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2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D:\Estadistica1\Documents\estadisticas\trayectorias escolares\2025\E-J\SInObservaciones\"/>
    </mc:Choice>
  </mc:AlternateContent>
  <xr:revisionPtr revIDLastSave="0" documentId="8_{EDB66C56-1D55-468C-9784-7161C16B3560}" xr6:coauthVersionLast="47" xr6:coauthVersionMax="47" xr10:uidLastSave="{00000000-0000-0000-0000-000000000000}"/>
  <bookViews>
    <workbookView xWindow="-120" yWindow="-120" windowWidth="51840" windowHeight="21120" activeTab="1" xr2:uid="{00000000-000D-0000-FFFF-FFFF00000000}"/>
  </bookViews>
  <sheets>
    <sheet name="Administracion" sheetId="1" r:id="rId1"/>
    <sheet name="Cs computacionales" sheetId="2" r:id="rId2"/>
    <sheet name="COMPUTACION" sheetId="3" r:id="rId3"/>
    <sheet name="Enfermeria" sheetId="4" r:id="rId4"/>
    <sheet name="DERECHO" sheetId="5" r:id="rId5"/>
    <sheet name="MEDICO CIR" sheetId="6" r:id="rId6"/>
    <sheet name="Bachillerato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1" roundtripDataSignature="AMtx7mi8hvmDPK1+PAnNGVuSm548nrrdtA=="/>
    </ext>
  </extLst>
</workbook>
</file>

<file path=xl/calcChain.xml><?xml version="1.0" encoding="utf-8"?>
<calcChain xmlns="http://schemas.openxmlformats.org/spreadsheetml/2006/main">
  <c r="AB90" i="3" l="1"/>
  <c r="AC90" i="3"/>
  <c r="AD90" i="3"/>
  <c r="AE90" i="3"/>
  <c r="AF90" i="3"/>
  <c r="K299" i="4"/>
  <c r="P273" i="4"/>
  <c r="M276" i="4"/>
  <c r="K276" i="4"/>
  <c r="AI688" i="1"/>
  <c r="K763" i="5"/>
  <c r="M763" i="5" s="1"/>
  <c r="N763" i="5" s="1"/>
  <c r="L763" i="5"/>
  <c r="M138" i="4"/>
  <c r="M161" i="4"/>
  <c r="M185" i="4"/>
  <c r="M207" i="4"/>
  <c r="AD691" i="1"/>
  <c r="Q755" i="5"/>
  <c r="R755" i="5" s="1"/>
  <c r="N59" i="4"/>
  <c r="N58" i="4"/>
  <c r="N57" i="4"/>
  <c r="N56" i="4"/>
  <c r="N55" i="4"/>
  <c r="N54" i="4"/>
  <c r="N53" i="4"/>
  <c r="N446" i="6"/>
  <c r="L446" i="6"/>
  <c r="K446" i="6"/>
  <c r="M446" i="6" s="1"/>
  <c r="Q443" i="6"/>
  <c r="P444" i="6" s="1"/>
  <c r="R433" i="6"/>
  <c r="Q433" i="6"/>
  <c r="O433" i="6"/>
  <c r="R432" i="6"/>
  <c r="Q432" i="6"/>
  <c r="O432" i="6"/>
  <c r="O431" i="6"/>
  <c r="P430" i="6"/>
  <c r="Q431" i="6" s="1"/>
  <c r="R431" i="6" s="1"/>
  <c r="O409" i="6"/>
  <c r="O367" i="6"/>
  <c r="O324" i="6"/>
  <c r="M506" i="4"/>
  <c r="K506" i="4"/>
  <c r="J506" i="4"/>
  <c r="L506" i="4" s="1"/>
  <c r="P503" i="4"/>
  <c r="P504" i="4" s="1"/>
  <c r="P496" i="4"/>
  <c r="Q496" i="4" s="1"/>
  <c r="N496" i="4"/>
  <c r="P495" i="4"/>
  <c r="Q495" i="4" s="1"/>
  <c r="N495" i="4"/>
  <c r="P494" i="4"/>
  <c r="Q494" i="4" s="1"/>
  <c r="N494" i="4"/>
  <c r="P493" i="4"/>
  <c r="Q493" i="4" s="1"/>
  <c r="N493" i="4"/>
  <c r="P492" i="4"/>
  <c r="Q492" i="4" s="1"/>
  <c r="N492" i="4"/>
  <c r="P491" i="4"/>
  <c r="Q491" i="4" s="1"/>
  <c r="N491" i="4"/>
  <c r="N490" i="4"/>
  <c r="O489" i="4"/>
  <c r="P490" i="4" s="1"/>
  <c r="Q490" i="4" s="1"/>
  <c r="N468" i="4"/>
  <c r="N469" i="4"/>
  <c r="N470" i="4"/>
  <c r="N471" i="4"/>
  <c r="N472" i="4"/>
  <c r="N473" i="4"/>
  <c r="N445" i="4"/>
  <c r="N446" i="4"/>
  <c r="N447" i="4"/>
  <c r="N448" i="4"/>
  <c r="N449" i="4"/>
  <c r="N450" i="4"/>
  <c r="N423" i="4"/>
  <c r="N401" i="4"/>
  <c r="N379" i="4"/>
  <c r="N357" i="4"/>
  <c r="N335" i="4"/>
  <c r="O183" i="4"/>
  <c r="J161" i="4"/>
  <c r="K185" i="4"/>
  <c r="K230" i="4"/>
  <c r="K253" i="4"/>
  <c r="Q444" i="6" l="1"/>
  <c r="S432" i="6"/>
  <c r="O504" i="4"/>
  <c r="L741" i="5"/>
  <c r="K741" i="5"/>
  <c r="O387" i="6" l="1"/>
  <c r="N424" i="6"/>
  <c r="L424" i="6"/>
  <c r="K424" i="6"/>
  <c r="M424" i="6" s="1"/>
  <c r="Q421" i="6"/>
  <c r="Q422" i="6" s="1"/>
  <c r="R411" i="6"/>
  <c r="Q411" i="6"/>
  <c r="O411" i="6"/>
  <c r="S410" i="6"/>
  <c r="R410" i="6"/>
  <c r="Q410" i="6"/>
  <c r="O410" i="6"/>
  <c r="P408" i="6"/>
  <c r="Q409" i="6" s="1"/>
  <c r="R409" i="6" s="1"/>
  <c r="O366" i="6"/>
  <c r="N917" i="5"/>
  <c r="L917" i="5"/>
  <c r="K917" i="5"/>
  <c r="M917" i="5" s="1"/>
  <c r="Q914" i="5"/>
  <c r="Q915" i="5" s="1"/>
  <c r="R910" i="5"/>
  <c r="Q910" i="5"/>
  <c r="R909" i="5"/>
  <c r="Q909" i="5"/>
  <c r="O909" i="5"/>
  <c r="R908" i="5"/>
  <c r="Q908" i="5"/>
  <c r="O908" i="5"/>
  <c r="R907" i="5"/>
  <c r="Q907" i="5"/>
  <c r="O907" i="5"/>
  <c r="R906" i="5"/>
  <c r="Q906" i="5"/>
  <c r="O906" i="5"/>
  <c r="R905" i="5"/>
  <c r="Q905" i="5"/>
  <c r="O905" i="5"/>
  <c r="R904" i="5"/>
  <c r="Q904" i="5"/>
  <c r="O904" i="5"/>
  <c r="R903" i="5"/>
  <c r="Q903" i="5"/>
  <c r="O903" i="5"/>
  <c r="O902" i="5"/>
  <c r="P901" i="5"/>
  <c r="S903" i="5" s="1"/>
  <c r="M483" i="4"/>
  <c r="K483" i="4"/>
  <c r="J483" i="4"/>
  <c r="L483" i="4" s="1"/>
  <c r="P480" i="4"/>
  <c r="O481" i="4" s="1"/>
  <c r="Q473" i="4"/>
  <c r="P473" i="4"/>
  <c r="Q472" i="4"/>
  <c r="P472" i="4"/>
  <c r="Q471" i="4"/>
  <c r="P471" i="4"/>
  <c r="Q470" i="4"/>
  <c r="P470" i="4"/>
  <c r="Q469" i="4"/>
  <c r="P469" i="4"/>
  <c r="Q468" i="4"/>
  <c r="P468" i="4"/>
  <c r="N467" i="4"/>
  <c r="O466" i="4"/>
  <c r="R468" i="4" s="1"/>
  <c r="N422" i="4"/>
  <c r="N400" i="4"/>
  <c r="N378" i="4"/>
  <c r="N356" i="4"/>
  <c r="N334" i="4"/>
  <c r="N312" i="4"/>
  <c r="AF779" i="1"/>
  <c r="AD779" i="1"/>
  <c r="K779" i="1"/>
  <c r="AE779" i="1" s="1"/>
  <c r="AI777" i="1"/>
  <c r="AH777" i="1"/>
  <c r="AJ771" i="1"/>
  <c r="AI771" i="1"/>
  <c r="AG771" i="1"/>
  <c r="AJ770" i="1"/>
  <c r="AI770" i="1"/>
  <c r="AG770" i="1"/>
  <c r="AJ769" i="1"/>
  <c r="AI769" i="1"/>
  <c r="AG769" i="1"/>
  <c r="AJ768" i="1"/>
  <c r="AI768" i="1"/>
  <c r="AG768" i="1"/>
  <c r="AJ767" i="1"/>
  <c r="AI767" i="1"/>
  <c r="AG767" i="1"/>
  <c r="AJ766" i="1"/>
  <c r="AI766" i="1"/>
  <c r="AG766" i="1"/>
  <c r="AJ765" i="1"/>
  <c r="AI765" i="1"/>
  <c r="AG765" i="1"/>
  <c r="AG764" i="1"/>
  <c r="AH763" i="1"/>
  <c r="AK765" i="1" s="1"/>
  <c r="Q902" i="5" l="1"/>
  <c r="R902" i="5" s="1"/>
  <c r="P467" i="4"/>
  <c r="Q467" i="4" s="1"/>
  <c r="AI764" i="1"/>
  <c r="AJ764" i="1" s="1"/>
  <c r="P481" i="4"/>
  <c r="P915" i="5"/>
  <c r="P422" i="6"/>
  <c r="K284" i="7"/>
  <c r="I284" i="7"/>
  <c r="H284" i="7"/>
  <c r="J284" i="7" s="1"/>
  <c r="O279" i="7"/>
  <c r="N279" i="7"/>
  <c r="L279" i="7"/>
  <c r="O278" i="7"/>
  <c r="N278" i="7"/>
  <c r="L278" i="7"/>
  <c r="O277" i="7"/>
  <c r="N277" i="7"/>
  <c r="L277" i="7"/>
  <c r="O276" i="7"/>
  <c r="N276" i="7"/>
  <c r="L276" i="7"/>
  <c r="L275" i="7"/>
  <c r="M274" i="7"/>
  <c r="N275" i="7" s="1"/>
  <c r="O275" i="7" s="1"/>
  <c r="P276" i="7" l="1"/>
  <c r="O205" i="4"/>
  <c r="P629" i="5"/>
  <c r="P673" i="5"/>
  <c r="P651" i="5"/>
  <c r="L719" i="5" l="1"/>
  <c r="K719" i="5"/>
  <c r="I236" i="7"/>
  <c r="O365" i="6" l="1"/>
  <c r="N402" i="6"/>
  <c r="L402" i="6"/>
  <c r="K402" i="6"/>
  <c r="M402" i="6" s="1"/>
  <c r="Q399" i="6"/>
  <c r="Q400" i="6" s="1"/>
  <c r="R389" i="6"/>
  <c r="Q389" i="6"/>
  <c r="O389" i="6"/>
  <c r="Q388" i="6"/>
  <c r="R388" i="6" s="1"/>
  <c r="O388" i="6"/>
  <c r="P386" i="6"/>
  <c r="S388" i="6" s="1"/>
  <c r="O323" i="6"/>
  <c r="Q387" i="6" l="1"/>
  <c r="R387" i="6" s="1"/>
  <c r="P400" i="6"/>
  <c r="N895" i="5"/>
  <c r="L895" i="5"/>
  <c r="K895" i="5"/>
  <c r="M895" i="5" s="1"/>
  <c r="Q892" i="5"/>
  <c r="Q893" i="5" s="1"/>
  <c r="R888" i="5"/>
  <c r="Q888" i="5"/>
  <c r="R887" i="5"/>
  <c r="Q887" i="5"/>
  <c r="O887" i="5"/>
  <c r="R886" i="5"/>
  <c r="Q886" i="5"/>
  <c r="O886" i="5"/>
  <c r="R885" i="5"/>
  <c r="Q885" i="5"/>
  <c r="O885" i="5"/>
  <c r="R884" i="5"/>
  <c r="Q884" i="5"/>
  <c r="O884" i="5"/>
  <c r="R883" i="5"/>
  <c r="Q883" i="5"/>
  <c r="O883" i="5"/>
  <c r="R882" i="5"/>
  <c r="Q882" i="5"/>
  <c r="O882" i="5"/>
  <c r="Q881" i="5"/>
  <c r="R881" i="5" s="1"/>
  <c r="O881" i="5"/>
  <c r="O880" i="5"/>
  <c r="P879" i="5"/>
  <c r="S881" i="5" s="1"/>
  <c r="M460" i="4"/>
  <c r="K460" i="4"/>
  <c r="J460" i="4"/>
  <c r="L460" i="4" s="1"/>
  <c r="P457" i="4"/>
  <c r="P458" i="4" s="1"/>
  <c r="Q450" i="4"/>
  <c r="P450" i="4"/>
  <c r="Q449" i="4"/>
  <c r="P449" i="4"/>
  <c r="Q448" i="4"/>
  <c r="P448" i="4"/>
  <c r="Q447" i="4"/>
  <c r="P447" i="4"/>
  <c r="Q446" i="4"/>
  <c r="P446" i="4"/>
  <c r="P445" i="4"/>
  <c r="Q445" i="4" s="1"/>
  <c r="N444" i="4"/>
  <c r="O443" i="4"/>
  <c r="P444" i="4" s="1"/>
  <c r="Q444" i="4" s="1"/>
  <c r="N399" i="4"/>
  <c r="N377" i="4"/>
  <c r="N355" i="4"/>
  <c r="N333" i="4"/>
  <c r="N311" i="4"/>
  <c r="N289" i="4"/>
  <c r="R445" i="4" l="1"/>
  <c r="Q880" i="5"/>
  <c r="R880" i="5" s="1"/>
  <c r="P893" i="5"/>
  <c r="O458" i="4"/>
  <c r="L697" i="5"/>
  <c r="K697" i="5"/>
  <c r="O343" i="6" l="1"/>
  <c r="N380" i="6"/>
  <c r="L380" i="6"/>
  <c r="K380" i="6"/>
  <c r="M380" i="6" s="1"/>
  <c r="Q377" i="6"/>
  <c r="P378" i="6" s="1"/>
  <c r="Q367" i="6"/>
  <c r="R367" i="6" s="1"/>
  <c r="Q366" i="6"/>
  <c r="R366" i="6" s="1"/>
  <c r="P364" i="6"/>
  <c r="Q365" i="6" s="1"/>
  <c r="R365" i="6" s="1"/>
  <c r="O322" i="6"/>
  <c r="N873" i="5"/>
  <c r="L873" i="5"/>
  <c r="K873" i="5"/>
  <c r="M873" i="5" s="1"/>
  <c r="Q870" i="5"/>
  <c r="P871" i="5" s="1"/>
  <c r="R865" i="5"/>
  <c r="Q865" i="5"/>
  <c r="O865" i="5"/>
  <c r="R864" i="5"/>
  <c r="Q864" i="5"/>
  <c r="O864" i="5"/>
  <c r="R863" i="5"/>
  <c r="Q863" i="5"/>
  <c r="O863" i="5"/>
  <c r="R862" i="5"/>
  <c r="Q862" i="5"/>
  <c r="O862" i="5"/>
  <c r="R861" i="5"/>
  <c r="Q861" i="5"/>
  <c r="O861" i="5"/>
  <c r="Q860" i="5"/>
  <c r="R860" i="5" s="1"/>
  <c r="O860" i="5"/>
  <c r="Q859" i="5"/>
  <c r="R859" i="5" s="1"/>
  <c r="O859" i="5"/>
  <c r="O858" i="5"/>
  <c r="P857" i="5"/>
  <c r="S859" i="5" s="1"/>
  <c r="M437" i="4"/>
  <c r="K437" i="4"/>
  <c r="J437" i="4"/>
  <c r="L437" i="4" s="1"/>
  <c r="P434" i="4"/>
  <c r="P435" i="4" s="1"/>
  <c r="Q427" i="4"/>
  <c r="P427" i="4"/>
  <c r="Q426" i="4"/>
  <c r="P426" i="4"/>
  <c r="N426" i="4"/>
  <c r="Q425" i="4"/>
  <c r="P425" i="4"/>
  <c r="N425" i="4"/>
  <c r="Q424" i="4"/>
  <c r="P424" i="4"/>
  <c r="N424" i="4"/>
  <c r="P423" i="4"/>
  <c r="Q423" i="4" s="1"/>
  <c r="P422" i="4"/>
  <c r="Q422" i="4" s="1"/>
  <c r="N421" i="4"/>
  <c r="O420" i="4"/>
  <c r="R422" i="4" s="1"/>
  <c r="N380" i="4"/>
  <c r="N381" i="4"/>
  <c r="N376" i="4"/>
  <c r="N358" i="4"/>
  <c r="N354" i="4"/>
  <c r="N332" i="4"/>
  <c r="N310" i="4"/>
  <c r="N288" i="4"/>
  <c r="N266" i="4"/>
  <c r="AF757" i="1"/>
  <c r="AD757" i="1"/>
  <c r="K757" i="1"/>
  <c r="AE757" i="1" s="1"/>
  <c r="AI755" i="1"/>
  <c r="AH755" i="1"/>
  <c r="AJ749" i="1"/>
  <c r="AI749" i="1"/>
  <c r="AG749" i="1"/>
  <c r="AJ748" i="1"/>
  <c r="AI748" i="1"/>
  <c r="AG748" i="1"/>
  <c r="AJ747" i="1"/>
  <c r="AI747" i="1"/>
  <c r="AG747" i="1"/>
  <c r="AJ746" i="1"/>
  <c r="AI746" i="1"/>
  <c r="AG746" i="1"/>
  <c r="AJ745" i="1"/>
  <c r="AI745" i="1"/>
  <c r="AG745" i="1"/>
  <c r="AI744" i="1"/>
  <c r="AJ744" i="1" s="1"/>
  <c r="AG744" i="1"/>
  <c r="AI743" i="1"/>
  <c r="AJ743" i="1" s="1"/>
  <c r="AG743" i="1"/>
  <c r="AG742" i="1"/>
  <c r="AH741" i="1"/>
  <c r="AK743" i="1" s="1"/>
  <c r="K268" i="7"/>
  <c r="I268" i="7"/>
  <c r="H268" i="7"/>
  <c r="J268" i="7" s="1"/>
  <c r="O263" i="7"/>
  <c r="N263" i="7"/>
  <c r="L263" i="7"/>
  <c r="O262" i="7"/>
  <c r="N262" i="7"/>
  <c r="L262" i="7"/>
  <c r="N261" i="7"/>
  <c r="O261" i="7" s="1"/>
  <c r="L261" i="7"/>
  <c r="N260" i="7"/>
  <c r="O260" i="7" s="1"/>
  <c r="L260" i="7"/>
  <c r="L259" i="7"/>
  <c r="M258" i="7"/>
  <c r="N259" i="7" s="1"/>
  <c r="O259" i="7" s="1"/>
  <c r="Q858" i="5" l="1"/>
  <c r="R858" i="5" s="1"/>
  <c r="Q871" i="5"/>
  <c r="S366" i="6"/>
  <c r="P421" i="4"/>
  <c r="Q421" i="4" s="1"/>
  <c r="Q378" i="6"/>
  <c r="P260" i="7"/>
  <c r="O435" i="4"/>
  <c r="AI742" i="1"/>
  <c r="AJ742" i="1" s="1"/>
  <c r="K207" i="4"/>
  <c r="I220" i="7" l="1"/>
  <c r="P342" i="6" l="1"/>
  <c r="S344" i="6" s="1"/>
  <c r="O321" i="6"/>
  <c r="N358" i="6"/>
  <c r="L358" i="6"/>
  <c r="K358" i="6"/>
  <c r="M358" i="6" s="1"/>
  <c r="Q355" i="6"/>
  <c r="Q356" i="6" s="1"/>
  <c r="Q345" i="6"/>
  <c r="R345" i="6" s="1"/>
  <c r="O345" i="6"/>
  <c r="Q344" i="6"/>
  <c r="R344" i="6" s="1"/>
  <c r="O344" i="6"/>
  <c r="Q343" i="6"/>
  <c r="R343" i="6" s="1"/>
  <c r="S322" i="6"/>
  <c r="N851" i="5"/>
  <c r="L851" i="5"/>
  <c r="K851" i="5"/>
  <c r="M851" i="5" s="1"/>
  <c r="Q848" i="5"/>
  <c r="Q849" i="5" s="1"/>
  <c r="R844" i="5"/>
  <c r="Q844" i="5"/>
  <c r="R843" i="5"/>
  <c r="Q843" i="5"/>
  <c r="O843" i="5"/>
  <c r="R842" i="5"/>
  <c r="Q842" i="5"/>
  <c r="O842" i="5"/>
  <c r="R841" i="5"/>
  <c r="Q841" i="5"/>
  <c r="O841" i="5"/>
  <c r="R840" i="5"/>
  <c r="Q840" i="5"/>
  <c r="O840" i="5"/>
  <c r="Q839" i="5"/>
  <c r="R839" i="5" s="1"/>
  <c r="O839" i="5"/>
  <c r="Q838" i="5"/>
  <c r="R838" i="5" s="1"/>
  <c r="O838" i="5"/>
  <c r="Q837" i="5"/>
  <c r="R837" i="5" s="1"/>
  <c r="O837" i="5"/>
  <c r="O836" i="5"/>
  <c r="P835" i="5"/>
  <c r="S837" i="5" s="1"/>
  <c r="M414" i="4"/>
  <c r="K414" i="4"/>
  <c r="J414" i="4"/>
  <c r="L414" i="4" s="1"/>
  <c r="P411" i="4"/>
  <c r="P412" i="4" s="1"/>
  <c r="Q404" i="4"/>
  <c r="P404" i="4"/>
  <c r="Q403" i="4"/>
  <c r="P403" i="4"/>
  <c r="N403" i="4"/>
  <c r="Q402" i="4"/>
  <c r="P402" i="4"/>
  <c r="N402" i="4"/>
  <c r="P401" i="4"/>
  <c r="Q401" i="4" s="1"/>
  <c r="P400" i="4"/>
  <c r="Q400" i="4" s="1"/>
  <c r="P399" i="4"/>
  <c r="Q399" i="4" s="1"/>
  <c r="N398" i="4"/>
  <c r="O397" i="4"/>
  <c r="P398" i="4" s="1"/>
  <c r="Q398" i="4" s="1"/>
  <c r="N353" i="4"/>
  <c r="N331" i="4"/>
  <c r="N330" i="4"/>
  <c r="N309" i="4"/>
  <c r="N308" i="4"/>
  <c r="N287" i="4"/>
  <c r="N286" i="4"/>
  <c r="N265" i="4"/>
  <c r="N264" i="4"/>
  <c r="N243" i="4"/>
  <c r="N242" i="4"/>
  <c r="J230" i="4"/>
  <c r="P227" i="4" s="1"/>
  <c r="Q836" i="5" l="1"/>
  <c r="R836" i="5" s="1"/>
  <c r="P356" i="6"/>
  <c r="P849" i="5"/>
  <c r="R399" i="4"/>
  <c r="O412" i="4"/>
  <c r="P558" i="5" l="1"/>
  <c r="P581" i="5"/>
  <c r="P604" i="5"/>
  <c r="O90" i="4"/>
  <c r="O113" i="4"/>
  <c r="O136" i="4"/>
  <c r="O159" i="4"/>
  <c r="N151" i="4" l="1"/>
  <c r="N150" i="4"/>
  <c r="N149" i="4"/>
  <c r="N148" i="4"/>
  <c r="N147" i="4"/>
  <c r="N146" i="4"/>
  <c r="N145" i="4"/>
  <c r="N127" i="4"/>
  <c r="N126" i="4"/>
  <c r="N125" i="4"/>
  <c r="N124" i="4"/>
  <c r="N123" i="4"/>
  <c r="N128" i="4"/>
  <c r="L675" i="5" l="1"/>
  <c r="K675" i="5"/>
  <c r="M675" i="5" s="1"/>
  <c r="L653" i="5"/>
  <c r="K653" i="5"/>
  <c r="M653" i="5" s="1"/>
  <c r="N122" i="4"/>
  <c r="N105" i="4"/>
  <c r="N104" i="4"/>
  <c r="N103" i="4"/>
  <c r="N102" i="4"/>
  <c r="N101" i="4"/>
  <c r="N100" i="4"/>
  <c r="N99" i="4"/>
  <c r="N82" i="4"/>
  <c r="N81" i="4"/>
  <c r="N80" i="4"/>
  <c r="N79" i="4"/>
  <c r="N78" i="4"/>
  <c r="N77" i="4"/>
  <c r="N76" i="4"/>
  <c r="L141" i="2"/>
  <c r="K252" i="7"/>
  <c r="I252" i="7"/>
  <c r="H252" i="7"/>
  <c r="J252" i="7" s="1"/>
  <c r="O247" i="7"/>
  <c r="N247" i="7"/>
  <c r="L247" i="7"/>
  <c r="N246" i="7"/>
  <c r="O246" i="7" s="1"/>
  <c r="L246" i="7"/>
  <c r="N245" i="7"/>
  <c r="O245" i="7" s="1"/>
  <c r="L245" i="7"/>
  <c r="N244" i="7"/>
  <c r="O244" i="7" s="1"/>
  <c r="L244" i="7"/>
  <c r="L243" i="7"/>
  <c r="M242" i="7"/>
  <c r="P244" i="7" s="1"/>
  <c r="H236" i="7"/>
  <c r="J236" i="7" s="1"/>
  <c r="K236" i="7" s="1"/>
  <c r="N231" i="7"/>
  <c r="O231" i="7" s="1"/>
  <c r="L231" i="7"/>
  <c r="N230" i="7"/>
  <c r="O230" i="7" s="1"/>
  <c r="L230" i="7"/>
  <c r="N229" i="7"/>
  <c r="O229" i="7" s="1"/>
  <c r="L229" i="7"/>
  <c r="N228" i="7"/>
  <c r="O228" i="7" s="1"/>
  <c r="L228" i="7"/>
  <c r="L227" i="7"/>
  <c r="M226" i="7"/>
  <c r="H220" i="7"/>
  <c r="J220" i="7" s="1"/>
  <c r="K220" i="7" s="1"/>
  <c r="N215" i="7"/>
  <c r="O215" i="7" s="1"/>
  <c r="L215" i="7"/>
  <c r="N214" i="7"/>
  <c r="O214" i="7" s="1"/>
  <c r="L214" i="7"/>
  <c r="N213" i="7"/>
  <c r="O213" i="7" s="1"/>
  <c r="L213" i="7"/>
  <c r="N212" i="7"/>
  <c r="O212" i="7" s="1"/>
  <c r="L212" i="7"/>
  <c r="L211" i="7"/>
  <c r="M210" i="7"/>
  <c r="P212" i="7" s="1"/>
  <c r="K204" i="7"/>
  <c r="I204" i="7"/>
  <c r="H204" i="7"/>
  <c r="J204" i="7" s="1"/>
  <c r="O199" i="7"/>
  <c r="N199" i="7"/>
  <c r="L199" i="7"/>
  <c r="O198" i="7"/>
  <c r="N198" i="7"/>
  <c r="L198" i="7"/>
  <c r="O197" i="7"/>
  <c r="N197" i="7"/>
  <c r="L197" i="7"/>
  <c r="O196" i="7"/>
  <c r="N196" i="7"/>
  <c r="L196" i="7"/>
  <c r="O195" i="7"/>
  <c r="N195" i="7"/>
  <c r="L195" i="7"/>
  <c r="M194" i="7"/>
  <c r="I185" i="7"/>
  <c r="H185" i="7"/>
  <c r="J185" i="7" s="1"/>
  <c r="N180" i="7"/>
  <c r="O180" i="7" s="1"/>
  <c r="L180" i="7"/>
  <c r="N179" i="7"/>
  <c r="O179" i="7" s="1"/>
  <c r="L179" i="7"/>
  <c r="N178" i="7"/>
  <c r="O178" i="7" s="1"/>
  <c r="L178" i="7"/>
  <c r="N177" i="7"/>
  <c r="O177" i="7" s="1"/>
  <c r="L177" i="7"/>
  <c r="L176" i="7"/>
  <c r="M175" i="7"/>
  <c r="K169" i="7"/>
  <c r="I169" i="7"/>
  <c r="H169" i="7"/>
  <c r="J169" i="7" s="1"/>
  <c r="O164" i="7"/>
  <c r="N164" i="7"/>
  <c r="L164" i="7"/>
  <c r="O163" i="7"/>
  <c r="N163" i="7"/>
  <c r="L163" i="7"/>
  <c r="O162" i="7"/>
  <c r="N162" i="7"/>
  <c r="L162" i="7"/>
  <c r="O161" i="7"/>
  <c r="N161" i="7"/>
  <c r="L161" i="7"/>
  <c r="O160" i="7"/>
  <c r="N160" i="7"/>
  <c r="L160" i="7"/>
  <c r="M159" i="7"/>
  <c r="I150" i="7"/>
  <c r="H150" i="7"/>
  <c r="J150" i="7" s="1"/>
  <c r="K150" i="7" s="1"/>
  <c r="N145" i="7"/>
  <c r="O145" i="7" s="1"/>
  <c r="L145" i="7"/>
  <c r="N144" i="7"/>
  <c r="O144" i="7" s="1"/>
  <c r="L144" i="7"/>
  <c r="N143" i="7"/>
  <c r="O143" i="7" s="1"/>
  <c r="L143" i="7"/>
  <c r="N142" i="7"/>
  <c r="O142" i="7" s="1"/>
  <c r="L142" i="7"/>
  <c r="L141" i="7"/>
  <c r="M140" i="7"/>
  <c r="N141" i="7" s="1"/>
  <c r="O141" i="7" s="1"/>
  <c r="K134" i="7"/>
  <c r="I134" i="7"/>
  <c r="H134" i="7"/>
  <c r="J134" i="7" s="1"/>
  <c r="O129" i="7"/>
  <c r="N129" i="7"/>
  <c r="L129" i="7"/>
  <c r="O128" i="7"/>
  <c r="N128" i="7"/>
  <c r="L128" i="7"/>
  <c r="O127" i="7"/>
  <c r="N127" i="7"/>
  <c r="L127" i="7"/>
  <c r="O126" i="7"/>
  <c r="N126" i="7"/>
  <c r="L126" i="7"/>
  <c r="O125" i="7"/>
  <c r="N125" i="7"/>
  <c r="L125" i="7"/>
  <c r="M124" i="7"/>
  <c r="P126" i="7" s="1"/>
  <c r="I115" i="7"/>
  <c r="H115" i="7"/>
  <c r="J115" i="7" s="1"/>
  <c r="K115" i="7" s="1"/>
  <c r="N110" i="7"/>
  <c r="O110" i="7" s="1"/>
  <c r="L110" i="7"/>
  <c r="N109" i="7"/>
  <c r="O109" i="7" s="1"/>
  <c r="L109" i="7"/>
  <c r="N108" i="7"/>
  <c r="O108" i="7" s="1"/>
  <c r="L108" i="7"/>
  <c r="N107" i="7"/>
  <c r="O107" i="7" s="1"/>
  <c r="L107" i="7"/>
  <c r="L106" i="7"/>
  <c r="M105" i="7"/>
  <c r="K99" i="7"/>
  <c r="I99" i="7"/>
  <c r="H99" i="7"/>
  <c r="J99" i="7" s="1"/>
  <c r="O94" i="7"/>
  <c r="N94" i="7"/>
  <c r="L94" i="7"/>
  <c r="O93" i="7"/>
  <c r="N93" i="7"/>
  <c r="L93" i="7"/>
  <c r="O92" i="7"/>
  <c r="N92" i="7"/>
  <c r="L92" i="7"/>
  <c r="O91" i="7"/>
  <c r="N91" i="7"/>
  <c r="L91" i="7"/>
  <c r="O90" i="7"/>
  <c r="N90" i="7"/>
  <c r="L90" i="7"/>
  <c r="M89" i="7"/>
  <c r="P91" i="7" s="1"/>
  <c r="I80" i="7"/>
  <c r="H80" i="7"/>
  <c r="J80" i="7" s="1"/>
  <c r="N75" i="7"/>
  <c r="O75" i="7" s="1"/>
  <c r="L75" i="7"/>
  <c r="N74" i="7"/>
  <c r="O74" i="7" s="1"/>
  <c r="L74" i="7"/>
  <c r="N73" i="7"/>
  <c r="O73" i="7" s="1"/>
  <c r="L73" i="7"/>
  <c r="N72" i="7"/>
  <c r="O72" i="7" s="1"/>
  <c r="L72" i="7"/>
  <c r="L71" i="7"/>
  <c r="M70" i="7"/>
  <c r="N71" i="7" s="1"/>
  <c r="O71" i="7" s="1"/>
  <c r="K64" i="7"/>
  <c r="I64" i="7"/>
  <c r="H64" i="7"/>
  <c r="J64" i="7" s="1"/>
  <c r="O59" i="7"/>
  <c r="N59" i="7"/>
  <c r="L59" i="7"/>
  <c r="O58" i="7"/>
  <c r="N58" i="7"/>
  <c r="L58" i="7"/>
  <c r="O57" i="7"/>
  <c r="N57" i="7"/>
  <c r="L57" i="7"/>
  <c r="O56" i="7"/>
  <c r="N56" i="7"/>
  <c r="L56" i="7"/>
  <c r="O55" i="7"/>
  <c r="N55" i="7"/>
  <c r="L55" i="7"/>
  <c r="M54" i="7"/>
  <c r="P56" i="7" s="1"/>
  <c r="I48" i="7"/>
  <c r="H48" i="7"/>
  <c r="J48" i="7" s="1"/>
  <c r="N43" i="7"/>
  <c r="O43" i="7" s="1"/>
  <c r="L43" i="7"/>
  <c r="N42" i="7"/>
  <c r="O42" i="7" s="1"/>
  <c r="L42" i="7"/>
  <c r="N41" i="7"/>
  <c r="O41" i="7" s="1"/>
  <c r="L41" i="7"/>
  <c r="N40" i="7"/>
  <c r="O40" i="7" s="1"/>
  <c r="L40" i="7"/>
  <c r="L39" i="7"/>
  <c r="M38" i="7"/>
  <c r="K32" i="7"/>
  <c r="I32" i="7"/>
  <c r="H32" i="7"/>
  <c r="J32" i="7" s="1"/>
  <c r="O27" i="7"/>
  <c r="N27" i="7"/>
  <c r="L27" i="7"/>
  <c r="O26" i="7"/>
  <c r="N26" i="7"/>
  <c r="L26" i="7"/>
  <c r="O25" i="7"/>
  <c r="N25" i="7"/>
  <c r="L25" i="7"/>
  <c r="O24" i="7"/>
  <c r="N24" i="7"/>
  <c r="L24" i="7"/>
  <c r="O23" i="7"/>
  <c r="N23" i="7"/>
  <c r="L23" i="7"/>
  <c r="M22" i="7"/>
  <c r="P24" i="7" s="1"/>
  <c r="I16" i="7"/>
  <c r="H16" i="7"/>
  <c r="J16" i="7" s="1"/>
  <c r="N11" i="7"/>
  <c r="O11" i="7" s="1"/>
  <c r="L11" i="7"/>
  <c r="N10" i="7"/>
  <c r="O10" i="7" s="1"/>
  <c r="L10" i="7"/>
  <c r="N9" i="7"/>
  <c r="O9" i="7" s="1"/>
  <c r="L9" i="7"/>
  <c r="N8" i="7"/>
  <c r="O8" i="7" s="1"/>
  <c r="L8" i="7"/>
  <c r="L7" i="7"/>
  <c r="M6" i="7"/>
  <c r="N7" i="7" s="1"/>
  <c r="O7" i="7" s="1"/>
  <c r="N336" i="6"/>
  <c r="L336" i="6"/>
  <c r="K336" i="6"/>
  <c r="M336" i="6" s="1"/>
  <c r="Q333" i="6"/>
  <c r="Q334" i="6" s="1"/>
  <c r="Q324" i="6"/>
  <c r="R324" i="6" s="1"/>
  <c r="Q323" i="6"/>
  <c r="R323" i="6" s="1"/>
  <c r="Q322" i="6"/>
  <c r="R322" i="6" s="1"/>
  <c r="Q321" i="6"/>
  <c r="R321" i="6" s="1"/>
  <c r="N314" i="6"/>
  <c r="M314" i="6"/>
  <c r="L314" i="6"/>
  <c r="K314" i="6"/>
  <c r="Q311" i="6"/>
  <c r="P312" i="6" s="1"/>
  <c r="Q301" i="6"/>
  <c r="R301" i="6" s="1"/>
  <c r="O301" i="6"/>
  <c r="Q300" i="6"/>
  <c r="R300" i="6" s="1"/>
  <c r="O300" i="6"/>
  <c r="O299" i="6"/>
  <c r="P298" i="6"/>
  <c r="S300" i="6" s="1"/>
  <c r="N292" i="6"/>
  <c r="L292" i="6"/>
  <c r="K292" i="6"/>
  <c r="M292" i="6" s="1"/>
  <c r="Q289" i="6"/>
  <c r="P290" i="6" s="1"/>
  <c r="R279" i="6"/>
  <c r="Q279" i="6"/>
  <c r="O279" i="6"/>
  <c r="Q278" i="6"/>
  <c r="R278" i="6" s="1"/>
  <c r="O278" i="6"/>
  <c r="O277" i="6"/>
  <c r="P276" i="6"/>
  <c r="S278" i="6" s="1"/>
  <c r="N270" i="6"/>
  <c r="L270" i="6"/>
  <c r="K270" i="6"/>
  <c r="M270" i="6" s="1"/>
  <c r="Q267" i="6"/>
  <c r="Q257" i="6"/>
  <c r="R257" i="6" s="1"/>
  <c r="O257" i="6"/>
  <c r="Q256" i="6"/>
  <c r="R256" i="6" s="1"/>
  <c r="O256" i="6"/>
  <c r="O255" i="6"/>
  <c r="P254" i="6"/>
  <c r="S256" i="6" s="1"/>
  <c r="N248" i="6"/>
  <c r="L248" i="6"/>
  <c r="K248" i="6"/>
  <c r="M248" i="6" s="1"/>
  <c r="Q245" i="6"/>
  <c r="P246" i="6" s="1"/>
  <c r="Q235" i="6"/>
  <c r="R235" i="6" s="1"/>
  <c r="O235" i="6"/>
  <c r="Q234" i="6"/>
  <c r="R234" i="6" s="1"/>
  <c r="O234" i="6"/>
  <c r="O233" i="6"/>
  <c r="P232" i="6"/>
  <c r="S234" i="6" s="1"/>
  <c r="N226" i="6"/>
  <c r="L226" i="6"/>
  <c r="K226" i="6"/>
  <c r="M226" i="6" s="1"/>
  <c r="Q224" i="6"/>
  <c r="Q223" i="6"/>
  <c r="P224" i="6" s="1"/>
  <c r="Q213" i="6"/>
  <c r="R213" i="6" s="1"/>
  <c r="O213" i="6"/>
  <c r="Q212" i="6"/>
  <c r="R212" i="6" s="1"/>
  <c r="O212" i="6"/>
  <c r="O211" i="6"/>
  <c r="P210" i="6"/>
  <c r="S212" i="6" s="1"/>
  <c r="N204" i="6"/>
  <c r="L204" i="6"/>
  <c r="K204" i="6"/>
  <c r="M204" i="6" s="1"/>
  <c r="Q201" i="6"/>
  <c r="P202" i="6" s="1"/>
  <c r="Q191" i="6"/>
  <c r="R191" i="6" s="1"/>
  <c r="O191" i="6"/>
  <c r="Q190" i="6"/>
  <c r="R190" i="6" s="1"/>
  <c r="O190" i="6"/>
  <c r="O189" i="6"/>
  <c r="P188" i="6"/>
  <c r="S190" i="6" s="1"/>
  <c r="N182" i="6"/>
  <c r="L182" i="6"/>
  <c r="K182" i="6"/>
  <c r="M182" i="6" s="1"/>
  <c r="Q179" i="6"/>
  <c r="Q180" i="6" s="1"/>
  <c r="Q169" i="6"/>
  <c r="R169" i="6" s="1"/>
  <c r="O169" i="6"/>
  <c r="Q168" i="6"/>
  <c r="R168" i="6" s="1"/>
  <c r="O168" i="6"/>
  <c r="O167" i="6"/>
  <c r="P166" i="6"/>
  <c r="Q167" i="6" s="1"/>
  <c r="R167" i="6" s="1"/>
  <c r="N160" i="6"/>
  <c r="L160" i="6"/>
  <c r="K160" i="6"/>
  <c r="M160" i="6" s="1"/>
  <c r="Q158" i="6"/>
  <c r="Q157" i="6"/>
  <c r="P158" i="6" s="1"/>
  <c r="Q147" i="6"/>
  <c r="R147" i="6" s="1"/>
  <c r="O147" i="6"/>
  <c r="Q146" i="6"/>
  <c r="R146" i="6" s="1"/>
  <c r="O146" i="6"/>
  <c r="O145" i="6"/>
  <c r="P144" i="6"/>
  <c r="S146" i="6" s="1"/>
  <c r="N138" i="6"/>
  <c r="L138" i="6"/>
  <c r="K138" i="6"/>
  <c r="M138" i="6" s="1"/>
  <c r="Q135" i="6"/>
  <c r="Q124" i="6"/>
  <c r="R124" i="6" s="1"/>
  <c r="O124" i="6"/>
  <c r="Q123" i="6"/>
  <c r="R123" i="6" s="1"/>
  <c r="O123" i="6"/>
  <c r="O122" i="6"/>
  <c r="P121" i="6"/>
  <c r="S123" i="6" s="1"/>
  <c r="N115" i="6"/>
  <c r="L115" i="6"/>
  <c r="K115" i="6"/>
  <c r="M115" i="6" s="1"/>
  <c r="Q112" i="6"/>
  <c r="P113" i="6" s="1"/>
  <c r="Q101" i="6"/>
  <c r="R101" i="6" s="1"/>
  <c r="O101" i="6"/>
  <c r="Q100" i="6"/>
  <c r="R100" i="6" s="1"/>
  <c r="O100" i="6"/>
  <c r="Q99" i="6"/>
  <c r="R99" i="6" s="1"/>
  <c r="O99" i="6"/>
  <c r="P98" i="6"/>
  <c r="S100" i="6" s="1"/>
  <c r="N92" i="6"/>
  <c r="L92" i="6"/>
  <c r="K92" i="6"/>
  <c r="M92" i="6" s="1"/>
  <c r="Q89" i="6"/>
  <c r="Q90" i="6" s="1"/>
  <c r="Q78" i="6"/>
  <c r="R78" i="6" s="1"/>
  <c r="O78" i="6"/>
  <c r="S77" i="6"/>
  <c r="R77" i="6"/>
  <c r="Q77" i="6"/>
  <c r="O77" i="6"/>
  <c r="O76" i="6"/>
  <c r="P75" i="6"/>
  <c r="Q76" i="6" s="1"/>
  <c r="R76" i="6" s="1"/>
  <c r="N69" i="6"/>
  <c r="L69" i="6"/>
  <c r="K69" i="6"/>
  <c r="M69" i="6" s="1"/>
  <c r="P67" i="6"/>
  <c r="Q66" i="6"/>
  <c r="Q67" i="6" s="1"/>
  <c r="Q55" i="6"/>
  <c r="R55" i="6" s="1"/>
  <c r="O55" i="6"/>
  <c r="Q54" i="6"/>
  <c r="R54" i="6" s="1"/>
  <c r="O54" i="6"/>
  <c r="O53" i="6"/>
  <c r="P52" i="6"/>
  <c r="S54" i="6" s="1"/>
  <c r="N46" i="6"/>
  <c r="L46" i="6"/>
  <c r="K46" i="6"/>
  <c r="M46" i="6" s="1"/>
  <c r="Q43" i="6"/>
  <c r="P44" i="6" s="1"/>
  <c r="Q32" i="6"/>
  <c r="R32" i="6" s="1"/>
  <c r="O32" i="6"/>
  <c r="S31" i="6"/>
  <c r="R31" i="6"/>
  <c r="Q31" i="6"/>
  <c r="O31" i="6"/>
  <c r="O30" i="6"/>
  <c r="P29" i="6"/>
  <c r="Q30" i="6" s="1"/>
  <c r="R30" i="6" s="1"/>
  <c r="N23" i="6"/>
  <c r="L23" i="6"/>
  <c r="K23" i="6"/>
  <c r="M23" i="6" s="1"/>
  <c r="Q20" i="6"/>
  <c r="Q21" i="6" s="1"/>
  <c r="Q9" i="6"/>
  <c r="R9" i="6" s="1"/>
  <c r="O9" i="6"/>
  <c r="Q8" i="6"/>
  <c r="R8" i="6" s="1"/>
  <c r="O8" i="6"/>
  <c r="O7" i="6"/>
  <c r="P6" i="6"/>
  <c r="S8" i="6" s="1"/>
  <c r="N829" i="5"/>
  <c r="L829" i="5"/>
  <c r="K829" i="5"/>
  <c r="M829" i="5" s="1"/>
  <c r="Q826" i="5"/>
  <c r="Q827" i="5" s="1"/>
  <c r="R821" i="5"/>
  <c r="Q821" i="5"/>
  <c r="O821" i="5"/>
  <c r="R820" i="5"/>
  <c r="Q820" i="5"/>
  <c r="O820" i="5"/>
  <c r="R819" i="5"/>
  <c r="Q819" i="5"/>
  <c r="O819" i="5"/>
  <c r="Q818" i="5"/>
  <c r="R818" i="5" s="1"/>
  <c r="O818" i="5"/>
  <c r="Q817" i="5"/>
  <c r="R817" i="5" s="1"/>
  <c r="O817" i="5"/>
  <c r="Q816" i="5"/>
  <c r="R816" i="5" s="1"/>
  <c r="O816" i="5"/>
  <c r="Q815" i="5"/>
  <c r="R815" i="5" s="1"/>
  <c r="O815" i="5"/>
  <c r="O814" i="5"/>
  <c r="P813" i="5"/>
  <c r="S815" i="5" s="1"/>
  <c r="N807" i="5"/>
  <c r="L807" i="5"/>
  <c r="K807" i="5"/>
  <c r="M807" i="5" s="1"/>
  <c r="Q804" i="5"/>
  <c r="Q805" i="5" s="1"/>
  <c r="R799" i="5"/>
  <c r="Q799" i="5"/>
  <c r="O799" i="5"/>
  <c r="R798" i="5"/>
  <c r="Q798" i="5"/>
  <c r="O798" i="5"/>
  <c r="Q797" i="5"/>
  <c r="R797" i="5" s="1"/>
  <c r="O797" i="5"/>
  <c r="Q796" i="5"/>
  <c r="R796" i="5" s="1"/>
  <c r="O796" i="5"/>
  <c r="Q795" i="5"/>
  <c r="R795" i="5" s="1"/>
  <c r="O795" i="5"/>
  <c r="Q794" i="5"/>
  <c r="R794" i="5" s="1"/>
  <c r="O794" i="5"/>
  <c r="Q793" i="5"/>
  <c r="R793" i="5" s="1"/>
  <c r="O793" i="5"/>
  <c r="O792" i="5"/>
  <c r="P791" i="5"/>
  <c r="S793" i="5" s="1"/>
  <c r="N785" i="5"/>
  <c r="L785" i="5"/>
  <c r="K785" i="5"/>
  <c r="M785" i="5" s="1"/>
  <c r="Q782" i="5"/>
  <c r="R777" i="5"/>
  <c r="Q777" i="5"/>
  <c r="O777" i="5"/>
  <c r="Q776" i="5"/>
  <c r="R776" i="5" s="1"/>
  <c r="O776" i="5"/>
  <c r="Q775" i="5"/>
  <c r="R775" i="5" s="1"/>
  <c r="O775" i="5"/>
  <c r="Q774" i="5"/>
  <c r="R774" i="5" s="1"/>
  <c r="O774" i="5"/>
  <c r="Q773" i="5"/>
  <c r="R773" i="5" s="1"/>
  <c r="O773" i="5"/>
  <c r="Q772" i="5"/>
  <c r="R772" i="5" s="1"/>
  <c r="O772" i="5"/>
  <c r="Q771" i="5"/>
  <c r="R771" i="5" s="1"/>
  <c r="O771" i="5"/>
  <c r="O770" i="5"/>
  <c r="P769" i="5"/>
  <c r="S771" i="5" s="1"/>
  <c r="Q760" i="5"/>
  <c r="O755" i="5"/>
  <c r="Q754" i="5"/>
  <c r="R754" i="5" s="1"/>
  <c r="O754" i="5"/>
  <c r="Q753" i="5"/>
  <c r="R753" i="5" s="1"/>
  <c r="O753" i="5"/>
  <c r="Q752" i="5"/>
  <c r="R752" i="5" s="1"/>
  <c r="O752" i="5"/>
  <c r="Q751" i="5"/>
  <c r="R751" i="5" s="1"/>
  <c r="O751" i="5"/>
  <c r="Q750" i="5"/>
  <c r="R750" i="5" s="1"/>
  <c r="O750" i="5"/>
  <c r="Q749" i="5"/>
  <c r="R749" i="5" s="1"/>
  <c r="O749" i="5"/>
  <c r="O748" i="5"/>
  <c r="P747" i="5"/>
  <c r="S749" i="5" s="1"/>
  <c r="M741" i="5"/>
  <c r="N741" i="5" s="1"/>
  <c r="Q738" i="5"/>
  <c r="Q733" i="5"/>
  <c r="R733" i="5" s="1"/>
  <c r="O733" i="5"/>
  <c r="Q732" i="5"/>
  <c r="R732" i="5" s="1"/>
  <c r="O732" i="5"/>
  <c r="Q731" i="5"/>
  <c r="R731" i="5" s="1"/>
  <c r="O731" i="5"/>
  <c r="Q730" i="5"/>
  <c r="R730" i="5" s="1"/>
  <c r="O730" i="5"/>
  <c r="Q729" i="5"/>
  <c r="R729" i="5" s="1"/>
  <c r="O729" i="5"/>
  <c r="Q728" i="5"/>
  <c r="R728" i="5" s="1"/>
  <c r="O728" i="5"/>
  <c r="Q727" i="5"/>
  <c r="R727" i="5" s="1"/>
  <c r="O727" i="5"/>
  <c r="O726" i="5"/>
  <c r="P725" i="5"/>
  <c r="S727" i="5" s="1"/>
  <c r="M719" i="5"/>
  <c r="N719" i="5" s="1"/>
  <c r="Q716" i="5"/>
  <c r="Q711" i="5"/>
  <c r="R711" i="5" s="1"/>
  <c r="O711" i="5"/>
  <c r="Q710" i="5"/>
  <c r="R710" i="5" s="1"/>
  <c r="O710" i="5"/>
  <c r="Q709" i="5"/>
  <c r="R709" i="5" s="1"/>
  <c r="O709" i="5"/>
  <c r="Q708" i="5"/>
  <c r="R708" i="5" s="1"/>
  <c r="O708" i="5"/>
  <c r="Q707" i="5"/>
  <c r="R707" i="5" s="1"/>
  <c r="O707" i="5"/>
  <c r="Q706" i="5"/>
  <c r="R706" i="5" s="1"/>
  <c r="O706" i="5"/>
  <c r="Q705" i="5"/>
  <c r="R705" i="5" s="1"/>
  <c r="O705" i="5"/>
  <c r="O704" i="5"/>
  <c r="P703" i="5"/>
  <c r="Q704" i="5" s="1"/>
  <c r="R704" i="5" s="1"/>
  <c r="M697" i="5"/>
  <c r="N697" i="5" s="1"/>
  <c r="Q694" i="5"/>
  <c r="Q689" i="5"/>
  <c r="R689" i="5" s="1"/>
  <c r="O689" i="5"/>
  <c r="Q688" i="5"/>
  <c r="R688" i="5" s="1"/>
  <c r="O688" i="5"/>
  <c r="Q687" i="5"/>
  <c r="R687" i="5" s="1"/>
  <c r="O687" i="5"/>
  <c r="Q686" i="5"/>
  <c r="R686" i="5" s="1"/>
  <c r="O686" i="5"/>
  <c r="Q685" i="5"/>
  <c r="R685" i="5" s="1"/>
  <c r="O685" i="5"/>
  <c r="Q684" i="5"/>
  <c r="R684" i="5" s="1"/>
  <c r="O684" i="5"/>
  <c r="Q683" i="5"/>
  <c r="R683" i="5" s="1"/>
  <c r="O683" i="5"/>
  <c r="O682" i="5"/>
  <c r="P681" i="5"/>
  <c r="S683" i="5" s="1"/>
  <c r="Q672" i="5"/>
  <c r="Q667" i="5"/>
  <c r="R667" i="5" s="1"/>
  <c r="O667" i="5"/>
  <c r="Q666" i="5"/>
  <c r="R666" i="5" s="1"/>
  <c r="O666" i="5"/>
  <c r="Q665" i="5"/>
  <c r="R665" i="5" s="1"/>
  <c r="O665" i="5"/>
  <c r="Q664" i="5"/>
  <c r="R664" i="5" s="1"/>
  <c r="O664" i="5"/>
  <c r="Q663" i="5"/>
  <c r="R663" i="5" s="1"/>
  <c r="O663" i="5"/>
  <c r="Q662" i="5"/>
  <c r="R662" i="5" s="1"/>
  <c r="O662" i="5"/>
  <c r="Q661" i="5"/>
  <c r="R661" i="5" s="1"/>
  <c r="O661" i="5"/>
  <c r="O660" i="5"/>
  <c r="P659" i="5"/>
  <c r="S661" i="5" s="1"/>
  <c r="Q650" i="5"/>
  <c r="Q651" i="5" s="1"/>
  <c r="Q645" i="5"/>
  <c r="R645" i="5" s="1"/>
  <c r="O645" i="5"/>
  <c r="Q644" i="5"/>
  <c r="R644" i="5" s="1"/>
  <c r="O644" i="5"/>
  <c r="Q643" i="5"/>
  <c r="R643" i="5" s="1"/>
  <c r="O643" i="5"/>
  <c r="Q642" i="5"/>
  <c r="R642" i="5" s="1"/>
  <c r="O642" i="5"/>
  <c r="Q641" i="5"/>
  <c r="R641" i="5" s="1"/>
  <c r="O641" i="5"/>
  <c r="Q640" i="5"/>
  <c r="R640" i="5" s="1"/>
  <c r="O640" i="5"/>
  <c r="Q639" i="5"/>
  <c r="R639" i="5" s="1"/>
  <c r="O639" i="5"/>
  <c r="O638" i="5"/>
  <c r="P637" i="5"/>
  <c r="S639" i="5" s="1"/>
  <c r="L631" i="5"/>
  <c r="K631" i="5"/>
  <c r="M631" i="5" s="1"/>
  <c r="Q628" i="5"/>
  <c r="Q620" i="5"/>
  <c r="R620" i="5" s="1"/>
  <c r="O620" i="5"/>
  <c r="Q619" i="5"/>
  <c r="R619" i="5" s="1"/>
  <c r="O619" i="5"/>
  <c r="Q618" i="5"/>
  <c r="R618" i="5" s="1"/>
  <c r="O618" i="5"/>
  <c r="Q617" i="5"/>
  <c r="R617" i="5" s="1"/>
  <c r="O617" i="5"/>
  <c r="Q616" i="5"/>
  <c r="R616" i="5" s="1"/>
  <c r="O616" i="5"/>
  <c r="Q615" i="5"/>
  <c r="R615" i="5" s="1"/>
  <c r="O615" i="5"/>
  <c r="Q614" i="5"/>
  <c r="R614" i="5" s="1"/>
  <c r="O614" i="5"/>
  <c r="O613" i="5"/>
  <c r="P612" i="5"/>
  <c r="S614" i="5" s="1"/>
  <c r="L606" i="5"/>
  <c r="K606" i="5"/>
  <c r="M606" i="5" s="1"/>
  <c r="Q603" i="5"/>
  <c r="Q597" i="5"/>
  <c r="R597" i="5" s="1"/>
  <c r="O597" i="5"/>
  <c r="Q596" i="5"/>
  <c r="R596" i="5" s="1"/>
  <c r="O596" i="5"/>
  <c r="Q595" i="5"/>
  <c r="R595" i="5" s="1"/>
  <c r="O595" i="5"/>
  <c r="Q594" i="5"/>
  <c r="R594" i="5" s="1"/>
  <c r="O594" i="5"/>
  <c r="Q593" i="5"/>
  <c r="R593" i="5" s="1"/>
  <c r="O593" i="5"/>
  <c r="Q592" i="5"/>
  <c r="R592" i="5" s="1"/>
  <c r="O592" i="5"/>
  <c r="Q591" i="5"/>
  <c r="R591" i="5" s="1"/>
  <c r="O591" i="5"/>
  <c r="O590" i="5"/>
  <c r="P589" i="5"/>
  <c r="S591" i="5" s="1"/>
  <c r="L583" i="5"/>
  <c r="K583" i="5"/>
  <c r="M583" i="5" s="1"/>
  <c r="Q580" i="5"/>
  <c r="Q574" i="5"/>
  <c r="R574" i="5" s="1"/>
  <c r="O574" i="5"/>
  <c r="Q573" i="5"/>
  <c r="R573" i="5" s="1"/>
  <c r="O573" i="5"/>
  <c r="Q572" i="5"/>
  <c r="R572" i="5" s="1"/>
  <c r="O572" i="5"/>
  <c r="Q571" i="5"/>
  <c r="R571" i="5" s="1"/>
  <c r="O571" i="5"/>
  <c r="Q570" i="5"/>
  <c r="R570" i="5" s="1"/>
  <c r="O570" i="5"/>
  <c r="Q569" i="5"/>
  <c r="R569" i="5" s="1"/>
  <c r="O569" i="5"/>
  <c r="Q568" i="5"/>
  <c r="R568" i="5" s="1"/>
  <c r="O568" i="5"/>
  <c r="O567" i="5"/>
  <c r="P566" i="5"/>
  <c r="L560" i="5"/>
  <c r="K560" i="5"/>
  <c r="M560" i="5" s="1"/>
  <c r="Q557" i="5"/>
  <c r="Q558" i="5" s="1"/>
  <c r="Q551" i="5"/>
  <c r="R551" i="5" s="1"/>
  <c r="O551" i="5"/>
  <c r="Q550" i="5"/>
  <c r="R550" i="5" s="1"/>
  <c r="O550" i="5"/>
  <c r="Q549" i="5"/>
  <c r="R549" i="5" s="1"/>
  <c r="O549" i="5"/>
  <c r="Q548" i="5"/>
  <c r="R548" i="5" s="1"/>
  <c r="O548" i="5"/>
  <c r="Q547" i="5"/>
  <c r="R547" i="5" s="1"/>
  <c r="O547" i="5"/>
  <c r="Q546" i="5"/>
  <c r="R546" i="5" s="1"/>
  <c r="O546" i="5"/>
  <c r="Q545" i="5"/>
  <c r="R545" i="5" s="1"/>
  <c r="O545" i="5"/>
  <c r="O544" i="5"/>
  <c r="P543" i="5"/>
  <c r="L537" i="5"/>
  <c r="K537" i="5"/>
  <c r="M537" i="5" s="1"/>
  <c r="P535" i="5"/>
  <c r="Q534" i="5"/>
  <c r="Q535" i="5" s="1"/>
  <c r="Q528" i="5"/>
  <c r="R528" i="5" s="1"/>
  <c r="O528" i="5"/>
  <c r="Q527" i="5"/>
  <c r="R527" i="5" s="1"/>
  <c r="O527" i="5"/>
  <c r="Q526" i="5"/>
  <c r="R526" i="5" s="1"/>
  <c r="O526" i="5"/>
  <c r="Q525" i="5"/>
  <c r="R525" i="5" s="1"/>
  <c r="O525" i="5"/>
  <c r="Q524" i="5"/>
  <c r="R524" i="5" s="1"/>
  <c r="O524" i="5"/>
  <c r="Q523" i="5"/>
  <c r="R523" i="5" s="1"/>
  <c r="O523" i="5"/>
  <c r="Q522" i="5"/>
  <c r="R522" i="5" s="1"/>
  <c r="O522" i="5"/>
  <c r="O521" i="5"/>
  <c r="P520" i="5"/>
  <c r="L514" i="5"/>
  <c r="K514" i="5"/>
  <c r="M514" i="5" s="1"/>
  <c r="P512" i="5"/>
  <c r="Q511" i="5"/>
  <c r="Q512" i="5" s="1"/>
  <c r="Q505" i="5"/>
  <c r="R505" i="5" s="1"/>
  <c r="O505" i="5"/>
  <c r="Q504" i="5"/>
  <c r="R504" i="5" s="1"/>
  <c r="O504" i="5"/>
  <c r="Q503" i="5"/>
  <c r="R503" i="5" s="1"/>
  <c r="O503" i="5"/>
  <c r="Q502" i="5"/>
  <c r="R502" i="5" s="1"/>
  <c r="O502" i="5"/>
  <c r="Q501" i="5"/>
  <c r="R501" i="5" s="1"/>
  <c r="O501" i="5"/>
  <c r="Q500" i="5"/>
  <c r="R500" i="5" s="1"/>
  <c r="O500" i="5"/>
  <c r="Q499" i="5"/>
  <c r="R499" i="5" s="1"/>
  <c r="O499" i="5"/>
  <c r="O498" i="5"/>
  <c r="P497" i="5"/>
  <c r="Q498" i="5" s="1"/>
  <c r="R498" i="5" s="1"/>
  <c r="M491" i="5"/>
  <c r="L491" i="5"/>
  <c r="N491" i="5" s="1"/>
  <c r="Q489" i="5"/>
  <c r="R488" i="5"/>
  <c r="R489" i="5" s="1"/>
  <c r="R483" i="5"/>
  <c r="S483" i="5" s="1"/>
  <c r="P483" i="5"/>
  <c r="R482" i="5"/>
  <c r="S482" i="5" s="1"/>
  <c r="P482" i="5"/>
  <c r="R481" i="5"/>
  <c r="S481" i="5" s="1"/>
  <c r="P481" i="5"/>
  <c r="R480" i="5"/>
  <c r="S480" i="5" s="1"/>
  <c r="P480" i="5"/>
  <c r="R479" i="5"/>
  <c r="S479" i="5" s="1"/>
  <c r="P479" i="5"/>
  <c r="R478" i="5"/>
  <c r="S478" i="5" s="1"/>
  <c r="P478" i="5"/>
  <c r="R477" i="5"/>
  <c r="S477" i="5" s="1"/>
  <c r="P477" i="5"/>
  <c r="R476" i="5"/>
  <c r="S476" i="5" s="1"/>
  <c r="P476" i="5"/>
  <c r="P475" i="5"/>
  <c r="Q474" i="5"/>
  <c r="R475" i="5" s="1"/>
  <c r="S475" i="5" s="1"/>
  <c r="M468" i="5"/>
  <c r="L468" i="5"/>
  <c r="N468" i="5" s="1"/>
  <c r="Q466" i="5"/>
  <c r="R465" i="5"/>
  <c r="R466" i="5" s="1"/>
  <c r="R460" i="5"/>
  <c r="S460" i="5" s="1"/>
  <c r="P460" i="5"/>
  <c r="R459" i="5"/>
  <c r="S459" i="5" s="1"/>
  <c r="P459" i="5"/>
  <c r="R458" i="5"/>
  <c r="S458" i="5" s="1"/>
  <c r="P458" i="5"/>
  <c r="R457" i="5"/>
  <c r="S457" i="5" s="1"/>
  <c r="P457" i="5"/>
  <c r="R456" i="5"/>
  <c r="S456" i="5" s="1"/>
  <c r="P456" i="5"/>
  <c r="R455" i="5"/>
  <c r="S455" i="5" s="1"/>
  <c r="P455" i="5"/>
  <c r="R454" i="5"/>
  <c r="S454" i="5" s="1"/>
  <c r="P454" i="5"/>
  <c r="R453" i="5"/>
  <c r="S453" i="5" s="1"/>
  <c r="P453" i="5"/>
  <c r="P452" i="5"/>
  <c r="Q451" i="5"/>
  <c r="R452" i="5" s="1"/>
  <c r="S452" i="5" s="1"/>
  <c r="M445" i="5"/>
  <c r="L445" i="5"/>
  <c r="N445" i="5" s="1"/>
  <c r="Q443" i="5"/>
  <c r="R442" i="5"/>
  <c r="R443" i="5" s="1"/>
  <c r="R437" i="5"/>
  <c r="S437" i="5" s="1"/>
  <c r="P437" i="5"/>
  <c r="R436" i="5"/>
  <c r="S436" i="5" s="1"/>
  <c r="P436" i="5"/>
  <c r="R435" i="5"/>
  <c r="S435" i="5" s="1"/>
  <c r="P435" i="5"/>
  <c r="R434" i="5"/>
  <c r="S434" i="5" s="1"/>
  <c r="P434" i="5"/>
  <c r="R433" i="5"/>
  <c r="S433" i="5" s="1"/>
  <c r="P433" i="5"/>
  <c r="R432" i="5"/>
  <c r="S432" i="5" s="1"/>
  <c r="P432" i="5"/>
  <c r="R431" i="5"/>
  <c r="S431" i="5" s="1"/>
  <c r="P431" i="5"/>
  <c r="R430" i="5"/>
  <c r="S430" i="5" s="1"/>
  <c r="P430" i="5"/>
  <c r="P429" i="5"/>
  <c r="Q428" i="5"/>
  <c r="R429" i="5" s="1"/>
  <c r="S429" i="5" s="1"/>
  <c r="M422" i="5"/>
  <c r="L422" i="5"/>
  <c r="N422" i="5" s="1"/>
  <c r="Q420" i="5"/>
  <c r="R419" i="5"/>
  <c r="R420" i="5" s="1"/>
  <c r="R414" i="5"/>
  <c r="S414" i="5" s="1"/>
  <c r="P414" i="5"/>
  <c r="R413" i="5"/>
  <c r="S413" i="5" s="1"/>
  <c r="P413" i="5"/>
  <c r="R412" i="5"/>
  <c r="S412" i="5" s="1"/>
  <c r="P412" i="5"/>
  <c r="R411" i="5"/>
  <c r="S411" i="5" s="1"/>
  <c r="P411" i="5"/>
  <c r="R410" i="5"/>
  <c r="S410" i="5" s="1"/>
  <c r="P410" i="5"/>
  <c r="R409" i="5"/>
  <c r="S409" i="5" s="1"/>
  <c r="P409" i="5"/>
  <c r="R408" i="5"/>
  <c r="S408" i="5" s="1"/>
  <c r="P408" i="5"/>
  <c r="R407" i="5"/>
  <c r="S407" i="5" s="1"/>
  <c r="P407" i="5"/>
  <c r="P406" i="5"/>
  <c r="Q405" i="5"/>
  <c r="M399" i="5"/>
  <c r="L399" i="5"/>
  <c r="N399" i="5" s="1"/>
  <c r="Q397" i="5"/>
  <c r="R396" i="5"/>
  <c r="R397" i="5" s="1"/>
  <c r="R391" i="5"/>
  <c r="S391" i="5" s="1"/>
  <c r="P391" i="5"/>
  <c r="R390" i="5"/>
  <c r="S390" i="5" s="1"/>
  <c r="P390" i="5"/>
  <c r="R389" i="5"/>
  <c r="S389" i="5" s="1"/>
  <c r="P389" i="5"/>
  <c r="R388" i="5"/>
  <c r="S388" i="5" s="1"/>
  <c r="P388" i="5"/>
  <c r="R387" i="5"/>
  <c r="S387" i="5" s="1"/>
  <c r="P387" i="5"/>
  <c r="R386" i="5"/>
  <c r="S386" i="5" s="1"/>
  <c r="P386" i="5"/>
  <c r="R385" i="5"/>
  <c r="S385" i="5" s="1"/>
  <c r="P385" i="5"/>
  <c r="R384" i="5"/>
  <c r="S384" i="5" s="1"/>
  <c r="P384" i="5"/>
  <c r="P383" i="5"/>
  <c r="Q382" i="5"/>
  <c r="R383" i="5" s="1"/>
  <c r="S383" i="5" s="1"/>
  <c r="M376" i="5"/>
  <c r="L376" i="5"/>
  <c r="N376" i="5" s="1"/>
  <c r="Q374" i="5"/>
  <c r="R373" i="5"/>
  <c r="R374" i="5" s="1"/>
  <c r="R368" i="5"/>
  <c r="S368" i="5" s="1"/>
  <c r="P368" i="5"/>
  <c r="R367" i="5"/>
  <c r="S367" i="5" s="1"/>
  <c r="P367" i="5"/>
  <c r="R366" i="5"/>
  <c r="S366" i="5" s="1"/>
  <c r="P366" i="5"/>
  <c r="R365" i="5"/>
  <c r="S365" i="5" s="1"/>
  <c r="P365" i="5"/>
  <c r="R364" i="5"/>
  <c r="S364" i="5" s="1"/>
  <c r="P364" i="5"/>
  <c r="R363" i="5"/>
  <c r="S363" i="5" s="1"/>
  <c r="P363" i="5"/>
  <c r="R362" i="5"/>
  <c r="S362" i="5" s="1"/>
  <c r="P362" i="5"/>
  <c r="R361" i="5"/>
  <c r="S361" i="5" s="1"/>
  <c r="P361" i="5"/>
  <c r="P360" i="5"/>
  <c r="Q359" i="5"/>
  <c r="R360" i="5" s="1"/>
  <c r="S360" i="5" s="1"/>
  <c r="M353" i="5"/>
  <c r="L353" i="5"/>
  <c r="N353" i="5" s="1"/>
  <c r="Q351" i="5"/>
  <c r="R350" i="5"/>
  <c r="R351" i="5" s="1"/>
  <c r="R345" i="5"/>
  <c r="S345" i="5" s="1"/>
  <c r="P345" i="5"/>
  <c r="R344" i="5"/>
  <c r="S344" i="5" s="1"/>
  <c r="P344" i="5"/>
  <c r="R343" i="5"/>
  <c r="S343" i="5" s="1"/>
  <c r="P343" i="5"/>
  <c r="R342" i="5"/>
  <c r="S342" i="5" s="1"/>
  <c r="P342" i="5"/>
  <c r="R341" i="5"/>
  <c r="S341" i="5" s="1"/>
  <c r="P341" i="5"/>
  <c r="R340" i="5"/>
  <c r="S340" i="5" s="1"/>
  <c r="P340" i="5"/>
  <c r="R339" i="5"/>
  <c r="S339" i="5" s="1"/>
  <c r="P339" i="5"/>
  <c r="R338" i="5"/>
  <c r="S338" i="5" s="1"/>
  <c r="P338" i="5"/>
  <c r="P337" i="5"/>
  <c r="Q336" i="5"/>
  <c r="R337" i="5" s="1"/>
  <c r="S337" i="5" s="1"/>
  <c r="M330" i="5"/>
  <c r="L330" i="5"/>
  <c r="N330" i="5" s="1"/>
  <c r="Q328" i="5"/>
  <c r="R327" i="5"/>
  <c r="R328" i="5" s="1"/>
  <c r="R322" i="5"/>
  <c r="S322" i="5" s="1"/>
  <c r="P322" i="5"/>
  <c r="R321" i="5"/>
  <c r="S321" i="5" s="1"/>
  <c r="P321" i="5"/>
  <c r="R320" i="5"/>
  <c r="S320" i="5" s="1"/>
  <c r="P320" i="5"/>
  <c r="R319" i="5"/>
  <c r="S319" i="5" s="1"/>
  <c r="P319" i="5"/>
  <c r="R318" i="5"/>
  <c r="S318" i="5" s="1"/>
  <c r="P318" i="5"/>
  <c r="R317" i="5"/>
  <c r="S317" i="5" s="1"/>
  <c r="P317" i="5"/>
  <c r="R316" i="5"/>
  <c r="S316" i="5" s="1"/>
  <c r="P316" i="5"/>
  <c r="R315" i="5"/>
  <c r="S315" i="5" s="1"/>
  <c r="P315" i="5"/>
  <c r="P314" i="5"/>
  <c r="Q313" i="5"/>
  <c r="R314" i="5" s="1"/>
  <c r="S314" i="5" s="1"/>
  <c r="M307" i="5"/>
  <c r="L307" i="5"/>
  <c r="N307" i="5" s="1"/>
  <c r="Q305" i="5"/>
  <c r="R304" i="5"/>
  <c r="R305" i="5" s="1"/>
  <c r="R299" i="5"/>
  <c r="S299" i="5" s="1"/>
  <c r="P299" i="5"/>
  <c r="R298" i="5"/>
  <c r="S298" i="5" s="1"/>
  <c r="P298" i="5"/>
  <c r="R297" i="5"/>
  <c r="S297" i="5" s="1"/>
  <c r="P297" i="5"/>
  <c r="R296" i="5"/>
  <c r="S296" i="5" s="1"/>
  <c r="P296" i="5"/>
  <c r="R295" i="5"/>
  <c r="S295" i="5" s="1"/>
  <c r="P295" i="5"/>
  <c r="R294" i="5"/>
  <c r="S294" i="5" s="1"/>
  <c r="P294" i="5"/>
  <c r="R293" i="5"/>
  <c r="S293" i="5" s="1"/>
  <c r="P293" i="5"/>
  <c r="R292" i="5"/>
  <c r="S292" i="5" s="1"/>
  <c r="P292" i="5"/>
  <c r="P291" i="5"/>
  <c r="Q290" i="5"/>
  <c r="M284" i="5"/>
  <c r="L284" i="5"/>
  <c r="N284" i="5" s="1"/>
  <c r="Q282" i="5"/>
  <c r="R281" i="5"/>
  <c r="R282" i="5" s="1"/>
  <c r="R276" i="5"/>
  <c r="S276" i="5" s="1"/>
  <c r="P276" i="5"/>
  <c r="R275" i="5"/>
  <c r="S275" i="5" s="1"/>
  <c r="P275" i="5"/>
  <c r="R274" i="5"/>
  <c r="S274" i="5" s="1"/>
  <c r="P274" i="5"/>
  <c r="R273" i="5"/>
  <c r="S273" i="5" s="1"/>
  <c r="P273" i="5"/>
  <c r="R272" i="5"/>
  <c r="S272" i="5" s="1"/>
  <c r="P272" i="5"/>
  <c r="R271" i="5"/>
  <c r="S271" i="5" s="1"/>
  <c r="P271" i="5"/>
  <c r="R270" i="5"/>
  <c r="S270" i="5" s="1"/>
  <c r="P270" i="5"/>
  <c r="R269" i="5"/>
  <c r="S269" i="5" s="1"/>
  <c r="P269" i="5"/>
  <c r="P268" i="5"/>
  <c r="Q267" i="5"/>
  <c r="R268" i="5" s="1"/>
  <c r="S268" i="5" s="1"/>
  <c r="M261" i="5"/>
  <c r="L261" i="5"/>
  <c r="N261" i="5" s="1"/>
  <c r="Q259" i="5"/>
  <c r="R258" i="5"/>
  <c r="R259" i="5" s="1"/>
  <c r="R253" i="5"/>
  <c r="S253" i="5" s="1"/>
  <c r="P253" i="5"/>
  <c r="R252" i="5"/>
  <c r="S252" i="5" s="1"/>
  <c r="P252" i="5"/>
  <c r="R251" i="5"/>
  <c r="S251" i="5" s="1"/>
  <c r="P251" i="5"/>
  <c r="R250" i="5"/>
  <c r="S250" i="5" s="1"/>
  <c r="P250" i="5"/>
  <c r="R249" i="5"/>
  <c r="S249" i="5" s="1"/>
  <c r="P249" i="5"/>
  <c r="R248" i="5"/>
  <c r="S248" i="5" s="1"/>
  <c r="P248" i="5"/>
  <c r="R247" i="5"/>
  <c r="S247" i="5" s="1"/>
  <c r="P247" i="5"/>
  <c r="R246" i="5"/>
  <c r="S246" i="5" s="1"/>
  <c r="P246" i="5"/>
  <c r="P245" i="5"/>
  <c r="Q244" i="5"/>
  <c r="R245" i="5" s="1"/>
  <c r="S245" i="5" s="1"/>
  <c r="M238" i="5"/>
  <c r="L238" i="5"/>
  <c r="R234" i="5"/>
  <c r="S234" i="5" s="1"/>
  <c r="P234" i="5"/>
  <c r="R233" i="5"/>
  <c r="S233" i="5" s="1"/>
  <c r="P233" i="5"/>
  <c r="R232" i="5"/>
  <c r="S232" i="5" s="1"/>
  <c r="P232" i="5"/>
  <c r="R231" i="5"/>
  <c r="S231" i="5" s="1"/>
  <c r="P231" i="5"/>
  <c r="R230" i="5"/>
  <c r="S230" i="5" s="1"/>
  <c r="P230" i="5"/>
  <c r="R229" i="5"/>
  <c r="S229" i="5" s="1"/>
  <c r="P229" i="5"/>
  <c r="R228" i="5"/>
  <c r="S228" i="5" s="1"/>
  <c r="P228" i="5"/>
  <c r="R227" i="5"/>
  <c r="S227" i="5" s="1"/>
  <c r="P227" i="5"/>
  <c r="P226" i="5"/>
  <c r="Q225" i="5"/>
  <c r="R226" i="5" s="1"/>
  <c r="S226" i="5" s="1"/>
  <c r="M220" i="5"/>
  <c r="L220" i="5"/>
  <c r="N220" i="5" s="1"/>
  <c r="R217" i="5"/>
  <c r="S217" i="5" s="1"/>
  <c r="P217" i="5"/>
  <c r="R216" i="5"/>
  <c r="S216" i="5" s="1"/>
  <c r="P216" i="5"/>
  <c r="R215" i="5"/>
  <c r="S215" i="5" s="1"/>
  <c r="P215" i="5"/>
  <c r="R214" i="5"/>
  <c r="S214" i="5" s="1"/>
  <c r="P214" i="5"/>
  <c r="R213" i="5"/>
  <c r="S213" i="5" s="1"/>
  <c r="P213" i="5"/>
  <c r="R212" i="5"/>
  <c r="S212" i="5" s="1"/>
  <c r="P212" i="5"/>
  <c r="R211" i="5"/>
  <c r="S211" i="5" s="1"/>
  <c r="P211" i="5"/>
  <c r="R210" i="5"/>
  <c r="S210" i="5" s="1"/>
  <c r="P210" i="5"/>
  <c r="P209" i="5"/>
  <c r="Q208" i="5"/>
  <c r="R209" i="5" s="1"/>
  <c r="S209" i="5" s="1"/>
  <c r="M203" i="5"/>
  <c r="L203" i="5"/>
  <c r="N203" i="5" s="1"/>
  <c r="R200" i="5"/>
  <c r="S200" i="5" s="1"/>
  <c r="P200" i="5"/>
  <c r="R199" i="5"/>
  <c r="S199" i="5" s="1"/>
  <c r="P199" i="5"/>
  <c r="R198" i="5"/>
  <c r="S198" i="5" s="1"/>
  <c r="P198" i="5"/>
  <c r="R197" i="5"/>
  <c r="S197" i="5" s="1"/>
  <c r="P197" i="5"/>
  <c r="R196" i="5"/>
  <c r="S196" i="5" s="1"/>
  <c r="P196" i="5"/>
  <c r="R195" i="5"/>
  <c r="S195" i="5" s="1"/>
  <c r="P195" i="5"/>
  <c r="R194" i="5"/>
  <c r="S194" i="5" s="1"/>
  <c r="P194" i="5"/>
  <c r="R193" i="5"/>
  <c r="S193" i="5" s="1"/>
  <c r="P193" i="5"/>
  <c r="P192" i="5"/>
  <c r="Q191" i="5"/>
  <c r="R192" i="5" s="1"/>
  <c r="S192" i="5" s="1"/>
  <c r="M187" i="5"/>
  <c r="L187" i="5"/>
  <c r="N187" i="5" s="1"/>
  <c r="R184" i="5"/>
  <c r="S184" i="5" s="1"/>
  <c r="P184" i="5"/>
  <c r="R183" i="5"/>
  <c r="S183" i="5" s="1"/>
  <c r="P183" i="5"/>
  <c r="R182" i="5"/>
  <c r="S182" i="5" s="1"/>
  <c r="P182" i="5"/>
  <c r="R181" i="5"/>
  <c r="S181" i="5" s="1"/>
  <c r="P181" i="5"/>
  <c r="R180" i="5"/>
  <c r="S180" i="5" s="1"/>
  <c r="P180" i="5"/>
  <c r="R179" i="5"/>
  <c r="S179" i="5" s="1"/>
  <c r="P179" i="5"/>
  <c r="R178" i="5"/>
  <c r="S178" i="5" s="1"/>
  <c r="P178" i="5"/>
  <c r="R177" i="5"/>
  <c r="S177" i="5" s="1"/>
  <c r="P177" i="5"/>
  <c r="P176" i="5"/>
  <c r="Q175" i="5"/>
  <c r="R176" i="5" s="1"/>
  <c r="S176" i="5" s="1"/>
  <c r="M171" i="5"/>
  <c r="L171" i="5"/>
  <c r="N171" i="5" s="1"/>
  <c r="R168" i="5"/>
  <c r="S168" i="5" s="1"/>
  <c r="P168" i="5"/>
  <c r="R167" i="5"/>
  <c r="S167" i="5" s="1"/>
  <c r="P167" i="5"/>
  <c r="R166" i="5"/>
  <c r="S166" i="5" s="1"/>
  <c r="P166" i="5"/>
  <c r="R165" i="5"/>
  <c r="S165" i="5" s="1"/>
  <c r="P165" i="5"/>
  <c r="R164" i="5"/>
  <c r="S164" i="5" s="1"/>
  <c r="P164" i="5"/>
  <c r="R163" i="5"/>
  <c r="S163" i="5" s="1"/>
  <c r="P163" i="5"/>
  <c r="R162" i="5"/>
  <c r="S162" i="5" s="1"/>
  <c r="P162" i="5"/>
  <c r="R161" i="5"/>
  <c r="S161" i="5" s="1"/>
  <c r="P161" i="5"/>
  <c r="P160" i="5"/>
  <c r="Q159" i="5"/>
  <c r="R160" i="5" s="1"/>
  <c r="S160" i="5" s="1"/>
  <c r="M155" i="5"/>
  <c r="L155" i="5"/>
  <c r="N155" i="5" s="1"/>
  <c r="R150" i="5"/>
  <c r="S150" i="5" s="1"/>
  <c r="P150" i="5"/>
  <c r="R149" i="5"/>
  <c r="S149" i="5" s="1"/>
  <c r="P149" i="5"/>
  <c r="R148" i="5"/>
  <c r="S148" i="5" s="1"/>
  <c r="P148" i="5"/>
  <c r="R147" i="5"/>
  <c r="S147" i="5" s="1"/>
  <c r="P147" i="5"/>
  <c r="R146" i="5"/>
  <c r="S146" i="5" s="1"/>
  <c r="P146" i="5"/>
  <c r="R145" i="5"/>
  <c r="S145" i="5" s="1"/>
  <c r="P145" i="5"/>
  <c r="R144" i="5"/>
  <c r="S144" i="5" s="1"/>
  <c r="P144" i="5"/>
  <c r="P143" i="5"/>
  <c r="Q142" i="5"/>
  <c r="M138" i="5"/>
  <c r="L138" i="5"/>
  <c r="N138" i="5" s="1"/>
  <c r="R135" i="5"/>
  <c r="S135" i="5" s="1"/>
  <c r="P135" i="5"/>
  <c r="R134" i="5"/>
  <c r="S134" i="5" s="1"/>
  <c r="P134" i="5"/>
  <c r="R133" i="5"/>
  <c r="S133" i="5" s="1"/>
  <c r="P133" i="5"/>
  <c r="R132" i="5"/>
  <c r="S132" i="5" s="1"/>
  <c r="P132" i="5"/>
  <c r="R131" i="5"/>
  <c r="S131" i="5" s="1"/>
  <c r="P131" i="5"/>
  <c r="R130" i="5"/>
  <c r="S130" i="5" s="1"/>
  <c r="P130" i="5"/>
  <c r="R129" i="5"/>
  <c r="S129" i="5" s="1"/>
  <c r="P129" i="5"/>
  <c r="R128" i="5"/>
  <c r="S128" i="5" s="1"/>
  <c r="P128" i="5"/>
  <c r="P127" i="5"/>
  <c r="Q126" i="5"/>
  <c r="M122" i="5"/>
  <c r="L122" i="5"/>
  <c r="N122" i="5" s="1"/>
  <c r="R118" i="5"/>
  <c r="S118" i="5" s="1"/>
  <c r="P118" i="5"/>
  <c r="R117" i="5"/>
  <c r="S117" i="5" s="1"/>
  <c r="P117" i="5"/>
  <c r="R116" i="5"/>
  <c r="S116" i="5" s="1"/>
  <c r="P116" i="5"/>
  <c r="R115" i="5"/>
  <c r="S115" i="5" s="1"/>
  <c r="P115" i="5"/>
  <c r="R114" i="5"/>
  <c r="S114" i="5" s="1"/>
  <c r="P114" i="5"/>
  <c r="R113" i="5"/>
  <c r="S113" i="5" s="1"/>
  <c r="P113" i="5"/>
  <c r="R112" i="5"/>
  <c r="S112" i="5" s="1"/>
  <c r="P112" i="5"/>
  <c r="R111" i="5"/>
  <c r="S111" i="5" s="1"/>
  <c r="P111" i="5"/>
  <c r="P110" i="5"/>
  <c r="Q109" i="5"/>
  <c r="M105" i="5"/>
  <c r="L105" i="5"/>
  <c r="N105" i="5" s="1"/>
  <c r="R102" i="5"/>
  <c r="S102" i="5" s="1"/>
  <c r="P102" i="5"/>
  <c r="R101" i="5"/>
  <c r="S101" i="5" s="1"/>
  <c r="P101" i="5"/>
  <c r="R100" i="5"/>
  <c r="S100" i="5" s="1"/>
  <c r="P100" i="5"/>
  <c r="R99" i="5"/>
  <c r="S99" i="5" s="1"/>
  <c r="P99" i="5"/>
  <c r="R98" i="5"/>
  <c r="S98" i="5" s="1"/>
  <c r="P98" i="5"/>
  <c r="R97" i="5"/>
  <c r="S97" i="5" s="1"/>
  <c r="P97" i="5"/>
  <c r="R96" i="5"/>
  <c r="S96" i="5" s="1"/>
  <c r="P96" i="5"/>
  <c r="R95" i="5"/>
  <c r="S95" i="5" s="1"/>
  <c r="P95" i="5"/>
  <c r="P94" i="5"/>
  <c r="Q93" i="5"/>
  <c r="M89" i="5"/>
  <c r="L89" i="5"/>
  <c r="N89" i="5" s="1"/>
  <c r="R86" i="5"/>
  <c r="S86" i="5" s="1"/>
  <c r="P86" i="5"/>
  <c r="R85" i="5"/>
  <c r="S85" i="5" s="1"/>
  <c r="P85" i="5"/>
  <c r="R84" i="5"/>
  <c r="S84" i="5" s="1"/>
  <c r="P84" i="5"/>
  <c r="R83" i="5"/>
  <c r="S83" i="5" s="1"/>
  <c r="P83" i="5"/>
  <c r="R82" i="5"/>
  <c r="S82" i="5" s="1"/>
  <c r="P82" i="5"/>
  <c r="R81" i="5"/>
  <c r="S81" i="5" s="1"/>
  <c r="P81" i="5"/>
  <c r="R80" i="5"/>
  <c r="S80" i="5" s="1"/>
  <c r="P80" i="5"/>
  <c r="R79" i="5"/>
  <c r="S79" i="5" s="1"/>
  <c r="P79" i="5"/>
  <c r="P78" i="5"/>
  <c r="Q77" i="5"/>
  <c r="M73" i="5"/>
  <c r="L73" i="5"/>
  <c r="N73" i="5" s="1"/>
  <c r="R69" i="5"/>
  <c r="S69" i="5" s="1"/>
  <c r="P69" i="5"/>
  <c r="R68" i="5"/>
  <c r="S68" i="5" s="1"/>
  <c r="P68" i="5"/>
  <c r="R67" i="5"/>
  <c r="S67" i="5" s="1"/>
  <c r="P67" i="5"/>
  <c r="R66" i="5"/>
  <c r="S66" i="5" s="1"/>
  <c r="P66" i="5"/>
  <c r="R65" i="5"/>
  <c r="S65" i="5" s="1"/>
  <c r="P65" i="5"/>
  <c r="R64" i="5"/>
  <c r="S64" i="5" s="1"/>
  <c r="P64" i="5"/>
  <c r="R63" i="5"/>
  <c r="S63" i="5" s="1"/>
  <c r="P63" i="5"/>
  <c r="R62" i="5"/>
  <c r="S62" i="5" s="1"/>
  <c r="P62" i="5"/>
  <c r="P61" i="5"/>
  <c r="Q60" i="5"/>
  <c r="R61" i="5" s="1"/>
  <c r="S61" i="5" s="1"/>
  <c r="M56" i="5"/>
  <c r="L56" i="5"/>
  <c r="N56" i="5" s="1"/>
  <c r="R51" i="5"/>
  <c r="S51" i="5" s="1"/>
  <c r="P51" i="5"/>
  <c r="R50" i="5"/>
  <c r="S50" i="5" s="1"/>
  <c r="P50" i="5"/>
  <c r="R49" i="5"/>
  <c r="S49" i="5" s="1"/>
  <c r="P49" i="5"/>
  <c r="R48" i="5"/>
  <c r="S48" i="5" s="1"/>
  <c r="P48" i="5"/>
  <c r="R47" i="5"/>
  <c r="S47" i="5" s="1"/>
  <c r="P47" i="5"/>
  <c r="R46" i="5"/>
  <c r="S46" i="5" s="1"/>
  <c r="P46" i="5"/>
  <c r="R45" i="5"/>
  <c r="S45" i="5" s="1"/>
  <c r="P45" i="5"/>
  <c r="R44" i="5"/>
  <c r="S44" i="5" s="1"/>
  <c r="P44" i="5"/>
  <c r="P43" i="5"/>
  <c r="Q42" i="5"/>
  <c r="M38" i="5"/>
  <c r="L38" i="5"/>
  <c r="R31" i="5"/>
  <c r="S31" i="5" s="1"/>
  <c r="P31" i="5"/>
  <c r="R30" i="5"/>
  <c r="S30" i="5" s="1"/>
  <c r="P30" i="5"/>
  <c r="R29" i="5"/>
  <c r="S29" i="5" s="1"/>
  <c r="P29" i="5"/>
  <c r="R28" i="5"/>
  <c r="S28" i="5" s="1"/>
  <c r="P28" i="5"/>
  <c r="R27" i="5"/>
  <c r="S27" i="5" s="1"/>
  <c r="P27" i="5"/>
  <c r="R26" i="5"/>
  <c r="S26" i="5" s="1"/>
  <c r="P26" i="5"/>
  <c r="R25" i="5"/>
  <c r="S25" i="5" s="1"/>
  <c r="P25" i="5"/>
  <c r="R24" i="5"/>
  <c r="S24" i="5" s="1"/>
  <c r="P24" i="5"/>
  <c r="P23" i="5"/>
  <c r="Q22" i="5"/>
  <c r="R23" i="5" s="1"/>
  <c r="S23" i="5" s="1"/>
  <c r="M18" i="5"/>
  <c r="L18" i="5"/>
  <c r="N18" i="5" s="1"/>
  <c r="R14" i="5"/>
  <c r="S14" i="5" s="1"/>
  <c r="P14" i="5"/>
  <c r="R13" i="5"/>
  <c r="S13" i="5" s="1"/>
  <c r="P13" i="5"/>
  <c r="R12" i="5"/>
  <c r="S12" i="5" s="1"/>
  <c r="P12" i="5"/>
  <c r="R11" i="5"/>
  <c r="S11" i="5" s="1"/>
  <c r="P11" i="5"/>
  <c r="R10" i="5"/>
  <c r="S10" i="5" s="1"/>
  <c r="P10" i="5"/>
  <c r="R9" i="5"/>
  <c r="S9" i="5" s="1"/>
  <c r="P9" i="5"/>
  <c r="R8" i="5"/>
  <c r="S8" i="5" s="1"/>
  <c r="P8" i="5"/>
  <c r="R7" i="5"/>
  <c r="S7" i="5" s="1"/>
  <c r="P7" i="5"/>
  <c r="P6" i="5"/>
  <c r="Q5" i="5"/>
  <c r="R6" i="5" s="1"/>
  <c r="M391" i="4"/>
  <c r="K391" i="4"/>
  <c r="J391" i="4"/>
  <c r="L391" i="4" s="1"/>
  <c r="P388" i="4"/>
  <c r="P389" i="4" s="1"/>
  <c r="Q381" i="4"/>
  <c r="P381" i="4"/>
  <c r="Q380" i="4"/>
  <c r="P380" i="4"/>
  <c r="P379" i="4"/>
  <c r="Q379" i="4" s="1"/>
  <c r="P378" i="4"/>
  <c r="Q378" i="4" s="1"/>
  <c r="P377" i="4"/>
  <c r="Q377" i="4" s="1"/>
  <c r="P376" i="4"/>
  <c r="Q376" i="4" s="1"/>
  <c r="N375" i="4"/>
  <c r="O374" i="4"/>
  <c r="R376" i="4" s="1"/>
  <c r="M368" i="4"/>
  <c r="K368" i="4"/>
  <c r="J368" i="4"/>
  <c r="L368" i="4" s="1"/>
  <c r="P365" i="4"/>
  <c r="P366" i="4" s="1"/>
  <c r="Q358" i="4"/>
  <c r="P358" i="4"/>
  <c r="P357" i="4"/>
  <c r="Q357" i="4" s="1"/>
  <c r="P356" i="4"/>
  <c r="Q356" i="4" s="1"/>
  <c r="P355" i="4"/>
  <c r="Q355" i="4" s="1"/>
  <c r="P354" i="4"/>
  <c r="Q354" i="4" s="1"/>
  <c r="P353" i="4"/>
  <c r="Q353" i="4" s="1"/>
  <c r="N352" i="4"/>
  <c r="O351" i="4"/>
  <c r="R353" i="4" s="1"/>
  <c r="M345" i="4"/>
  <c r="K345" i="4"/>
  <c r="J345" i="4"/>
  <c r="L345" i="4" s="1"/>
  <c r="P342" i="4"/>
  <c r="P335" i="4"/>
  <c r="Q335" i="4" s="1"/>
  <c r="P334" i="4"/>
  <c r="Q334" i="4" s="1"/>
  <c r="P333" i="4"/>
  <c r="Q333" i="4" s="1"/>
  <c r="P332" i="4"/>
  <c r="Q332" i="4" s="1"/>
  <c r="P331" i="4"/>
  <c r="Q331" i="4" s="1"/>
  <c r="P330" i="4"/>
  <c r="Q330" i="4" s="1"/>
  <c r="N329" i="4"/>
  <c r="O328" i="4"/>
  <c r="P329" i="4" s="1"/>
  <c r="Q329" i="4" s="1"/>
  <c r="M322" i="4"/>
  <c r="K322" i="4"/>
  <c r="J322" i="4"/>
  <c r="L322" i="4" s="1"/>
  <c r="P319" i="4"/>
  <c r="P320" i="4" s="1"/>
  <c r="P312" i="4"/>
  <c r="Q312" i="4" s="1"/>
  <c r="P311" i="4"/>
  <c r="Q311" i="4" s="1"/>
  <c r="P310" i="4"/>
  <c r="Q310" i="4" s="1"/>
  <c r="P309" i="4"/>
  <c r="Q309" i="4" s="1"/>
  <c r="P308" i="4"/>
  <c r="Q308" i="4" s="1"/>
  <c r="P307" i="4"/>
  <c r="Q307" i="4" s="1"/>
  <c r="N307" i="4"/>
  <c r="N306" i="4"/>
  <c r="O305" i="4"/>
  <c r="R307" i="4" s="1"/>
  <c r="J299" i="4"/>
  <c r="L299" i="4" s="1"/>
  <c r="M299" i="4" s="1"/>
  <c r="P296" i="4"/>
  <c r="P297" i="4" s="1"/>
  <c r="P289" i="4"/>
  <c r="Q289" i="4" s="1"/>
  <c r="P288" i="4"/>
  <c r="Q288" i="4" s="1"/>
  <c r="P287" i="4"/>
  <c r="Q287" i="4" s="1"/>
  <c r="P286" i="4"/>
  <c r="Q286" i="4" s="1"/>
  <c r="P285" i="4"/>
  <c r="Q285" i="4" s="1"/>
  <c r="N285" i="4"/>
  <c r="P284" i="4"/>
  <c r="Q284" i="4" s="1"/>
  <c r="N284" i="4"/>
  <c r="N283" i="4"/>
  <c r="O282" i="4"/>
  <c r="J276" i="4"/>
  <c r="L276" i="4" s="1"/>
  <c r="P274" i="4"/>
  <c r="O274" i="4"/>
  <c r="P266" i="4"/>
  <c r="Q266" i="4" s="1"/>
  <c r="P265" i="4"/>
  <c r="Q265" i="4" s="1"/>
  <c r="P264" i="4"/>
  <c r="Q264" i="4" s="1"/>
  <c r="P263" i="4"/>
  <c r="Q263" i="4" s="1"/>
  <c r="N263" i="4"/>
  <c r="P262" i="4"/>
  <c r="Q262" i="4" s="1"/>
  <c r="N262" i="4"/>
  <c r="P261" i="4"/>
  <c r="Q261" i="4" s="1"/>
  <c r="N261" i="4"/>
  <c r="N260" i="4"/>
  <c r="O259" i="4"/>
  <c r="P260" i="4" s="1"/>
  <c r="Q260" i="4" s="1"/>
  <c r="J253" i="4"/>
  <c r="O251" i="4"/>
  <c r="P243" i="4"/>
  <c r="Q243" i="4" s="1"/>
  <c r="P242" i="4"/>
  <c r="Q242" i="4" s="1"/>
  <c r="P241" i="4"/>
  <c r="Q241" i="4" s="1"/>
  <c r="N241" i="4"/>
  <c r="P240" i="4"/>
  <c r="Q240" i="4" s="1"/>
  <c r="N240" i="4"/>
  <c r="P239" i="4"/>
  <c r="Q239" i="4" s="1"/>
  <c r="N239" i="4"/>
  <c r="P238" i="4"/>
  <c r="Q238" i="4" s="1"/>
  <c r="N238" i="4"/>
  <c r="N237" i="4"/>
  <c r="O236" i="4"/>
  <c r="R238" i="4" s="1"/>
  <c r="L230" i="4"/>
  <c r="M230" i="4" s="1"/>
  <c r="P228" i="4"/>
  <c r="O228" i="4"/>
  <c r="P220" i="4"/>
  <c r="Q220" i="4" s="1"/>
  <c r="N220" i="4"/>
  <c r="P219" i="4"/>
  <c r="Q219" i="4" s="1"/>
  <c r="N219" i="4"/>
  <c r="P218" i="4"/>
  <c r="Q218" i="4" s="1"/>
  <c r="N218" i="4"/>
  <c r="P217" i="4"/>
  <c r="Q217" i="4" s="1"/>
  <c r="N217" i="4"/>
  <c r="P216" i="4"/>
  <c r="Q216" i="4" s="1"/>
  <c r="N216" i="4"/>
  <c r="P215" i="4"/>
  <c r="Q215" i="4" s="1"/>
  <c r="N215" i="4"/>
  <c r="N214" i="4"/>
  <c r="O213" i="4"/>
  <c r="J207" i="4"/>
  <c r="L207" i="4" s="1"/>
  <c r="P204" i="4"/>
  <c r="P205" i="4" s="1"/>
  <c r="P198" i="4"/>
  <c r="Q198" i="4" s="1"/>
  <c r="N198" i="4"/>
  <c r="P197" i="4"/>
  <c r="Q197" i="4" s="1"/>
  <c r="N197" i="4"/>
  <c r="P196" i="4"/>
  <c r="Q196" i="4" s="1"/>
  <c r="N196" i="4"/>
  <c r="P195" i="4"/>
  <c r="Q195" i="4" s="1"/>
  <c r="N195" i="4"/>
  <c r="P194" i="4"/>
  <c r="Q194" i="4" s="1"/>
  <c r="N194" i="4"/>
  <c r="P193" i="4"/>
  <c r="Q193" i="4" s="1"/>
  <c r="N193" i="4"/>
  <c r="N192" i="4"/>
  <c r="O191" i="4"/>
  <c r="P192" i="4" s="1"/>
  <c r="Q192" i="4" s="1"/>
  <c r="J185" i="4"/>
  <c r="L185" i="4" s="1"/>
  <c r="P182" i="4"/>
  <c r="P183" i="4" s="1"/>
  <c r="P174" i="4"/>
  <c r="Q174" i="4" s="1"/>
  <c r="N174" i="4"/>
  <c r="P173" i="4"/>
  <c r="Q173" i="4" s="1"/>
  <c r="N173" i="4"/>
  <c r="P172" i="4"/>
  <c r="Q172" i="4" s="1"/>
  <c r="N172" i="4"/>
  <c r="P171" i="4"/>
  <c r="Q171" i="4" s="1"/>
  <c r="N171" i="4"/>
  <c r="P170" i="4"/>
  <c r="Q170" i="4" s="1"/>
  <c r="N170" i="4"/>
  <c r="P169" i="4"/>
  <c r="Q169" i="4" s="1"/>
  <c r="N169" i="4"/>
  <c r="N168" i="4"/>
  <c r="O167" i="4"/>
  <c r="R169" i="4" s="1"/>
  <c r="K161" i="4"/>
  <c r="L161" i="4"/>
  <c r="P158" i="4"/>
  <c r="P159" i="4" s="1"/>
  <c r="P151" i="4"/>
  <c r="Q151" i="4" s="1"/>
  <c r="P150" i="4"/>
  <c r="Q150" i="4" s="1"/>
  <c r="P149" i="4"/>
  <c r="Q149" i="4" s="1"/>
  <c r="P148" i="4"/>
  <c r="Q148" i="4" s="1"/>
  <c r="P147" i="4"/>
  <c r="Q147" i="4" s="1"/>
  <c r="P146" i="4"/>
  <c r="Q146" i="4" s="1"/>
  <c r="O144" i="4"/>
  <c r="P145" i="4" s="1"/>
  <c r="Q145" i="4" s="1"/>
  <c r="K138" i="4"/>
  <c r="J138" i="4"/>
  <c r="L138" i="4" s="1"/>
  <c r="P135" i="4"/>
  <c r="P128" i="4"/>
  <c r="Q128" i="4" s="1"/>
  <c r="P127" i="4"/>
  <c r="Q127" i="4" s="1"/>
  <c r="P126" i="4"/>
  <c r="Q126" i="4" s="1"/>
  <c r="P125" i="4"/>
  <c r="Q125" i="4" s="1"/>
  <c r="P124" i="4"/>
  <c r="Q124" i="4" s="1"/>
  <c r="P123" i="4"/>
  <c r="Q123" i="4" s="1"/>
  <c r="O121" i="4"/>
  <c r="P122" i="4" s="1"/>
  <c r="Q122" i="4" s="1"/>
  <c r="K115" i="4"/>
  <c r="J115" i="4"/>
  <c r="L115" i="4" s="1"/>
  <c r="P112" i="4"/>
  <c r="P105" i="4"/>
  <c r="Q105" i="4" s="1"/>
  <c r="P104" i="4"/>
  <c r="Q104" i="4" s="1"/>
  <c r="P103" i="4"/>
  <c r="Q103" i="4" s="1"/>
  <c r="P102" i="4"/>
  <c r="Q102" i="4" s="1"/>
  <c r="P101" i="4"/>
  <c r="Q101" i="4" s="1"/>
  <c r="P100" i="4"/>
  <c r="Q100" i="4" s="1"/>
  <c r="O98" i="4"/>
  <c r="R100" i="4" s="1"/>
  <c r="K92" i="4"/>
  <c r="J92" i="4"/>
  <c r="L92" i="4" s="1"/>
  <c r="P89" i="4"/>
  <c r="P90" i="4" s="1"/>
  <c r="P82" i="4"/>
  <c r="Q82" i="4" s="1"/>
  <c r="P81" i="4"/>
  <c r="Q81" i="4" s="1"/>
  <c r="P80" i="4"/>
  <c r="Q80" i="4" s="1"/>
  <c r="P79" i="4"/>
  <c r="Q79" i="4" s="1"/>
  <c r="P78" i="4"/>
  <c r="Q78" i="4" s="1"/>
  <c r="P77" i="4"/>
  <c r="Q77" i="4" s="1"/>
  <c r="O75" i="4"/>
  <c r="P76" i="4" s="1"/>
  <c r="Q76" i="4" s="1"/>
  <c r="K69" i="4"/>
  <c r="J69" i="4"/>
  <c r="L69" i="4" s="1"/>
  <c r="O67" i="4"/>
  <c r="P66" i="4"/>
  <c r="P67" i="4" s="1"/>
  <c r="P59" i="4"/>
  <c r="Q59" i="4" s="1"/>
  <c r="P58" i="4"/>
  <c r="Q58" i="4" s="1"/>
  <c r="P57" i="4"/>
  <c r="Q57" i="4" s="1"/>
  <c r="P56" i="4"/>
  <c r="Q56" i="4" s="1"/>
  <c r="P55" i="4"/>
  <c r="Q55" i="4" s="1"/>
  <c r="P54" i="4"/>
  <c r="Q54" i="4" s="1"/>
  <c r="O52" i="4"/>
  <c r="R54" i="4" s="1"/>
  <c r="K46" i="4"/>
  <c r="J46" i="4"/>
  <c r="L46" i="4" s="1"/>
  <c r="O44" i="4"/>
  <c r="P43" i="4"/>
  <c r="P44" i="4" s="1"/>
  <c r="P36" i="4"/>
  <c r="Q36" i="4" s="1"/>
  <c r="N36" i="4"/>
  <c r="P35" i="4"/>
  <c r="Q35" i="4" s="1"/>
  <c r="N35" i="4"/>
  <c r="P34" i="4"/>
  <c r="Q34" i="4" s="1"/>
  <c r="N34" i="4"/>
  <c r="P33" i="4"/>
  <c r="Q33" i="4" s="1"/>
  <c r="N33" i="4"/>
  <c r="P32" i="4"/>
  <c r="Q32" i="4" s="1"/>
  <c r="N32" i="4"/>
  <c r="P31" i="4"/>
  <c r="Q31" i="4" s="1"/>
  <c r="N31" i="4"/>
  <c r="N30" i="4"/>
  <c r="O29" i="4"/>
  <c r="R31" i="4" s="1"/>
  <c r="K23" i="4"/>
  <c r="J23" i="4"/>
  <c r="L23" i="4" s="1"/>
  <c r="O21" i="4"/>
  <c r="P20" i="4"/>
  <c r="P21" i="4" s="1"/>
  <c r="P13" i="4"/>
  <c r="Q13" i="4" s="1"/>
  <c r="N13" i="4"/>
  <c r="P12" i="4"/>
  <c r="Q12" i="4" s="1"/>
  <c r="N12" i="4"/>
  <c r="P11" i="4"/>
  <c r="Q11" i="4" s="1"/>
  <c r="N11" i="4"/>
  <c r="P10" i="4"/>
  <c r="Q10" i="4" s="1"/>
  <c r="N10" i="4"/>
  <c r="P9" i="4"/>
  <c r="Q9" i="4" s="1"/>
  <c r="N9" i="4"/>
  <c r="P8" i="4"/>
  <c r="Q8" i="4" s="1"/>
  <c r="N8" i="4"/>
  <c r="N7" i="4"/>
  <c r="O6" i="4"/>
  <c r="R8" i="4" s="1"/>
  <c r="T292" i="3"/>
  <c r="L292" i="3"/>
  <c r="K292" i="3"/>
  <c r="M292" i="3" s="1"/>
  <c r="N292" i="3" s="1"/>
  <c r="U291" i="3"/>
  <c r="U292" i="3" s="1"/>
  <c r="Q289" i="3"/>
  <c r="R289" i="3" s="1"/>
  <c r="O289" i="3"/>
  <c r="Q288" i="3"/>
  <c r="R288" i="3" s="1"/>
  <c r="O288" i="3"/>
  <c r="Q287" i="3"/>
  <c r="R287" i="3" s="1"/>
  <c r="O287" i="3"/>
  <c r="Q286" i="3"/>
  <c r="R286" i="3" s="1"/>
  <c r="O286" i="3"/>
  <c r="Q285" i="3"/>
  <c r="R285" i="3" s="1"/>
  <c r="O285" i="3"/>
  <c r="O284" i="3"/>
  <c r="P283" i="3"/>
  <c r="T285" i="3" s="1"/>
  <c r="T277" i="3"/>
  <c r="M277" i="3"/>
  <c r="L277" i="3"/>
  <c r="K277" i="3"/>
  <c r="U276" i="3"/>
  <c r="U277" i="3" s="1"/>
  <c r="Q274" i="3"/>
  <c r="R274" i="3" s="1"/>
  <c r="O274" i="3"/>
  <c r="Q273" i="3"/>
  <c r="R273" i="3" s="1"/>
  <c r="O273" i="3"/>
  <c r="Q272" i="3"/>
  <c r="R272" i="3" s="1"/>
  <c r="O272" i="3"/>
  <c r="Q271" i="3"/>
  <c r="R271" i="3" s="1"/>
  <c r="O271" i="3"/>
  <c r="Q270" i="3"/>
  <c r="R270" i="3" s="1"/>
  <c r="O270" i="3"/>
  <c r="Q269" i="3"/>
  <c r="R269" i="3" s="1"/>
  <c r="O269" i="3"/>
  <c r="O268" i="3"/>
  <c r="P267" i="3"/>
  <c r="T269" i="3" s="1"/>
  <c r="L262" i="3"/>
  <c r="K262" i="3"/>
  <c r="M262" i="3" s="1"/>
  <c r="N262" i="3" s="1"/>
  <c r="U261" i="3"/>
  <c r="T261" i="3"/>
  <c r="U260" i="3"/>
  <c r="Q259" i="3"/>
  <c r="R259" i="3" s="1"/>
  <c r="O259" i="3"/>
  <c r="Q258" i="3"/>
  <c r="R258" i="3" s="1"/>
  <c r="O258" i="3"/>
  <c r="Q257" i="3"/>
  <c r="R257" i="3" s="1"/>
  <c r="O257" i="3"/>
  <c r="Q256" i="3"/>
  <c r="R256" i="3" s="1"/>
  <c r="O256" i="3"/>
  <c r="Q255" i="3"/>
  <c r="R255" i="3" s="1"/>
  <c r="O255" i="3"/>
  <c r="Q254" i="3"/>
  <c r="R254" i="3" s="1"/>
  <c r="O254" i="3"/>
  <c r="Q253" i="3"/>
  <c r="R253" i="3" s="1"/>
  <c r="O253" i="3"/>
  <c r="O252" i="3"/>
  <c r="P251" i="3"/>
  <c r="T253" i="3" s="1"/>
  <c r="U246" i="3"/>
  <c r="T246" i="3"/>
  <c r="L246" i="3"/>
  <c r="K246" i="3"/>
  <c r="M246" i="3" s="1"/>
  <c r="U245" i="3"/>
  <c r="Q244" i="3"/>
  <c r="R244" i="3" s="1"/>
  <c r="O244" i="3"/>
  <c r="Q243" i="3"/>
  <c r="R243" i="3" s="1"/>
  <c r="O243" i="3"/>
  <c r="Q242" i="3"/>
  <c r="R242" i="3" s="1"/>
  <c r="O242" i="3"/>
  <c r="Q241" i="3"/>
  <c r="R241" i="3" s="1"/>
  <c r="O241" i="3"/>
  <c r="Q240" i="3"/>
  <c r="R240" i="3" s="1"/>
  <c r="O240" i="3"/>
  <c r="Q239" i="3"/>
  <c r="R239" i="3" s="1"/>
  <c r="O239" i="3"/>
  <c r="Q238" i="3"/>
  <c r="R238" i="3" s="1"/>
  <c r="O238" i="3"/>
  <c r="O237" i="3"/>
  <c r="P236" i="3"/>
  <c r="T238" i="3" s="1"/>
  <c r="L231" i="3"/>
  <c r="K231" i="3"/>
  <c r="M231" i="3" s="1"/>
  <c r="N231" i="3" s="1"/>
  <c r="T229" i="3"/>
  <c r="U228" i="3"/>
  <c r="U229" i="3" s="1"/>
  <c r="Q227" i="3"/>
  <c r="R227" i="3" s="1"/>
  <c r="O227" i="3"/>
  <c r="Q226" i="3"/>
  <c r="R226" i="3" s="1"/>
  <c r="O226" i="3"/>
  <c r="Q225" i="3"/>
  <c r="R225" i="3" s="1"/>
  <c r="O225" i="3"/>
  <c r="Q224" i="3"/>
  <c r="R224" i="3" s="1"/>
  <c r="O224" i="3"/>
  <c r="Q223" i="3"/>
  <c r="R223" i="3" s="1"/>
  <c r="O223" i="3"/>
  <c r="Q222" i="3"/>
  <c r="R222" i="3" s="1"/>
  <c r="O222" i="3"/>
  <c r="Q221" i="3"/>
  <c r="R221" i="3" s="1"/>
  <c r="O221" i="3"/>
  <c r="O220" i="3"/>
  <c r="P219" i="3"/>
  <c r="T221" i="3" s="1"/>
  <c r="L214" i="3"/>
  <c r="K214" i="3"/>
  <c r="M214" i="3" s="1"/>
  <c r="N214" i="3" s="1"/>
  <c r="T213" i="3"/>
  <c r="U212" i="3"/>
  <c r="U213" i="3" s="1"/>
  <c r="Q212" i="3"/>
  <c r="R212" i="3" s="1"/>
  <c r="O212" i="3"/>
  <c r="Q211" i="3"/>
  <c r="R211" i="3" s="1"/>
  <c r="O211" i="3"/>
  <c r="Q210" i="3"/>
  <c r="R210" i="3" s="1"/>
  <c r="O210" i="3"/>
  <c r="Q209" i="3"/>
  <c r="R209" i="3" s="1"/>
  <c r="O209" i="3"/>
  <c r="Q208" i="3"/>
  <c r="R208" i="3" s="1"/>
  <c r="O208" i="3"/>
  <c r="Q207" i="3"/>
  <c r="R207" i="3" s="1"/>
  <c r="O207" i="3"/>
  <c r="T206" i="3"/>
  <c r="Q206" i="3"/>
  <c r="R206" i="3" s="1"/>
  <c r="O206" i="3"/>
  <c r="Q205" i="3"/>
  <c r="R205" i="3" s="1"/>
  <c r="O205" i="3"/>
  <c r="P204" i="3"/>
  <c r="L199" i="3"/>
  <c r="K199" i="3"/>
  <c r="M199" i="3" s="1"/>
  <c r="N199" i="3" s="1"/>
  <c r="T198" i="3"/>
  <c r="Q195" i="3"/>
  <c r="R195" i="3" s="1"/>
  <c r="O195" i="3"/>
  <c r="Q194" i="3"/>
  <c r="R194" i="3" s="1"/>
  <c r="O194" i="3"/>
  <c r="Q193" i="3"/>
  <c r="R193" i="3" s="1"/>
  <c r="O193" i="3"/>
  <c r="Q192" i="3"/>
  <c r="R192" i="3" s="1"/>
  <c r="O192" i="3"/>
  <c r="Q191" i="3"/>
  <c r="R191" i="3" s="1"/>
  <c r="O191" i="3"/>
  <c r="Q190" i="3"/>
  <c r="R190" i="3" s="1"/>
  <c r="O190" i="3"/>
  <c r="Q189" i="3"/>
  <c r="R189" i="3" s="1"/>
  <c r="O189" i="3"/>
  <c r="O188" i="3"/>
  <c r="P187" i="3"/>
  <c r="Q188" i="3" s="1"/>
  <c r="R188" i="3" s="1"/>
  <c r="T182" i="3"/>
  <c r="L182" i="3"/>
  <c r="K182" i="3"/>
  <c r="M182" i="3" s="1"/>
  <c r="N182" i="3" s="1"/>
  <c r="U181" i="3"/>
  <c r="U182" i="3" s="1"/>
  <c r="R180" i="3"/>
  <c r="Q180" i="3"/>
  <c r="O180" i="3"/>
  <c r="Q179" i="3"/>
  <c r="R179" i="3" s="1"/>
  <c r="O179" i="3"/>
  <c r="Q178" i="3"/>
  <c r="R178" i="3" s="1"/>
  <c r="O178" i="3"/>
  <c r="Q177" i="3"/>
  <c r="R177" i="3" s="1"/>
  <c r="O177" i="3"/>
  <c r="Q176" i="3"/>
  <c r="R176" i="3" s="1"/>
  <c r="O176" i="3"/>
  <c r="Q175" i="3"/>
  <c r="R175" i="3" s="1"/>
  <c r="O175" i="3"/>
  <c r="Q174" i="3"/>
  <c r="R174" i="3" s="1"/>
  <c r="O174" i="3"/>
  <c r="O173" i="3"/>
  <c r="P172" i="3"/>
  <c r="Q173" i="3" s="1"/>
  <c r="R173" i="3" s="1"/>
  <c r="T168" i="3"/>
  <c r="M168" i="3"/>
  <c r="N168" i="3" s="1"/>
  <c r="L168" i="3"/>
  <c r="K168" i="3"/>
  <c r="U167" i="3" s="1"/>
  <c r="U168" i="3" s="1"/>
  <c r="Q164" i="3"/>
  <c r="R164" i="3" s="1"/>
  <c r="O164" i="3"/>
  <c r="Q163" i="3"/>
  <c r="R163" i="3" s="1"/>
  <c r="O163" i="3"/>
  <c r="Q162" i="3"/>
  <c r="R162" i="3" s="1"/>
  <c r="O162" i="3"/>
  <c r="Q161" i="3"/>
  <c r="R161" i="3" s="1"/>
  <c r="O161" i="3"/>
  <c r="R160" i="3"/>
  <c r="Q160" i="3"/>
  <c r="O160" i="3"/>
  <c r="Q159" i="3"/>
  <c r="R159" i="3" s="1"/>
  <c r="O159" i="3"/>
  <c r="Q158" i="3"/>
  <c r="R158" i="3" s="1"/>
  <c r="O158" i="3"/>
  <c r="Q157" i="3"/>
  <c r="R157" i="3" s="1"/>
  <c r="O157" i="3"/>
  <c r="P156" i="3"/>
  <c r="T152" i="3"/>
  <c r="L152" i="3"/>
  <c r="K152" i="3"/>
  <c r="M152" i="3" s="1"/>
  <c r="N152" i="3" s="1"/>
  <c r="U151" i="3"/>
  <c r="U152" i="3" s="1"/>
  <c r="Q149" i="3"/>
  <c r="R149" i="3" s="1"/>
  <c r="O149" i="3"/>
  <c r="Q148" i="3"/>
  <c r="R148" i="3" s="1"/>
  <c r="O148" i="3"/>
  <c r="Q147" i="3"/>
  <c r="R147" i="3" s="1"/>
  <c r="O147" i="3"/>
  <c r="Q146" i="3"/>
  <c r="R146" i="3" s="1"/>
  <c r="O146" i="3"/>
  <c r="Q145" i="3"/>
  <c r="R145" i="3" s="1"/>
  <c r="O145" i="3"/>
  <c r="Q144" i="3"/>
  <c r="R144" i="3" s="1"/>
  <c r="O144" i="3"/>
  <c r="Q143" i="3"/>
  <c r="R143" i="3" s="1"/>
  <c r="O143" i="3"/>
  <c r="O142" i="3"/>
  <c r="P141" i="3"/>
  <c r="Q142" i="3" s="1"/>
  <c r="R142" i="3" s="1"/>
  <c r="T137" i="3"/>
  <c r="L137" i="3"/>
  <c r="K137" i="3"/>
  <c r="M137" i="3" s="1"/>
  <c r="N137" i="3" s="1"/>
  <c r="U136" i="3"/>
  <c r="U137" i="3" s="1"/>
  <c r="Q133" i="3"/>
  <c r="R133" i="3" s="1"/>
  <c r="O133" i="3"/>
  <c r="Q132" i="3"/>
  <c r="R132" i="3" s="1"/>
  <c r="O132" i="3"/>
  <c r="Q131" i="3"/>
  <c r="R131" i="3" s="1"/>
  <c r="O131" i="3"/>
  <c r="Q130" i="3"/>
  <c r="R130" i="3" s="1"/>
  <c r="O130" i="3"/>
  <c r="Q129" i="3"/>
  <c r="R129" i="3" s="1"/>
  <c r="O129" i="3"/>
  <c r="Q128" i="3"/>
  <c r="R128" i="3" s="1"/>
  <c r="O128" i="3"/>
  <c r="Q127" i="3"/>
  <c r="R127" i="3" s="1"/>
  <c r="O127" i="3"/>
  <c r="O126" i="3"/>
  <c r="P125" i="3"/>
  <c r="T121" i="3"/>
  <c r="M121" i="3"/>
  <c r="N121" i="3" s="1"/>
  <c r="L121" i="3"/>
  <c r="K121" i="3"/>
  <c r="U120" i="3"/>
  <c r="U121" i="3" s="1"/>
  <c r="Q119" i="3"/>
  <c r="R119" i="3" s="1"/>
  <c r="O119" i="3"/>
  <c r="Q118" i="3"/>
  <c r="R118" i="3" s="1"/>
  <c r="O118" i="3"/>
  <c r="Q117" i="3"/>
  <c r="R117" i="3" s="1"/>
  <c r="O117" i="3"/>
  <c r="Q116" i="3"/>
  <c r="R116" i="3" s="1"/>
  <c r="O116" i="3"/>
  <c r="Q115" i="3"/>
  <c r="R115" i="3" s="1"/>
  <c r="O115" i="3"/>
  <c r="R114" i="3"/>
  <c r="Q114" i="3"/>
  <c r="O114" i="3"/>
  <c r="Q113" i="3"/>
  <c r="R113" i="3" s="1"/>
  <c r="O113" i="3"/>
  <c r="O112" i="3"/>
  <c r="P111" i="3"/>
  <c r="AA90" i="3" s="1"/>
  <c r="T107" i="3"/>
  <c r="L107" i="3"/>
  <c r="K107" i="3"/>
  <c r="M107" i="3" s="1"/>
  <c r="U106" i="3"/>
  <c r="U107" i="3" s="1"/>
  <c r="Q104" i="3"/>
  <c r="R104" i="3" s="1"/>
  <c r="O104" i="3"/>
  <c r="Q103" i="3"/>
  <c r="R103" i="3" s="1"/>
  <c r="O103" i="3"/>
  <c r="Q102" i="3"/>
  <c r="R102" i="3" s="1"/>
  <c r="O102" i="3"/>
  <c r="Q101" i="3"/>
  <c r="R101" i="3" s="1"/>
  <c r="O101" i="3"/>
  <c r="R100" i="3"/>
  <c r="Q100" i="3"/>
  <c r="O100" i="3"/>
  <c r="Q99" i="3"/>
  <c r="R99" i="3" s="1"/>
  <c r="O99" i="3"/>
  <c r="Q98" i="3"/>
  <c r="R98" i="3" s="1"/>
  <c r="O98" i="3"/>
  <c r="O97" i="3"/>
  <c r="P96" i="3"/>
  <c r="Q97" i="3" s="1"/>
  <c r="R97" i="3" s="1"/>
  <c r="V82" i="3"/>
  <c r="L82" i="3"/>
  <c r="K82" i="3"/>
  <c r="M82" i="3" s="1"/>
  <c r="N82" i="3" s="1"/>
  <c r="Y81" i="3"/>
  <c r="Y82" i="3" s="1"/>
  <c r="Q79" i="3"/>
  <c r="R79" i="3" s="1"/>
  <c r="O79" i="3"/>
  <c r="Q78" i="3"/>
  <c r="R78" i="3" s="1"/>
  <c r="O78" i="3"/>
  <c r="Q77" i="3"/>
  <c r="R77" i="3" s="1"/>
  <c r="O77" i="3"/>
  <c r="Q76" i="3"/>
  <c r="R76" i="3" s="1"/>
  <c r="O76" i="3"/>
  <c r="Q75" i="3"/>
  <c r="R75" i="3" s="1"/>
  <c r="O75" i="3"/>
  <c r="Q74" i="3"/>
  <c r="R74" i="3" s="1"/>
  <c r="O74" i="3"/>
  <c r="Q73" i="3"/>
  <c r="R73" i="3" s="1"/>
  <c r="O73" i="3"/>
  <c r="O72" i="3"/>
  <c r="P71" i="3"/>
  <c r="Y90" i="3" s="1"/>
  <c r="U70" i="3"/>
  <c r="T67" i="3"/>
  <c r="L67" i="3"/>
  <c r="K67" i="3"/>
  <c r="M67" i="3" s="1"/>
  <c r="N67" i="3" s="1"/>
  <c r="W66" i="3"/>
  <c r="W67" i="3" s="1"/>
  <c r="Q64" i="3"/>
  <c r="R64" i="3" s="1"/>
  <c r="O64" i="3"/>
  <c r="Q63" i="3"/>
  <c r="R63" i="3" s="1"/>
  <c r="O63" i="3"/>
  <c r="Q62" i="3"/>
  <c r="R62" i="3" s="1"/>
  <c r="O62" i="3"/>
  <c r="R61" i="3"/>
  <c r="Q61" i="3"/>
  <c r="O61" i="3"/>
  <c r="Q60" i="3"/>
  <c r="R60" i="3" s="1"/>
  <c r="O60" i="3"/>
  <c r="Q59" i="3"/>
  <c r="R59" i="3" s="1"/>
  <c r="O59" i="3"/>
  <c r="Q58" i="3"/>
  <c r="R58" i="3" s="1"/>
  <c r="O58" i="3"/>
  <c r="O57" i="3"/>
  <c r="P56" i="3"/>
  <c r="X90" i="3" s="1"/>
  <c r="T52" i="3"/>
  <c r="L52" i="3"/>
  <c r="K52" i="3"/>
  <c r="M52" i="3" s="1"/>
  <c r="N52" i="3" s="1"/>
  <c r="W51" i="3"/>
  <c r="W52" i="3" s="1"/>
  <c r="Q47" i="3"/>
  <c r="R47" i="3" s="1"/>
  <c r="O47" i="3"/>
  <c r="Q46" i="3"/>
  <c r="R46" i="3" s="1"/>
  <c r="O46" i="3"/>
  <c r="R45" i="3"/>
  <c r="Q45" i="3"/>
  <c r="O45" i="3"/>
  <c r="Q44" i="3"/>
  <c r="R44" i="3" s="1"/>
  <c r="O44" i="3"/>
  <c r="R43" i="3"/>
  <c r="Q43" i="3"/>
  <c r="O43" i="3"/>
  <c r="Q42" i="3"/>
  <c r="R42" i="3" s="1"/>
  <c r="O42" i="3"/>
  <c r="Q41" i="3"/>
  <c r="R41" i="3" s="1"/>
  <c r="O41" i="3"/>
  <c r="O40" i="3"/>
  <c r="P39" i="3"/>
  <c r="W90" i="3" s="1"/>
  <c r="V35" i="3"/>
  <c r="L35" i="3"/>
  <c r="K35" i="3"/>
  <c r="M35" i="3" s="1"/>
  <c r="N35" i="3" s="1"/>
  <c r="Y34" i="3"/>
  <c r="Y35" i="3" s="1"/>
  <c r="Q29" i="3"/>
  <c r="R29" i="3" s="1"/>
  <c r="O29" i="3"/>
  <c r="Q28" i="3"/>
  <c r="R28" i="3" s="1"/>
  <c r="O28" i="3"/>
  <c r="Q27" i="3"/>
  <c r="R27" i="3" s="1"/>
  <c r="O27" i="3"/>
  <c r="Q26" i="3"/>
  <c r="R26" i="3" s="1"/>
  <c r="O26" i="3"/>
  <c r="U25" i="3"/>
  <c r="Q25" i="3"/>
  <c r="R25" i="3" s="1"/>
  <c r="O25" i="3"/>
  <c r="Q24" i="3"/>
  <c r="R24" i="3" s="1"/>
  <c r="O24" i="3"/>
  <c r="Q23" i="3"/>
  <c r="R23" i="3" s="1"/>
  <c r="O23" i="3"/>
  <c r="Q22" i="3"/>
  <c r="R22" i="3" s="1"/>
  <c r="O22" i="3"/>
  <c r="P21" i="3"/>
  <c r="V90" i="3" s="1"/>
  <c r="T17" i="3"/>
  <c r="L17" i="3"/>
  <c r="K17" i="3"/>
  <c r="M17" i="3" s="1"/>
  <c r="N17" i="3" s="1"/>
  <c r="W16" i="3"/>
  <c r="W17" i="3" s="1"/>
  <c r="Q12" i="3"/>
  <c r="R12" i="3" s="1"/>
  <c r="O12" i="3"/>
  <c r="Q11" i="3"/>
  <c r="R11" i="3" s="1"/>
  <c r="O11" i="3"/>
  <c r="Q10" i="3"/>
  <c r="R10" i="3" s="1"/>
  <c r="O10" i="3"/>
  <c r="Q9" i="3"/>
  <c r="R9" i="3" s="1"/>
  <c r="O9" i="3"/>
  <c r="Q8" i="3"/>
  <c r="R8" i="3" s="1"/>
  <c r="O8" i="3"/>
  <c r="Q7" i="3"/>
  <c r="R7" i="3" s="1"/>
  <c r="O7" i="3"/>
  <c r="Q6" i="3"/>
  <c r="R6" i="3" s="1"/>
  <c r="O6" i="3"/>
  <c r="P5" i="3"/>
  <c r="U90" i="3" s="1"/>
  <c r="L239" i="2"/>
  <c r="K239" i="2"/>
  <c r="M239" i="2" s="1"/>
  <c r="N239" i="2" s="1"/>
  <c r="Q237" i="2"/>
  <c r="P237" i="2"/>
  <c r="Q230" i="2"/>
  <c r="R230" i="2" s="1"/>
  <c r="O230" i="2"/>
  <c r="Q229" i="2"/>
  <c r="R229" i="2" s="1"/>
  <c r="O229" i="2"/>
  <c r="Q228" i="2"/>
  <c r="R228" i="2" s="1"/>
  <c r="O228" i="2"/>
  <c r="Q227" i="2"/>
  <c r="R227" i="2" s="1"/>
  <c r="O227" i="2"/>
  <c r="Q226" i="2"/>
  <c r="R226" i="2" s="1"/>
  <c r="O226" i="2"/>
  <c r="Q225" i="2"/>
  <c r="R225" i="2" s="1"/>
  <c r="O225" i="2"/>
  <c r="Q224" i="2"/>
  <c r="R224" i="2" s="1"/>
  <c r="O224" i="2"/>
  <c r="O223" i="2"/>
  <c r="P222" i="2"/>
  <c r="S224" i="2" s="1"/>
  <c r="N216" i="2"/>
  <c r="L216" i="2"/>
  <c r="K216" i="2"/>
  <c r="M216" i="2" s="1"/>
  <c r="Q214" i="2"/>
  <c r="P214" i="2"/>
  <c r="R207" i="2"/>
  <c r="Q207" i="2"/>
  <c r="O207" i="2"/>
  <c r="R206" i="2"/>
  <c r="Q206" i="2"/>
  <c r="O206" i="2"/>
  <c r="R205" i="2"/>
  <c r="Q205" i="2"/>
  <c r="O205" i="2"/>
  <c r="R204" i="2"/>
  <c r="Q204" i="2"/>
  <c r="O204" i="2"/>
  <c r="R203" i="2"/>
  <c r="Q203" i="2"/>
  <c r="O203" i="2"/>
  <c r="R202" i="2"/>
  <c r="Q202" i="2"/>
  <c r="O202" i="2"/>
  <c r="R201" i="2"/>
  <c r="Q201" i="2"/>
  <c r="O201" i="2"/>
  <c r="R200" i="2"/>
  <c r="Q200" i="2"/>
  <c r="O200" i="2"/>
  <c r="P199" i="2"/>
  <c r="S201" i="2" s="1"/>
  <c r="L190" i="2"/>
  <c r="K190" i="2"/>
  <c r="P188" i="2"/>
  <c r="Q181" i="2"/>
  <c r="R181" i="2" s="1"/>
  <c r="O181" i="2"/>
  <c r="Q180" i="2"/>
  <c r="R180" i="2" s="1"/>
  <c r="O180" i="2"/>
  <c r="Q179" i="2"/>
  <c r="R179" i="2" s="1"/>
  <c r="O179" i="2"/>
  <c r="Q178" i="2"/>
  <c r="R178" i="2" s="1"/>
  <c r="O178" i="2"/>
  <c r="Q177" i="2"/>
  <c r="R177" i="2" s="1"/>
  <c r="O177" i="2"/>
  <c r="Q176" i="2"/>
  <c r="R176" i="2" s="1"/>
  <c r="O176" i="2"/>
  <c r="Q175" i="2"/>
  <c r="R175" i="2" s="1"/>
  <c r="O175" i="2"/>
  <c r="O174" i="2"/>
  <c r="P173" i="2"/>
  <c r="S175" i="2" s="1"/>
  <c r="N167" i="2"/>
  <c r="L167" i="2"/>
  <c r="K167" i="2"/>
  <c r="M167" i="2" s="1"/>
  <c r="Q165" i="2"/>
  <c r="P165" i="2"/>
  <c r="R158" i="2"/>
  <c r="Q158" i="2"/>
  <c r="O158" i="2"/>
  <c r="R157" i="2"/>
  <c r="Q157" i="2"/>
  <c r="O157" i="2"/>
  <c r="R156" i="2"/>
  <c r="Q156" i="2"/>
  <c r="O156" i="2"/>
  <c r="R155" i="2"/>
  <c r="Q155" i="2"/>
  <c r="O155" i="2"/>
  <c r="R154" i="2"/>
  <c r="Q154" i="2"/>
  <c r="O154" i="2"/>
  <c r="R153" i="2"/>
  <c r="Q153" i="2"/>
  <c r="O153" i="2"/>
  <c r="R152" i="2"/>
  <c r="Q152" i="2"/>
  <c r="O152" i="2"/>
  <c r="R151" i="2"/>
  <c r="Q151" i="2"/>
  <c r="O151" i="2"/>
  <c r="P150" i="2"/>
  <c r="S152" i="2" s="1"/>
  <c r="K141" i="2"/>
  <c r="P139" i="2"/>
  <c r="Q132" i="2"/>
  <c r="R132" i="2" s="1"/>
  <c r="O132" i="2"/>
  <c r="Q131" i="2"/>
  <c r="R131" i="2" s="1"/>
  <c r="O131" i="2"/>
  <c r="Q130" i="2"/>
  <c r="R130" i="2" s="1"/>
  <c r="O130" i="2"/>
  <c r="Q129" i="2"/>
  <c r="R129" i="2" s="1"/>
  <c r="O129" i="2"/>
  <c r="Q128" i="2"/>
  <c r="R128" i="2" s="1"/>
  <c r="O128" i="2"/>
  <c r="Q127" i="2"/>
  <c r="R127" i="2" s="1"/>
  <c r="O127" i="2"/>
  <c r="Q126" i="2"/>
  <c r="R126" i="2" s="1"/>
  <c r="O126" i="2"/>
  <c r="O125" i="2"/>
  <c r="P124" i="2"/>
  <c r="Q125" i="2" s="1"/>
  <c r="R125" i="2" s="1"/>
  <c r="L115" i="2"/>
  <c r="K115" i="2"/>
  <c r="P113" i="2"/>
  <c r="Q106" i="2"/>
  <c r="R106" i="2" s="1"/>
  <c r="O106" i="2"/>
  <c r="Q105" i="2"/>
  <c r="R105" i="2" s="1"/>
  <c r="O105" i="2"/>
  <c r="Q104" i="2"/>
  <c r="R104" i="2" s="1"/>
  <c r="O104" i="2"/>
  <c r="Q103" i="2"/>
  <c r="R103" i="2" s="1"/>
  <c r="O103" i="2"/>
  <c r="Q102" i="2"/>
  <c r="R102" i="2" s="1"/>
  <c r="O102" i="2"/>
  <c r="Q101" i="2"/>
  <c r="R101" i="2" s="1"/>
  <c r="O101" i="2"/>
  <c r="Q100" i="2"/>
  <c r="R100" i="2" s="1"/>
  <c r="O100" i="2"/>
  <c r="O99" i="2"/>
  <c r="P98" i="2"/>
  <c r="S100" i="2" s="1"/>
  <c r="L92" i="2"/>
  <c r="K92" i="2"/>
  <c r="Q89" i="2" s="1"/>
  <c r="Q90" i="2" s="1"/>
  <c r="P90" i="2"/>
  <c r="Q83" i="2"/>
  <c r="R83" i="2" s="1"/>
  <c r="O83" i="2"/>
  <c r="Q82" i="2"/>
  <c r="R82" i="2" s="1"/>
  <c r="O82" i="2"/>
  <c r="Q81" i="2"/>
  <c r="R81" i="2" s="1"/>
  <c r="O81" i="2"/>
  <c r="Q80" i="2"/>
  <c r="R80" i="2" s="1"/>
  <c r="O80" i="2"/>
  <c r="Q79" i="2"/>
  <c r="R79" i="2" s="1"/>
  <c r="O79" i="2"/>
  <c r="Q78" i="2"/>
  <c r="R78" i="2" s="1"/>
  <c r="O78" i="2"/>
  <c r="Q77" i="2"/>
  <c r="R77" i="2" s="1"/>
  <c r="O77" i="2"/>
  <c r="O76" i="2"/>
  <c r="P75" i="2"/>
  <c r="Q76" i="2" s="1"/>
  <c r="R76" i="2" s="1"/>
  <c r="L69" i="2"/>
  <c r="K69" i="2"/>
  <c r="M69" i="2" s="1"/>
  <c r="P67" i="2"/>
  <c r="Q60" i="2"/>
  <c r="R60" i="2" s="1"/>
  <c r="O60" i="2"/>
  <c r="Q59" i="2"/>
  <c r="R59" i="2" s="1"/>
  <c r="O59" i="2"/>
  <c r="Q58" i="2"/>
  <c r="R58" i="2" s="1"/>
  <c r="O58" i="2"/>
  <c r="Q57" i="2"/>
  <c r="R57" i="2" s="1"/>
  <c r="O57" i="2"/>
  <c r="Q56" i="2"/>
  <c r="R56" i="2" s="1"/>
  <c r="O56" i="2"/>
  <c r="Q55" i="2"/>
  <c r="R55" i="2" s="1"/>
  <c r="O55" i="2"/>
  <c r="Q54" i="2"/>
  <c r="R54" i="2" s="1"/>
  <c r="O54" i="2"/>
  <c r="O53" i="2"/>
  <c r="P52" i="2"/>
  <c r="S54" i="2" s="1"/>
  <c r="L46" i="2"/>
  <c r="K46" i="2"/>
  <c r="Q43" i="2" s="1"/>
  <c r="Q44" i="2" s="1"/>
  <c r="P44" i="2"/>
  <c r="Q37" i="2"/>
  <c r="R37" i="2" s="1"/>
  <c r="O37" i="2"/>
  <c r="Q36" i="2"/>
  <c r="R36" i="2" s="1"/>
  <c r="O36" i="2"/>
  <c r="Q35" i="2"/>
  <c r="R35" i="2" s="1"/>
  <c r="O35" i="2"/>
  <c r="Q34" i="2"/>
  <c r="R34" i="2" s="1"/>
  <c r="O34" i="2"/>
  <c r="Q33" i="2"/>
  <c r="R33" i="2" s="1"/>
  <c r="O33" i="2"/>
  <c r="Q32" i="2"/>
  <c r="R32" i="2" s="1"/>
  <c r="O32" i="2"/>
  <c r="Q31" i="2"/>
  <c r="R31" i="2" s="1"/>
  <c r="O31" i="2"/>
  <c r="O30" i="2"/>
  <c r="P29" i="2"/>
  <c r="Q30" i="2" s="1"/>
  <c r="R30" i="2" s="1"/>
  <c r="L23" i="2"/>
  <c r="K23" i="2"/>
  <c r="M23" i="2" s="1"/>
  <c r="P21" i="2"/>
  <c r="Q14" i="2"/>
  <c r="R14" i="2" s="1"/>
  <c r="O14" i="2"/>
  <c r="Q13" i="2"/>
  <c r="R13" i="2" s="1"/>
  <c r="O13" i="2"/>
  <c r="Q12" i="2"/>
  <c r="R12" i="2" s="1"/>
  <c r="O12" i="2"/>
  <c r="Q11" i="2"/>
  <c r="R11" i="2" s="1"/>
  <c r="O11" i="2"/>
  <c r="Q10" i="2"/>
  <c r="R10" i="2" s="1"/>
  <c r="O10" i="2"/>
  <c r="Q9" i="2"/>
  <c r="R9" i="2" s="1"/>
  <c r="O9" i="2"/>
  <c r="Q8" i="2"/>
  <c r="R8" i="2" s="1"/>
  <c r="O8" i="2"/>
  <c r="O7" i="2"/>
  <c r="P6" i="2"/>
  <c r="Q7" i="2" s="1"/>
  <c r="R7" i="2" s="1"/>
  <c r="AF735" i="1"/>
  <c r="AD735" i="1"/>
  <c r="K735" i="1"/>
  <c r="AE735" i="1" s="1"/>
  <c r="AI733" i="1"/>
  <c r="AH733" i="1"/>
  <c r="AJ727" i="1"/>
  <c r="AI727" i="1"/>
  <c r="AG727" i="1"/>
  <c r="AJ726" i="1"/>
  <c r="AI726" i="1"/>
  <c r="AG726" i="1"/>
  <c r="AJ725" i="1"/>
  <c r="AI725" i="1"/>
  <c r="AG725" i="1"/>
  <c r="AI724" i="1"/>
  <c r="AJ724" i="1" s="1"/>
  <c r="AG724" i="1"/>
  <c r="AI723" i="1"/>
  <c r="AJ723" i="1" s="1"/>
  <c r="AG723" i="1"/>
  <c r="AI722" i="1"/>
  <c r="AJ722" i="1" s="1"/>
  <c r="AG722" i="1"/>
  <c r="AI721" i="1"/>
  <c r="AJ721" i="1" s="1"/>
  <c r="AG721" i="1"/>
  <c r="AG720" i="1"/>
  <c r="AH719" i="1"/>
  <c r="AK721" i="1" s="1"/>
  <c r="AF713" i="1"/>
  <c r="AD713" i="1"/>
  <c r="K713" i="1"/>
  <c r="AE713" i="1" s="1"/>
  <c r="AI711" i="1"/>
  <c r="AH711" i="1"/>
  <c r="AJ705" i="1"/>
  <c r="AI705" i="1"/>
  <c r="AG705" i="1"/>
  <c r="AI704" i="1"/>
  <c r="AJ704" i="1" s="1"/>
  <c r="AG704" i="1"/>
  <c r="AI703" i="1"/>
  <c r="AJ703" i="1" s="1"/>
  <c r="AG703" i="1"/>
  <c r="AI702" i="1"/>
  <c r="AJ702" i="1" s="1"/>
  <c r="AG702" i="1"/>
  <c r="AI701" i="1"/>
  <c r="AJ701" i="1" s="1"/>
  <c r="AG701" i="1"/>
  <c r="AI700" i="1"/>
  <c r="AJ700" i="1" s="1"/>
  <c r="AG700" i="1"/>
  <c r="AI699" i="1"/>
  <c r="AJ699" i="1" s="1"/>
  <c r="AG699" i="1"/>
  <c r="AG698" i="1"/>
  <c r="AH697" i="1"/>
  <c r="AI698" i="1" s="1"/>
  <c r="AJ698" i="1" s="1"/>
  <c r="K691" i="1"/>
  <c r="AE691" i="1" s="1"/>
  <c r="AF691" i="1" s="1"/>
  <c r="AI689" i="1"/>
  <c r="AH689" i="1"/>
  <c r="AI683" i="1"/>
  <c r="AJ683" i="1" s="1"/>
  <c r="AG683" i="1"/>
  <c r="AI682" i="1"/>
  <c r="AJ682" i="1" s="1"/>
  <c r="AG682" i="1"/>
  <c r="AI681" i="1"/>
  <c r="AJ681" i="1" s="1"/>
  <c r="AG681" i="1"/>
  <c r="AI680" i="1"/>
  <c r="AJ680" i="1" s="1"/>
  <c r="AG680" i="1"/>
  <c r="AI679" i="1"/>
  <c r="AJ679" i="1" s="1"/>
  <c r="AG679" i="1"/>
  <c r="AI678" i="1"/>
  <c r="AJ678" i="1" s="1"/>
  <c r="AG678" i="1"/>
  <c r="AI677" i="1"/>
  <c r="AJ677" i="1" s="1"/>
  <c r="AG677" i="1"/>
  <c r="AG676" i="1"/>
  <c r="AH675" i="1"/>
  <c r="AI676" i="1" s="1"/>
  <c r="AJ676" i="1" s="1"/>
  <c r="AF669" i="1"/>
  <c r="AD669" i="1"/>
  <c r="K669" i="1"/>
  <c r="AE669" i="1" s="1"/>
  <c r="AI667" i="1"/>
  <c r="AH667" i="1"/>
  <c r="AJ661" i="1"/>
  <c r="AI661" i="1"/>
  <c r="AG661" i="1"/>
  <c r="AJ660" i="1"/>
  <c r="AI660" i="1"/>
  <c r="AG660" i="1"/>
  <c r="AJ659" i="1"/>
  <c r="AI659" i="1"/>
  <c r="AG659" i="1"/>
  <c r="AJ658" i="1"/>
  <c r="AI658" i="1"/>
  <c r="AG658" i="1"/>
  <c r="AJ657" i="1"/>
  <c r="AI657" i="1"/>
  <c r="AG657" i="1"/>
  <c r="AJ656" i="1"/>
  <c r="AI656" i="1"/>
  <c r="AG656" i="1"/>
  <c r="AJ655" i="1"/>
  <c r="AI655" i="1"/>
  <c r="AG655" i="1"/>
  <c r="AJ654" i="1"/>
  <c r="AI654" i="1"/>
  <c r="AG654" i="1"/>
  <c r="AH653" i="1"/>
  <c r="AK655" i="1" s="1"/>
  <c r="AD644" i="1"/>
  <c r="K644" i="1"/>
  <c r="AH642" i="1"/>
  <c r="AI636" i="1"/>
  <c r="AJ636" i="1" s="1"/>
  <c r="AG636" i="1"/>
  <c r="AI635" i="1"/>
  <c r="AJ635" i="1" s="1"/>
  <c r="AG635" i="1"/>
  <c r="AI634" i="1"/>
  <c r="AJ634" i="1" s="1"/>
  <c r="AG634" i="1"/>
  <c r="AI633" i="1"/>
  <c r="AJ633" i="1" s="1"/>
  <c r="AG633" i="1"/>
  <c r="AI632" i="1"/>
  <c r="AJ632" i="1" s="1"/>
  <c r="AG632" i="1"/>
  <c r="AI631" i="1"/>
  <c r="AJ631" i="1" s="1"/>
  <c r="AG631" i="1"/>
  <c r="AI630" i="1"/>
  <c r="AJ630" i="1" s="1"/>
  <c r="AG630" i="1"/>
  <c r="AG629" i="1"/>
  <c r="AH628" i="1"/>
  <c r="AI629" i="1" s="1"/>
  <c r="AJ629" i="1" s="1"/>
  <c r="AF622" i="1"/>
  <c r="AD622" i="1"/>
  <c r="K622" i="1"/>
  <c r="AE622" i="1" s="1"/>
  <c r="AI620" i="1"/>
  <c r="AH620" i="1"/>
  <c r="AJ614" i="1"/>
  <c r="AI614" i="1"/>
  <c r="AG614" i="1"/>
  <c r="AJ613" i="1"/>
  <c r="AI613" i="1"/>
  <c r="AG613" i="1"/>
  <c r="AJ612" i="1"/>
  <c r="AI612" i="1"/>
  <c r="AG612" i="1"/>
  <c r="AJ611" i="1"/>
  <c r="AI611" i="1"/>
  <c r="AG611" i="1"/>
  <c r="AJ610" i="1"/>
  <c r="AI610" i="1"/>
  <c r="AG610" i="1"/>
  <c r="AJ609" i="1"/>
  <c r="AI609" i="1"/>
  <c r="AG609" i="1"/>
  <c r="AK608" i="1"/>
  <c r="AJ608" i="1"/>
  <c r="AI608" i="1"/>
  <c r="AG608" i="1"/>
  <c r="AJ607" i="1"/>
  <c r="AI607" i="1"/>
  <c r="AG607" i="1"/>
  <c r="AH606" i="1"/>
  <c r="AD597" i="1"/>
  <c r="K597" i="1"/>
  <c r="AH595" i="1"/>
  <c r="AI589" i="1"/>
  <c r="AJ589" i="1" s="1"/>
  <c r="AG589" i="1"/>
  <c r="AI588" i="1"/>
  <c r="AJ588" i="1" s="1"/>
  <c r="AG588" i="1"/>
  <c r="AI587" i="1"/>
  <c r="AJ587" i="1" s="1"/>
  <c r="AG587" i="1"/>
  <c r="AI586" i="1"/>
  <c r="AJ586" i="1" s="1"/>
  <c r="AG586" i="1"/>
  <c r="AI585" i="1"/>
  <c r="AJ585" i="1" s="1"/>
  <c r="AG585" i="1"/>
  <c r="AI584" i="1"/>
  <c r="AJ584" i="1" s="1"/>
  <c r="AG584" i="1"/>
  <c r="AI583" i="1"/>
  <c r="AJ583" i="1" s="1"/>
  <c r="AG583" i="1"/>
  <c r="AG582" i="1"/>
  <c r="AH581" i="1"/>
  <c r="AK583" i="1" s="1"/>
  <c r="AD575" i="1"/>
  <c r="K575" i="1"/>
  <c r="AI572" i="1" s="1"/>
  <c r="AI573" i="1" s="1"/>
  <c r="AH573" i="1"/>
  <c r="AI566" i="1"/>
  <c r="AJ566" i="1" s="1"/>
  <c r="AG566" i="1"/>
  <c r="AI565" i="1"/>
  <c r="AJ565" i="1" s="1"/>
  <c r="AG565" i="1"/>
  <c r="AI564" i="1"/>
  <c r="AJ564" i="1" s="1"/>
  <c r="AG564" i="1"/>
  <c r="AI563" i="1"/>
  <c r="AJ563" i="1" s="1"/>
  <c r="AG563" i="1"/>
  <c r="AI562" i="1"/>
  <c r="AJ562" i="1" s="1"/>
  <c r="AG562" i="1"/>
  <c r="AI561" i="1"/>
  <c r="AJ561" i="1" s="1"/>
  <c r="AG561" i="1"/>
  <c r="AI560" i="1"/>
  <c r="AJ560" i="1" s="1"/>
  <c r="AG560" i="1"/>
  <c r="AG559" i="1"/>
  <c r="AH558" i="1"/>
  <c r="AI559" i="1" s="1"/>
  <c r="AJ559" i="1" s="1"/>
  <c r="AD552" i="1"/>
  <c r="K552" i="1"/>
  <c r="AI549" i="1" s="1"/>
  <c r="AI550" i="1" s="1"/>
  <c r="AH550" i="1"/>
  <c r="AI543" i="1"/>
  <c r="AJ543" i="1" s="1"/>
  <c r="AG543" i="1"/>
  <c r="AI542" i="1"/>
  <c r="AJ542" i="1" s="1"/>
  <c r="AG542" i="1"/>
  <c r="AI541" i="1"/>
  <c r="AJ541" i="1" s="1"/>
  <c r="AG541" i="1"/>
  <c r="AI540" i="1"/>
  <c r="AJ540" i="1" s="1"/>
  <c r="AG540" i="1"/>
  <c r="AI539" i="1"/>
  <c r="AJ539" i="1" s="1"/>
  <c r="AG539" i="1"/>
  <c r="AI538" i="1"/>
  <c r="AJ538" i="1" s="1"/>
  <c r="AG538" i="1"/>
  <c r="AI537" i="1"/>
  <c r="AJ537" i="1" s="1"/>
  <c r="AG537" i="1"/>
  <c r="AG536" i="1"/>
  <c r="AH535" i="1"/>
  <c r="AK537" i="1" s="1"/>
  <c r="AD529" i="1"/>
  <c r="K529" i="1"/>
  <c r="AE529" i="1" s="1"/>
  <c r="AF529" i="1" s="1"/>
  <c r="AH527" i="1"/>
  <c r="AI520" i="1"/>
  <c r="AJ520" i="1" s="1"/>
  <c r="AG520" i="1"/>
  <c r="AI519" i="1"/>
  <c r="AJ519" i="1" s="1"/>
  <c r="AG519" i="1"/>
  <c r="AI518" i="1"/>
  <c r="AJ518" i="1" s="1"/>
  <c r="AG518" i="1"/>
  <c r="AI517" i="1"/>
  <c r="AJ517" i="1" s="1"/>
  <c r="AG517" i="1"/>
  <c r="AI516" i="1"/>
  <c r="AJ516" i="1" s="1"/>
  <c r="AG516" i="1"/>
  <c r="AI515" i="1"/>
  <c r="AJ515" i="1" s="1"/>
  <c r="AG515" i="1"/>
  <c r="AI514" i="1"/>
  <c r="AJ514" i="1" s="1"/>
  <c r="AG514" i="1"/>
  <c r="AG513" i="1"/>
  <c r="AH512" i="1"/>
  <c r="AD506" i="1"/>
  <c r="K506" i="1"/>
  <c r="AE506" i="1" s="1"/>
  <c r="AH504" i="1"/>
  <c r="AI497" i="1"/>
  <c r="AJ497" i="1" s="1"/>
  <c r="AG497" i="1"/>
  <c r="AI496" i="1"/>
  <c r="AJ496" i="1" s="1"/>
  <c r="AG496" i="1"/>
  <c r="AI495" i="1"/>
  <c r="AJ495" i="1" s="1"/>
  <c r="AG495" i="1"/>
  <c r="AI494" i="1"/>
  <c r="AJ494" i="1" s="1"/>
  <c r="AG494" i="1"/>
  <c r="AI493" i="1"/>
  <c r="AJ493" i="1" s="1"/>
  <c r="AG493" i="1"/>
  <c r="AI492" i="1"/>
  <c r="AJ492" i="1" s="1"/>
  <c r="AG492" i="1"/>
  <c r="AI491" i="1"/>
  <c r="AJ491" i="1" s="1"/>
  <c r="AG491" i="1"/>
  <c r="AG490" i="1"/>
  <c r="AH489" i="1"/>
  <c r="AD483" i="1"/>
  <c r="K483" i="1"/>
  <c r="AI480" i="1" s="1"/>
  <c r="AI474" i="1"/>
  <c r="AJ474" i="1" s="1"/>
  <c r="AG474" i="1"/>
  <c r="AI473" i="1"/>
  <c r="AJ473" i="1" s="1"/>
  <c r="AG473" i="1"/>
  <c r="AI472" i="1"/>
  <c r="AJ472" i="1" s="1"/>
  <c r="AG472" i="1"/>
  <c r="AI471" i="1"/>
  <c r="AJ471" i="1" s="1"/>
  <c r="AG471" i="1"/>
  <c r="AI470" i="1"/>
  <c r="AJ470" i="1" s="1"/>
  <c r="AG470" i="1"/>
  <c r="AI469" i="1"/>
  <c r="AJ469" i="1" s="1"/>
  <c r="AG469" i="1"/>
  <c r="AI468" i="1"/>
  <c r="AJ468" i="1" s="1"/>
  <c r="AG468" i="1"/>
  <c r="AG467" i="1"/>
  <c r="AH466" i="1"/>
  <c r="AI467" i="1" s="1"/>
  <c r="AJ467" i="1" s="1"/>
  <c r="AD460" i="1"/>
  <c r="K460" i="1"/>
  <c r="AI457" i="1" s="1"/>
  <c r="AI458" i="1" s="1"/>
  <c r="AH458" i="1"/>
  <c r="AI451" i="1"/>
  <c r="AJ451" i="1" s="1"/>
  <c r="AG451" i="1"/>
  <c r="AI450" i="1"/>
  <c r="AJ450" i="1" s="1"/>
  <c r="AG450" i="1"/>
  <c r="AI449" i="1"/>
  <c r="AJ449" i="1" s="1"/>
  <c r="AG449" i="1"/>
  <c r="AI448" i="1"/>
  <c r="AJ448" i="1" s="1"/>
  <c r="AG448" i="1"/>
  <c r="AI447" i="1"/>
  <c r="AJ447" i="1" s="1"/>
  <c r="AG447" i="1"/>
  <c r="AI446" i="1"/>
  <c r="AJ446" i="1" s="1"/>
  <c r="AG446" i="1"/>
  <c r="AI445" i="1"/>
  <c r="AJ445" i="1" s="1"/>
  <c r="AG445" i="1"/>
  <c r="AG444" i="1"/>
  <c r="AH443" i="1"/>
  <c r="AI444" i="1" s="1"/>
  <c r="AJ444" i="1" s="1"/>
  <c r="AD437" i="1"/>
  <c r="K437" i="1"/>
  <c r="AI434" i="1" s="1"/>
  <c r="AI435" i="1" s="1"/>
  <c r="AH435" i="1"/>
  <c r="AI428" i="1"/>
  <c r="AJ428" i="1" s="1"/>
  <c r="AG428" i="1"/>
  <c r="AI427" i="1"/>
  <c r="AJ427" i="1" s="1"/>
  <c r="AG427" i="1"/>
  <c r="AI426" i="1"/>
  <c r="AJ426" i="1" s="1"/>
  <c r="AG426" i="1"/>
  <c r="AI425" i="1"/>
  <c r="AJ425" i="1" s="1"/>
  <c r="AG425" i="1"/>
  <c r="AI424" i="1"/>
  <c r="AJ424" i="1" s="1"/>
  <c r="AG424" i="1"/>
  <c r="AI423" i="1"/>
  <c r="AJ423" i="1" s="1"/>
  <c r="AG423" i="1"/>
  <c r="AI422" i="1"/>
  <c r="AJ422" i="1" s="1"/>
  <c r="AG422" i="1"/>
  <c r="AG421" i="1"/>
  <c r="AH420" i="1"/>
  <c r="AI421" i="1" s="1"/>
  <c r="AJ421" i="1" s="1"/>
  <c r="AD414" i="1"/>
  <c r="K414" i="1"/>
  <c r="AE414" i="1" s="1"/>
  <c r="AH412" i="1"/>
  <c r="AI405" i="1"/>
  <c r="AJ405" i="1" s="1"/>
  <c r="AG405" i="1"/>
  <c r="AI404" i="1"/>
  <c r="AJ404" i="1" s="1"/>
  <c r="AG404" i="1"/>
  <c r="AI403" i="1"/>
  <c r="AJ403" i="1" s="1"/>
  <c r="AG403" i="1"/>
  <c r="AI402" i="1"/>
  <c r="AJ402" i="1" s="1"/>
  <c r="AG402" i="1"/>
  <c r="AI401" i="1"/>
  <c r="AJ401" i="1" s="1"/>
  <c r="AG401" i="1"/>
  <c r="AI400" i="1"/>
  <c r="AJ400" i="1" s="1"/>
  <c r="AG400" i="1"/>
  <c r="AI399" i="1"/>
  <c r="AJ399" i="1" s="1"/>
  <c r="AG399" i="1"/>
  <c r="AG398" i="1"/>
  <c r="AH397" i="1"/>
  <c r="AK399" i="1" s="1"/>
  <c r="AD391" i="1"/>
  <c r="K391" i="1"/>
  <c r="AE391" i="1" s="1"/>
  <c r="AI382" i="1"/>
  <c r="AJ382" i="1" s="1"/>
  <c r="AG382" i="1"/>
  <c r="AI381" i="1"/>
  <c r="AJ381" i="1" s="1"/>
  <c r="AG381" i="1"/>
  <c r="AI380" i="1"/>
  <c r="AJ380" i="1" s="1"/>
  <c r="AG380" i="1"/>
  <c r="AI379" i="1"/>
  <c r="AJ379" i="1" s="1"/>
  <c r="AG379" i="1"/>
  <c r="AI378" i="1"/>
  <c r="AJ378" i="1" s="1"/>
  <c r="AG378" i="1"/>
  <c r="AI377" i="1"/>
  <c r="AJ377" i="1" s="1"/>
  <c r="AG377" i="1"/>
  <c r="AI376" i="1"/>
  <c r="AJ376" i="1" s="1"/>
  <c r="AG376" i="1"/>
  <c r="AG375" i="1"/>
  <c r="AH374" i="1"/>
  <c r="AI375" i="1" s="1"/>
  <c r="AJ375" i="1" s="1"/>
  <c r="AD368" i="1"/>
  <c r="K368" i="1"/>
  <c r="AE368" i="1" s="1"/>
  <c r="AH366" i="1"/>
  <c r="AI365" i="1"/>
  <c r="AI366" i="1" s="1"/>
  <c r="AI359" i="1"/>
  <c r="AJ359" i="1" s="1"/>
  <c r="AG359" i="1"/>
  <c r="AI358" i="1"/>
  <c r="AJ358" i="1" s="1"/>
  <c r="AG358" i="1"/>
  <c r="AI357" i="1"/>
  <c r="AJ357" i="1" s="1"/>
  <c r="AG357" i="1"/>
  <c r="AI356" i="1"/>
  <c r="AJ356" i="1" s="1"/>
  <c r="AG356" i="1"/>
  <c r="AI355" i="1"/>
  <c r="AJ355" i="1" s="1"/>
  <c r="AG355" i="1"/>
  <c r="AI354" i="1"/>
  <c r="AJ354" i="1" s="1"/>
  <c r="AG354" i="1"/>
  <c r="AI353" i="1"/>
  <c r="AJ353" i="1" s="1"/>
  <c r="AG353" i="1"/>
  <c r="AG352" i="1"/>
  <c r="AH351" i="1"/>
  <c r="AI352" i="1" s="1"/>
  <c r="AJ352" i="1" s="1"/>
  <c r="AD345" i="1"/>
  <c r="K345" i="1"/>
  <c r="AE345" i="1" s="1"/>
  <c r="AH343" i="1"/>
  <c r="AI342" i="1"/>
  <c r="AI343" i="1" s="1"/>
  <c r="AI336" i="1"/>
  <c r="AJ336" i="1" s="1"/>
  <c r="AG336" i="1"/>
  <c r="AI335" i="1"/>
  <c r="AJ335" i="1" s="1"/>
  <c r="AG335" i="1"/>
  <c r="AI334" i="1"/>
  <c r="AJ334" i="1" s="1"/>
  <c r="AG334" i="1"/>
  <c r="AI333" i="1"/>
  <c r="AJ333" i="1" s="1"/>
  <c r="AG333" i="1"/>
  <c r="AI332" i="1"/>
  <c r="AJ332" i="1" s="1"/>
  <c r="AG332" i="1"/>
  <c r="AI331" i="1"/>
  <c r="AJ331" i="1" s="1"/>
  <c r="AG331" i="1"/>
  <c r="AI330" i="1"/>
  <c r="AJ330" i="1" s="1"/>
  <c r="AG330" i="1"/>
  <c r="AG329" i="1"/>
  <c r="AH328" i="1"/>
  <c r="AK330" i="1" s="1"/>
  <c r="AD322" i="1"/>
  <c r="K322" i="1"/>
  <c r="AE322" i="1" s="1"/>
  <c r="AH320" i="1"/>
  <c r="AI313" i="1"/>
  <c r="AJ313" i="1" s="1"/>
  <c r="AG313" i="1"/>
  <c r="AI312" i="1"/>
  <c r="AJ312" i="1" s="1"/>
  <c r="AG312" i="1"/>
  <c r="AI311" i="1"/>
  <c r="AJ311" i="1" s="1"/>
  <c r="AG311" i="1"/>
  <c r="AI310" i="1"/>
  <c r="AJ310" i="1" s="1"/>
  <c r="AG310" i="1"/>
  <c r="AI309" i="1"/>
  <c r="AJ309" i="1" s="1"/>
  <c r="AG309" i="1"/>
  <c r="AI308" i="1"/>
  <c r="AJ308" i="1" s="1"/>
  <c r="AG308" i="1"/>
  <c r="AI307" i="1"/>
  <c r="AJ307" i="1" s="1"/>
  <c r="AG307" i="1"/>
  <c r="AG306" i="1"/>
  <c r="AH305" i="1"/>
  <c r="AD299" i="1"/>
  <c r="K299" i="1"/>
  <c r="AE299" i="1" s="1"/>
  <c r="AH297" i="1"/>
  <c r="AI296" i="1"/>
  <c r="AI297" i="1" s="1"/>
  <c r="AI290" i="1"/>
  <c r="AJ290" i="1" s="1"/>
  <c r="AG290" i="1"/>
  <c r="AI289" i="1"/>
  <c r="AJ289" i="1" s="1"/>
  <c r="AG289" i="1"/>
  <c r="AI288" i="1"/>
  <c r="AJ288" i="1" s="1"/>
  <c r="AG288" i="1"/>
  <c r="AI287" i="1"/>
  <c r="AJ287" i="1" s="1"/>
  <c r="AG287" i="1"/>
  <c r="AI286" i="1"/>
  <c r="AJ286" i="1" s="1"/>
  <c r="AG286" i="1"/>
  <c r="AI285" i="1"/>
  <c r="AJ285" i="1" s="1"/>
  <c r="AG285" i="1"/>
  <c r="AI284" i="1"/>
  <c r="AJ284" i="1" s="1"/>
  <c r="AG284" i="1"/>
  <c r="AG283" i="1"/>
  <c r="AH282" i="1"/>
  <c r="AK284" i="1" s="1"/>
  <c r="AD276" i="1"/>
  <c r="K276" i="1"/>
  <c r="AE276" i="1" s="1"/>
  <c r="AF276" i="1" s="1"/>
  <c r="AH274" i="1"/>
  <c r="AI273" i="1"/>
  <c r="AI274" i="1" s="1"/>
  <c r="AI267" i="1"/>
  <c r="AJ267" i="1" s="1"/>
  <c r="AG267" i="1"/>
  <c r="AI266" i="1"/>
  <c r="AJ266" i="1" s="1"/>
  <c r="AG266" i="1"/>
  <c r="AI265" i="1"/>
  <c r="AJ265" i="1" s="1"/>
  <c r="AG265" i="1"/>
  <c r="AI264" i="1"/>
  <c r="AJ264" i="1" s="1"/>
  <c r="AG264" i="1"/>
  <c r="AI263" i="1"/>
  <c r="AJ263" i="1" s="1"/>
  <c r="AG263" i="1"/>
  <c r="AI262" i="1"/>
  <c r="AJ262" i="1" s="1"/>
  <c r="AG262" i="1"/>
  <c r="AI261" i="1"/>
  <c r="AJ261" i="1" s="1"/>
  <c r="AG261" i="1"/>
  <c r="AG260" i="1"/>
  <c r="AH259" i="1"/>
  <c r="AI260" i="1" s="1"/>
  <c r="AJ260" i="1" s="1"/>
  <c r="AD253" i="1"/>
  <c r="K253" i="1"/>
  <c r="AE253" i="1" s="1"/>
  <c r="AH251" i="1"/>
  <c r="AI244" i="1"/>
  <c r="AJ244" i="1" s="1"/>
  <c r="AG244" i="1"/>
  <c r="AI243" i="1"/>
  <c r="AJ243" i="1" s="1"/>
  <c r="AG243" i="1"/>
  <c r="AI242" i="1"/>
  <c r="AJ242" i="1" s="1"/>
  <c r="AG242" i="1"/>
  <c r="AI241" i="1"/>
  <c r="AJ241" i="1" s="1"/>
  <c r="AG241" i="1"/>
  <c r="AI240" i="1"/>
  <c r="AJ240" i="1" s="1"/>
  <c r="AG240" i="1"/>
  <c r="AI239" i="1"/>
  <c r="AJ239" i="1" s="1"/>
  <c r="AG239" i="1"/>
  <c r="AI238" i="1"/>
  <c r="AJ238" i="1" s="1"/>
  <c r="AG238" i="1"/>
  <c r="AG237" i="1"/>
  <c r="AH236" i="1"/>
  <c r="AK238" i="1" s="1"/>
  <c r="AD230" i="1"/>
  <c r="K230" i="1"/>
  <c r="AE230" i="1" s="1"/>
  <c r="AF230" i="1" s="1"/>
  <c r="AH228" i="1"/>
  <c r="AJ221" i="1"/>
  <c r="AI221" i="1"/>
  <c r="AG221" i="1"/>
  <c r="AJ220" i="1"/>
  <c r="AI220" i="1"/>
  <c r="AG220" i="1"/>
  <c r="AI219" i="1"/>
  <c r="AJ219" i="1" s="1"/>
  <c r="AG219" i="1"/>
  <c r="AI218" i="1"/>
  <c r="AJ218" i="1" s="1"/>
  <c r="AG218" i="1"/>
  <c r="AI217" i="1"/>
  <c r="AJ217" i="1" s="1"/>
  <c r="AG217" i="1"/>
  <c r="AI216" i="1"/>
  <c r="AJ216" i="1" s="1"/>
  <c r="AG216" i="1"/>
  <c r="AI215" i="1"/>
  <c r="AJ215" i="1" s="1"/>
  <c r="AG215" i="1"/>
  <c r="AG214" i="1"/>
  <c r="AH213" i="1"/>
  <c r="AK215" i="1" s="1"/>
  <c r="AD207" i="1"/>
  <c r="K207" i="1"/>
  <c r="AE207" i="1" s="1"/>
  <c r="AF207" i="1" s="1"/>
  <c r="AH205" i="1"/>
  <c r="AI204" i="1"/>
  <c r="AI205" i="1" s="1"/>
  <c r="AJ198" i="1"/>
  <c r="AI198" i="1"/>
  <c r="AG198" i="1"/>
  <c r="AI197" i="1"/>
  <c r="AJ197" i="1" s="1"/>
  <c r="AG197" i="1"/>
  <c r="AI196" i="1"/>
  <c r="AJ196" i="1" s="1"/>
  <c r="AG196" i="1"/>
  <c r="AI195" i="1"/>
  <c r="AJ195" i="1" s="1"/>
  <c r="AG195" i="1"/>
  <c r="AI194" i="1"/>
  <c r="AJ194" i="1" s="1"/>
  <c r="AG194" i="1"/>
  <c r="AI193" i="1"/>
  <c r="AJ193" i="1" s="1"/>
  <c r="AG193" i="1"/>
  <c r="AI192" i="1"/>
  <c r="AJ192" i="1" s="1"/>
  <c r="AG192" i="1"/>
  <c r="AG191" i="1"/>
  <c r="AH190" i="1"/>
  <c r="AK192" i="1" s="1"/>
  <c r="AD183" i="1"/>
  <c r="AC182" i="1"/>
  <c r="AC181" i="1"/>
  <c r="AI179" i="1"/>
  <c r="AJ179" i="1" s="1"/>
  <c r="AG179" i="1"/>
  <c r="AI178" i="1"/>
  <c r="AJ178" i="1" s="1"/>
  <c r="AG178" i="1"/>
  <c r="AI177" i="1"/>
  <c r="AJ177" i="1" s="1"/>
  <c r="AG177" i="1"/>
  <c r="AI176" i="1"/>
  <c r="AJ176" i="1" s="1"/>
  <c r="AG176" i="1"/>
  <c r="AI175" i="1"/>
  <c r="AJ175" i="1" s="1"/>
  <c r="AG175" i="1"/>
  <c r="AI174" i="1"/>
  <c r="AJ174" i="1" s="1"/>
  <c r="AG174" i="1"/>
  <c r="AG173" i="1"/>
  <c r="AH172" i="1"/>
  <c r="AI173" i="1" s="1"/>
  <c r="AJ173" i="1" s="1"/>
  <c r="AD168" i="1"/>
  <c r="AC168" i="1"/>
  <c r="AE168" i="1" s="1"/>
  <c r="AI164" i="1"/>
  <c r="AJ164" i="1" s="1"/>
  <c r="AG164" i="1"/>
  <c r="AI163" i="1"/>
  <c r="AJ163" i="1" s="1"/>
  <c r="AG163" i="1"/>
  <c r="AI162" i="1"/>
  <c r="AJ162" i="1" s="1"/>
  <c r="AG162" i="1"/>
  <c r="AI161" i="1"/>
  <c r="AJ161" i="1" s="1"/>
  <c r="AG161" i="1"/>
  <c r="AI160" i="1"/>
  <c r="AJ160" i="1" s="1"/>
  <c r="AG160" i="1"/>
  <c r="AG159" i="1"/>
  <c r="AH158" i="1"/>
  <c r="AI159" i="1" s="1"/>
  <c r="AJ159" i="1" s="1"/>
  <c r="AD154" i="1"/>
  <c r="AC153" i="1"/>
  <c r="AC152" i="1"/>
  <c r="AC151" i="1"/>
  <c r="AC150" i="1"/>
  <c r="AI147" i="1"/>
  <c r="AJ147" i="1" s="1"/>
  <c r="AG147" i="1"/>
  <c r="AI146" i="1"/>
  <c r="AJ146" i="1" s="1"/>
  <c r="AG146" i="1"/>
  <c r="AI145" i="1"/>
  <c r="AJ145" i="1" s="1"/>
  <c r="AG145" i="1"/>
  <c r="AI144" i="1"/>
  <c r="AJ144" i="1" s="1"/>
  <c r="AG144" i="1"/>
  <c r="AI143" i="1"/>
  <c r="AJ143" i="1" s="1"/>
  <c r="AG143" i="1"/>
  <c r="AG142" i="1"/>
  <c r="AH141" i="1"/>
  <c r="AI142" i="1" s="1"/>
  <c r="AJ142" i="1" s="1"/>
  <c r="AC135" i="1"/>
  <c r="AD137" i="1" s="1"/>
  <c r="AI133" i="1"/>
  <c r="AJ133" i="1" s="1"/>
  <c r="AG133" i="1"/>
  <c r="AI132" i="1"/>
  <c r="AJ132" i="1" s="1"/>
  <c r="AG132" i="1"/>
  <c r="AI131" i="1"/>
  <c r="AJ131" i="1" s="1"/>
  <c r="AG131" i="1"/>
  <c r="AI130" i="1"/>
  <c r="AJ130" i="1" s="1"/>
  <c r="AG130" i="1"/>
  <c r="AI129" i="1"/>
  <c r="AJ129" i="1" s="1"/>
  <c r="AG129" i="1"/>
  <c r="AG128" i="1"/>
  <c r="AH127" i="1"/>
  <c r="AC122" i="1"/>
  <c r="AC123" i="1" s="1"/>
  <c r="AE123" i="1" s="1"/>
  <c r="V121" i="1"/>
  <c r="AI120" i="1"/>
  <c r="AJ120" i="1" s="1"/>
  <c r="AG120" i="1"/>
  <c r="AI119" i="1"/>
  <c r="AJ119" i="1" s="1"/>
  <c r="AG119" i="1"/>
  <c r="AI118" i="1"/>
  <c r="AJ118" i="1" s="1"/>
  <c r="AG118" i="1"/>
  <c r="AI117" i="1"/>
  <c r="AJ117" i="1" s="1"/>
  <c r="AG117" i="1"/>
  <c r="AI116" i="1"/>
  <c r="AJ116" i="1" s="1"/>
  <c r="AG116" i="1"/>
  <c r="AG115" i="1"/>
  <c r="AH114" i="1"/>
  <c r="AI115" i="1" s="1"/>
  <c r="AJ115" i="1" s="1"/>
  <c r="AC108" i="1"/>
  <c r="AC107" i="1"/>
  <c r="AI105" i="1"/>
  <c r="AJ105" i="1" s="1"/>
  <c r="AG105" i="1"/>
  <c r="AI104" i="1"/>
  <c r="AJ104" i="1" s="1"/>
  <c r="AG104" i="1"/>
  <c r="AI103" i="1"/>
  <c r="AJ103" i="1" s="1"/>
  <c r="AG103" i="1"/>
  <c r="AI102" i="1"/>
  <c r="AJ102" i="1" s="1"/>
  <c r="AG102" i="1"/>
  <c r="AI101" i="1"/>
  <c r="AJ101" i="1" s="1"/>
  <c r="AG101" i="1"/>
  <c r="AG100" i="1"/>
  <c r="AH99" i="1"/>
  <c r="AC94" i="1"/>
  <c r="AC93" i="1"/>
  <c r="AC92" i="1"/>
  <c r="AC91" i="1"/>
  <c r="AC90" i="1"/>
  <c r="AD95" i="1" s="1"/>
  <c r="AI88" i="1"/>
  <c r="AJ88" i="1" s="1"/>
  <c r="AG88" i="1"/>
  <c r="AI87" i="1"/>
  <c r="AJ87" i="1" s="1"/>
  <c r="AG87" i="1"/>
  <c r="AI86" i="1"/>
  <c r="AJ86" i="1" s="1"/>
  <c r="AG86" i="1"/>
  <c r="AI85" i="1"/>
  <c r="AJ85" i="1" s="1"/>
  <c r="AG85" i="1"/>
  <c r="AI84" i="1"/>
  <c r="AJ84" i="1" s="1"/>
  <c r="AG84" i="1"/>
  <c r="AG83" i="1"/>
  <c r="AH82" i="1"/>
  <c r="AC75" i="1"/>
  <c r="AC73" i="1"/>
  <c r="AI71" i="1"/>
  <c r="AJ71" i="1" s="1"/>
  <c r="AG71" i="1"/>
  <c r="AI70" i="1"/>
  <c r="AJ70" i="1" s="1"/>
  <c r="AG70" i="1"/>
  <c r="AI69" i="1"/>
  <c r="AJ69" i="1" s="1"/>
  <c r="AG69" i="1"/>
  <c r="AI68" i="1"/>
  <c r="AJ68" i="1" s="1"/>
  <c r="AG68" i="1"/>
  <c r="AI67" i="1"/>
  <c r="AJ67" i="1" s="1"/>
  <c r="AG67" i="1"/>
  <c r="AG66" i="1"/>
  <c r="AH65" i="1"/>
  <c r="AC60" i="1"/>
  <c r="AC59" i="1"/>
  <c r="AD61" i="1" s="1"/>
  <c r="AI57" i="1"/>
  <c r="AJ57" i="1" s="1"/>
  <c r="AG57" i="1"/>
  <c r="AI56" i="1"/>
  <c r="AJ56" i="1" s="1"/>
  <c r="AG56" i="1"/>
  <c r="AI55" i="1"/>
  <c r="AJ55" i="1" s="1"/>
  <c r="AG55" i="1"/>
  <c r="AI54" i="1"/>
  <c r="AJ54" i="1" s="1"/>
  <c r="AG54" i="1"/>
  <c r="AI53" i="1"/>
  <c r="AJ53" i="1" s="1"/>
  <c r="AG53" i="1"/>
  <c r="AG52" i="1"/>
  <c r="AH51" i="1"/>
  <c r="AC46" i="1"/>
  <c r="AC44" i="1"/>
  <c r="AD47" i="1" s="1"/>
  <c r="AI42" i="1"/>
  <c r="AJ42" i="1" s="1"/>
  <c r="AG42" i="1"/>
  <c r="AI41" i="1"/>
  <c r="AJ41" i="1" s="1"/>
  <c r="AG41" i="1"/>
  <c r="AI40" i="1"/>
  <c r="AJ40" i="1" s="1"/>
  <c r="AG40" i="1"/>
  <c r="AI39" i="1"/>
  <c r="AJ39" i="1" s="1"/>
  <c r="AG39" i="1"/>
  <c r="AI38" i="1"/>
  <c r="AJ38" i="1" s="1"/>
  <c r="AG38" i="1"/>
  <c r="AG37" i="1"/>
  <c r="AH36" i="1"/>
  <c r="AC29" i="1"/>
  <c r="AI28" i="1"/>
  <c r="AJ28" i="1" s="1"/>
  <c r="AG28" i="1"/>
  <c r="AI27" i="1"/>
  <c r="AJ27" i="1" s="1"/>
  <c r="AG27" i="1"/>
  <c r="AI26" i="1"/>
  <c r="AJ26" i="1" s="1"/>
  <c r="AG26" i="1"/>
  <c r="AI25" i="1"/>
  <c r="AJ25" i="1" s="1"/>
  <c r="AG25" i="1"/>
  <c r="AI24" i="1"/>
  <c r="AJ24" i="1" s="1"/>
  <c r="AG24" i="1"/>
  <c r="AI23" i="1"/>
  <c r="AJ23" i="1" s="1"/>
  <c r="AG23" i="1"/>
  <c r="AG22" i="1"/>
  <c r="AH21" i="1"/>
  <c r="AC15" i="1"/>
  <c r="AC14" i="1"/>
  <c r="AC13" i="1"/>
  <c r="AI12" i="1"/>
  <c r="AJ12" i="1" s="1"/>
  <c r="AG12" i="1"/>
  <c r="AI11" i="1"/>
  <c r="AJ11" i="1" s="1"/>
  <c r="AG11" i="1"/>
  <c r="AI10" i="1"/>
  <c r="AJ10" i="1" s="1"/>
  <c r="AG10" i="1"/>
  <c r="AI9" i="1"/>
  <c r="AJ9" i="1" s="1"/>
  <c r="AG9" i="1"/>
  <c r="AI8" i="1"/>
  <c r="AJ8" i="1" s="1"/>
  <c r="AG8" i="1"/>
  <c r="AI7" i="1"/>
  <c r="AJ7" i="1" s="1"/>
  <c r="AG7" i="1"/>
  <c r="AG6" i="1"/>
  <c r="AH5" i="1"/>
  <c r="AI6" i="1" s="1"/>
  <c r="AJ6" i="1" s="1"/>
  <c r="K80" i="7" l="1"/>
  <c r="K16" i="7"/>
  <c r="K185" i="7"/>
  <c r="K48" i="7"/>
  <c r="N23" i="2"/>
  <c r="Q223" i="2"/>
  <c r="R223" i="2" s="1"/>
  <c r="Q66" i="2"/>
  <c r="Q67" i="2" s="1"/>
  <c r="S126" i="2"/>
  <c r="N69" i="2"/>
  <c r="S8" i="2"/>
  <c r="AF414" i="1"/>
  <c r="AF322" i="1"/>
  <c r="AF368" i="1"/>
  <c r="AF253" i="1"/>
  <c r="AI128" i="1"/>
  <c r="AJ128" i="1" s="1"/>
  <c r="AK445" i="1"/>
  <c r="AC154" i="1"/>
  <c r="AE154" i="1" s="1"/>
  <c r="AF154" i="1" s="1"/>
  <c r="AI388" i="1"/>
  <c r="AI389" i="1" s="1"/>
  <c r="AF391" i="1"/>
  <c r="AF506" i="1"/>
  <c r="Q290" i="6"/>
  <c r="Q277" i="6"/>
  <c r="R277" i="6" s="1"/>
  <c r="Q233" i="6"/>
  <c r="R233" i="6" s="1"/>
  <c r="Q189" i="6"/>
  <c r="R189" i="6" s="1"/>
  <c r="S168" i="6"/>
  <c r="Q7" i="6"/>
  <c r="R7" i="6" s="1"/>
  <c r="Q53" i="6"/>
  <c r="R53" i="6" s="1"/>
  <c r="Q312" i="6"/>
  <c r="N211" i="7"/>
  <c r="O211" i="7" s="1"/>
  <c r="N243" i="7"/>
  <c r="O243" i="7" s="1"/>
  <c r="P72" i="7"/>
  <c r="P8" i="7"/>
  <c r="P142" i="7"/>
  <c r="AC109" i="1"/>
  <c r="AE109" i="1" s="1"/>
  <c r="AC183" i="1"/>
  <c r="AE183" i="1" s="1"/>
  <c r="AF183" i="1" s="1"/>
  <c r="AF299" i="1"/>
  <c r="AK422" i="1"/>
  <c r="AI503" i="1"/>
  <c r="AI504" i="1" s="1"/>
  <c r="AI720" i="1"/>
  <c r="AJ720" i="1" s="1"/>
  <c r="AI411" i="1"/>
  <c r="AI412" i="1" s="1"/>
  <c r="AX79" i="1"/>
  <c r="AK677" i="1"/>
  <c r="AC17" i="1"/>
  <c r="AE17" i="1" s="1"/>
  <c r="AI250" i="1"/>
  <c r="AI251" i="1" s="1"/>
  <c r="AF168" i="1"/>
  <c r="AF345" i="1"/>
  <c r="Q112" i="3"/>
  <c r="R112" i="3" s="1"/>
  <c r="Q211" i="6"/>
  <c r="R211" i="6" s="1"/>
  <c r="Q299" i="6"/>
  <c r="R299" i="6" s="1"/>
  <c r="AD123" i="1"/>
  <c r="AF123" i="1" s="1"/>
  <c r="Q268" i="3"/>
  <c r="R268" i="3" s="1"/>
  <c r="P375" i="4"/>
  <c r="Q375" i="4" s="1"/>
  <c r="AD17" i="1"/>
  <c r="AI100" i="1"/>
  <c r="AJ100" i="1" s="1"/>
  <c r="AI191" i="1"/>
  <c r="AJ191" i="1" s="1"/>
  <c r="AI237" i="1"/>
  <c r="AJ237" i="1" s="1"/>
  <c r="AI283" i="1"/>
  <c r="AJ283" i="1" s="1"/>
  <c r="AI398" i="1"/>
  <c r="AJ398" i="1" s="1"/>
  <c r="AE460" i="1"/>
  <c r="AF460" i="1" s="1"/>
  <c r="Q252" i="3"/>
  <c r="R252" i="3" s="1"/>
  <c r="Q255" i="6"/>
  <c r="R255" i="6" s="1"/>
  <c r="AC76" i="1"/>
  <c r="AE76" i="1" s="1"/>
  <c r="AI306" i="1"/>
  <c r="AJ306" i="1" s="1"/>
  <c r="AI329" i="1"/>
  <c r="AJ329" i="1" s="1"/>
  <c r="AI582" i="1"/>
  <c r="AJ582" i="1" s="1"/>
  <c r="S31" i="2"/>
  <c r="Q53" i="2"/>
  <c r="R53" i="2" s="1"/>
  <c r="Q814" i="5"/>
  <c r="R814" i="5" s="1"/>
  <c r="P21" i="6"/>
  <c r="AC32" i="1"/>
  <c r="AE32" i="1" s="1"/>
  <c r="Q174" i="2"/>
  <c r="R174" i="2" s="1"/>
  <c r="Q284" i="3"/>
  <c r="R284" i="3" s="1"/>
  <c r="Q126" i="3"/>
  <c r="R126" i="3" s="1"/>
  <c r="Q145" i="6"/>
  <c r="R145" i="6" s="1"/>
  <c r="AI52" i="1"/>
  <c r="AJ52" i="1" s="1"/>
  <c r="AI490" i="1"/>
  <c r="AJ490" i="1" s="1"/>
  <c r="AI536" i="1"/>
  <c r="AJ536" i="1" s="1"/>
  <c r="Q99" i="2"/>
  <c r="R99" i="2" s="1"/>
  <c r="M46" i="2"/>
  <c r="N46" i="2" s="1"/>
  <c r="AI22" i="1"/>
  <c r="AJ22" i="1" s="1"/>
  <c r="AI66" i="1"/>
  <c r="AJ66" i="1" s="1"/>
  <c r="N107" i="3"/>
  <c r="N227" i="7"/>
  <c r="O227" i="7" s="1"/>
  <c r="P228" i="7"/>
  <c r="AD32" i="1"/>
  <c r="AE437" i="1"/>
  <c r="AF437" i="1" s="1"/>
  <c r="AC137" i="1"/>
  <c r="AE137" i="1" s="1"/>
  <c r="AF137" i="1" s="1"/>
  <c r="L253" i="4"/>
  <c r="M253" i="4" s="1"/>
  <c r="P250" i="4"/>
  <c r="P251" i="4" s="1"/>
  <c r="N246" i="3"/>
  <c r="N277" i="3"/>
  <c r="M190" i="2"/>
  <c r="N190" i="2" s="1"/>
  <c r="Q187" i="2"/>
  <c r="Q188" i="2" s="1"/>
  <c r="M141" i="2"/>
  <c r="N141" i="2" s="1"/>
  <c r="Q138" i="2"/>
  <c r="Q139" i="2" s="1"/>
  <c r="AE644" i="1"/>
  <c r="AF644" i="1" s="1"/>
  <c r="AI641" i="1"/>
  <c r="AI642" i="1" s="1"/>
  <c r="AE597" i="1"/>
  <c r="AF597" i="1" s="1"/>
  <c r="AI594" i="1"/>
  <c r="AI595" i="1" s="1"/>
  <c r="AE552" i="1"/>
  <c r="AF552" i="1" s="1"/>
  <c r="M115" i="2"/>
  <c r="N115" i="2" s="1"/>
  <c r="Q112" i="2"/>
  <c r="Q113" i="2" s="1"/>
  <c r="M46" i="4"/>
  <c r="O297" i="4"/>
  <c r="M92" i="4"/>
  <c r="N653" i="5"/>
  <c r="N675" i="5"/>
  <c r="Q748" i="5"/>
  <c r="R748" i="5" s="1"/>
  <c r="Q638" i="5"/>
  <c r="R638" i="5" s="1"/>
  <c r="N537" i="5"/>
  <c r="O122" i="5"/>
  <c r="O491" i="5"/>
  <c r="N514" i="5"/>
  <c r="AG109" i="5"/>
  <c r="O56" i="5"/>
  <c r="S499" i="5"/>
  <c r="O220" i="5"/>
  <c r="AF109" i="5"/>
  <c r="O187" i="5"/>
  <c r="O422" i="5"/>
  <c r="N583" i="5"/>
  <c r="O330" i="5"/>
  <c r="O376" i="5"/>
  <c r="O18" i="5"/>
  <c r="O307" i="5"/>
  <c r="N560" i="5"/>
  <c r="O261" i="5"/>
  <c r="O284" i="5"/>
  <c r="O105" i="5"/>
  <c r="N631" i="5"/>
  <c r="R43" i="5"/>
  <c r="S43" i="5" s="1"/>
  <c r="O445" i="5"/>
  <c r="Q613" i="5"/>
  <c r="R613" i="5" s="1"/>
  <c r="R291" i="5"/>
  <c r="S291" i="5" s="1"/>
  <c r="Q726" i="5"/>
  <c r="R726" i="5" s="1"/>
  <c r="Q682" i="5"/>
  <c r="R682" i="5" s="1"/>
  <c r="O89" i="5"/>
  <c r="O399" i="5"/>
  <c r="N606" i="5"/>
  <c r="N38" i="5"/>
  <c r="O38" i="5" s="1"/>
  <c r="AH109" i="5"/>
  <c r="R406" i="5"/>
  <c r="S406" i="5" s="1"/>
  <c r="Q567" i="5"/>
  <c r="R567" i="5" s="1"/>
  <c r="Q770" i="5"/>
  <c r="R770" i="5" s="1"/>
  <c r="AI109" i="5"/>
  <c r="O155" i="5"/>
  <c r="S705" i="5"/>
  <c r="O73" i="5"/>
  <c r="O138" i="5"/>
  <c r="O353" i="5"/>
  <c r="O468" i="5"/>
  <c r="Q792" i="5"/>
  <c r="R792" i="5" s="1"/>
  <c r="O203" i="5"/>
  <c r="Q660" i="5"/>
  <c r="R660" i="5" s="1"/>
  <c r="R77" i="4"/>
  <c r="R193" i="4"/>
  <c r="P113" i="4"/>
  <c r="P53" i="4"/>
  <c r="Q53" i="4" s="1"/>
  <c r="R261" i="4"/>
  <c r="P352" i="4"/>
  <c r="Q352" i="4" s="1"/>
  <c r="P237" i="4"/>
  <c r="Q237" i="4" s="1"/>
  <c r="P136" i="4"/>
  <c r="M69" i="4"/>
  <c r="M23" i="4"/>
  <c r="O320" i="4"/>
  <c r="O389" i="4"/>
  <c r="O366" i="4"/>
  <c r="R146" i="4"/>
  <c r="R330" i="4"/>
  <c r="AI481" i="1"/>
  <c r="AH481" i="1"/>
  <c r="AD76" i="1"/>
  <c r="AD109" i="1"/>
  <c r="AK376" i="1"/>
  <c r="AK468" i="1"/>
  <c r="AE483" i="1"/>
  <c r="AF483" i="1" s="1"/>
  <c r="Q72" i="3"/>
  <c r="R72" i="3" s="1"/>
  <c r="R110" i="5"/>
  <c r="S110" i="5" s="1"/>
  <c r="R143" i="5"/>
  <c r="S143" i="5" s="1"/>
  <c r="N39" i="7"/>
  <c r="O39" i="7" s="1"/>
  <c r="P40" i="7"/>
  <c r="AK261" i="1"/>
  <c r="AK560" i="1"/>
  <c r="AE575" i="1"/>
  <c r="AF575" i="1" s="1"/>
  <c r="S77" i="2"/>
  <c r="M92" i="2"/>
  <c r="N92" i="2" s="1"/>
  <c r="Q220" i="3"/>
  <c r="R220" i="3" s="1"/>
  <c r="Q237" i="3"/>
  <c r="R237" i="3" s="1"/>
  <c r="P168" i="4"/>
  <c r="Q168" i="4" s="1"/>
  <c r="P283" i="4"/>
  <c r="Q283" i="4" s="1"/>
  <c r="R284" i="4"/>
  <c r="Q590" i="5"/>
  <c r="R590" i="5" s="1"/>
  <c r="Q761" i="5"/>
  <c r="P761" i="5"/>
  <c r="Q122" i="6"/>
  <c r="R122" i="6" s="1"/>
  <c r="Z90" i="3"/>
  <c r="AI214" i="1"/>
  <c r="AJ214" i="1" s="1"/>
  <c r="AI227" i="1"/>
  <c r="AI228" i="1" s="1"/>
  <c r="AI513" i="1"/>
  <c r="AJ513" i="1" s="1"/>
  <c r="AI526" i="1"/>
  <c r="AI527" i="1" s="1"/>
  <c r="AK630" i="1"/>
  <c r="AK699" i="1"/>
  <c r="R127" i="5"/>
  <c r="S127" i="5" s="1"/>
  <c r="Q629" i="5"/>
  <c r="N106" i="7"/>
  <c r="O106" i="7" s="1"/>
  <c r="P107" i="7"/>
  <c r="P214" i="4"/>
  <c r="Q214" i="4" s="1"/>
  <c r="R215" i="4"/>
  <c r="AC47" i="1"/>
  <c r="AE47" i="1" s="1"/>
  <c r="AF47" i="1" s="1"/>
  <c r="AI319" i="1"/>
  <c r="AI320" i="1" s="1"/>
  <c r="AK353" i="1"/>
  <c r="Q20" i="2"/>
  <c r="Q21" i="2" s="1"/>
  <c r="Q57" i="3"/>
  <c r="R57" i="3" s="1"/>
  <c r="U197" i="3"/>
  <c r="U198" i="3" s="1"/>
  <c r="P7" i="4"/>
  <c r="Q7" i="4" s="1"/>
  <c r="P30" i="4"/>
  <c r="Q30" i="4" s="1"/>
  <c r="Q673" i="5"/>
  <c r="N176" i="7"/>
  <c r="O176" i="7" s="1"/>
  <c r="P177" i="7"/>
  <c r="AW79" i="1"/>
  <c r="Q739" i="5"/>
  <c r="P739" i="5"/>
  <c r="P343" i="4"/>
  <c r="O343" i="4"/>
  <c r="M115" i="4"/>
  <c r="S6" i="5"/>
  <c r="P334" i="6"/>
  <c r="Q544" i="5"/>
  <c r="R544" i="5" s="1"/>
  <c r="S545" i="5"/>
  <c r="AI37" i="1"/>
  <c r="AJ37" i="1" s="1"/>
  <c r="AC61" i="1"/>
  <c r="AE61" i="1" s="1"/>
  <c r="AF61" i="1" s="1"/>
  <c r="AC95" i="1"/>
  <c r="AK307" i="1"/>
  <c r="Q40" i="3"/>
  <c r="R40" i="3" s="1"/>
  <c r="Q717" i="5"/>
  <c r="P717" i="5"/>
  <c r="Q136" i="6"/>
  <c r="P136" i="6"/>
  <c r="AI83" i="1"/>
  <c r="AJ83" i="1" s="1"/>
  <c r="P99" i="4"/>
  <c r="Q99" i="4" s="1"/>
  <c r="P306" i="4"/>
  <c r="Q306" i="4" s="1"/>
  <c r="N238" i="5"/>
  <c r="O238" i="5" s="1"/>
  <c r="Q604" i="5"/>
  <c r="R94" i="5"/>
  <c r="S94" i="5" s="1"/>
  <c r="AK491" i="1"/>
  <c r="O171" i="5"/>
  <c r="Q695" i="5"/>
  <c r="P695" i="5"/>
  <c r="Q783" i="5"/>
  <c r="P783" i="5"/>
  <c r="R78" i="5"/>
  <c r="S78" i="5" s="1"/>
  <c r="Q521" i="5"/>
  <c r="R521" i="5" s="1"/>
  <c r="S522" i="5"/>
  <c r="Q268" i="6"/>
  <c r="P268" i="6"/>
  <c r="Q581" i="5"/>
  <c r="Q44" i="6"/>
  <c r="Q113" i="6"/>
  <c r="Q202" i="6"/>
  <c r="Q246" i="6"/>
  <c r="P805" i="5"/>
  <c r="P827" i="5"/>
  <c r="P90" i="6"/>
  <c r="P180" i="6"/>
  <c r="AF17" i="1" l="1"/>
  <c r="AF109" i="1"/>
  <c r="AF76" i="1"/>
  <c r="AH389" i="1"/>
  <c r="AF32" i="1"/>
  <c r="AE95" i="1"/>
  <c r="AF9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L16" authorId="0" shapeId="0" xr:uid="{00000000-0006-0000-0000-000001000000}">
      <text>
        <r>
          <rPr>
            <sz val="10"/>
            <color rgb="FF000000"/>
            <rFont val="Arial"/>
            <family val="2"/>
            <scheme val="minor"/>
          </rPr>
          <t>======
ID#AAAAns-uYZg
BAEZ    (2023-01-20 17:34:49)
Obtenido de "titulados todos"</t>
        </r>
      </text>
    </comment>
    <comment ref="AN31" authorId="0" shapeId="0" xr:uid="{00000000-0006-0000-0000-000003000000}">
      <text>
        <r>
          <rPr>
            <sz val="10"/>
            <color rgb="FF000000"/>
            <rFont val="Arial"/>
            <family val="2"/>
            <scheme val="minor"/>
          </rPr>
          <t>======
ID#AAAAns-uYZU
BAEZ    (2023-01-20 17:34:49)
Obtenido de "titulados todos"</t>
        </r>
      </text>
    </comment>
    <comment ref="AL46" authorId="0" shapeId="0" xr:uid="{00000000-0006-0000-0000-000005000000}">
      <text>
        <r>
          <rPr>
            <sz val="10"/>
            <color rgb="FF000000"/>
            <rFont val="Arial"/>
            <family val="2"/>
            <scheme val="minor"/>
          </rPr>
          <t>======
ID#AAAAns-uYZA
BAEZ    (2023-01-20 17:34:49)
Obtenido de "titulados todos"</t>
        </r>
      </text>
    </comment>
    <comment ref="AL60" authorId="0" shapeId="0" xr:uid="{00000000-0006-0000-0000-000002000000}">
      <text>
        <r>
          <rPr>
            <sz val="10"/>
            <color rgb="FF000000"/>
            <rFont val="Arial"/>
            <family val="2"/>
            <scheme val="minor"/>
          </rPr>
          <t>======
ID#AAAAns-uYZY
BAEZ    (2023-01-20 17:34:49)
Obtenido de "titulados todos"</t>
        </r>
      </text>
    </comment>
    <comment ref="AN76" authorId="0" shapeId="0" xr:uid="{00000000-0006-0000-0000-000004000000}">
      <text>
        <r>
          <rPr>
            <sz val="10"/>
            <color rgb="FF000000"/>
            <rFont val="Arial"/>
            <family val="2"/>
            <scheme val="minor"/>
          </rPr>
          <t>======
ID#AAAAns-uYZE
BAEZ    (2023-01-20 17:34:49)
Obtenido de "titulados todos"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ifzdJ/I4Uv7ASKsGRNd5wDKZHt1g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T16" authorId="0" shapeId="0" xr:uid="{00000000-0006-0000-0200-000002000000}">
      <text>
        <r>
          <rPr>
            <sz val="10"/>
            <color rgb="FF000000"/>
            <rFont val="Arial"/>
            <family val="2"/>
            <scheme val="minor"/>
          </rPr>
          <t>======
ID#AAAAns-uYZc
BAEZ    (2023-01-20 17:34:49)
Obtenido de "titulados todos"</t>
        </r>
      </text>
    </comment>
    <comment ref="V34" authorId="0" shapeId="0" xr:uid="{00000000-0006-0000-0200-000004000000}">
      <text>
        <r>
          <rPr>
            <sz val="10"/>
            <color rgb="FF000000"/>
            <rFont val="Arial"/>
            <family val="2"/>
            <scheme val="minor"/>
          </rPr>
          <t>======
ID#AAAAns-uYZQ
BAEZ    (2023-01-20 17:34:49)
Obtenido de "titulados todos"</t>
        </r>
      </text>
    </comment>
    <comment ref="T51" authorId="0" shapeId="0" xr:uid="{00000000-0006-0000-0200-000001000000}">
      <text>
        <r>
          <rPr>
            <sz val="10"/>
            <color rgb="FF000000"/>
            <rFont val="Arial"/>
            <family val="2"/>
            <scheme val="minor"/>
          </rPr>
          <t>======
ID#AAAAns-uYZo
BAEZ    (2023-01-20 17:34:49)
Obtenido de "titulados todos"</t>
        </r>
      </text>
    </comment>
    <comment ref="T66" authorId="0" shapeId="0" xr:uid="{00000000-0006-0000-0200-000003000000}">
      <text>
        <r>
          <rPr>
            <sz val="10"/>
            <color rgb="FF000000"/>
            <rFont val="Arial"/>
            <family val="2"/>
            <scheme val="minor"/>
          </rPr>
          <t>======
ID#AAAAns-uYZM
BAEZ    (2023-01-20 17:34:49)
Obtenido de "titulados todos"</t>
        </r>
      </text>
    </comment>
    <comment ref="V81" authorId="0" shapeId="0" xr:uid="{00000000-0006-0000-0200-000005000000}">
      <text>
        <r>
          <rPr>
            <sz val="10"/>
            <color rgb="FF000000"/>
            <rFont val="Arial"/>
            <family val="2"/>
            <scheme val="minor"/>
          </rPr>
          <t>======
ID#AAAAns-uYZI
BAEZ    (2023-01-20 17:34:49)
Obtenido de "titulados todos"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j5sULvrBoVcdCuRaGgesAeo4Or1Q=="/>
    </ext>
  </extLst>
</comments>
</file>

<file path=xl/sharedStrings.xml><?xml version="1.0" encoding="utf-8"?>
<sst xmlns="http://schemas.openxmlformats.org/spreadsheetml/2006/main" count="4283" uniqueCount="131">
  <si>
    <t>4 a 5</t>
  </si>
  <si>
    <t>Generación 0302</t>
  </si>
  <si>
    <t>5 a 6</t>
  </si>
  <si>
    <t>Semestres</t>
  </si>
  <si>
    <t>Admón Aeroportuaria</t>
  </si>
  <si>
    <t>Calidad</t>
  </si>
  <si>
    <t>Mercadotecnia</t>
  </si>
  <si>
    <t>Personal</t>
  </si>
  <si>
    <t>Finanzas</t>
  </si>
  <si>
    <t>Total AE</t>
  </si>
  <si>
    <t>Total</t>
  </si>
  <si>
    <t>Eficiencia Terminal</t>
  </si>
  <si>
    <t>Eficiencia de Egreso</t>
  </si>
  <si>
    <t>Rezago Educativo</t>
  </si>
  <si>
    <t>Tasa de Promoción</t>
  </si>
  <si>
    <t>Población</t>
  </si>
  <si>
    <t>Índice de retención</t>
  </si>
  <si>
    <t>Índice de deserción</t>
  </si>
  <si>
    <t>6 a 7</t>
  </si>
  <si>
    <t>Ciclo</t>
  </si>
  <si>
    <t>Egresados</t>
  </si>
  <si>
    <t>7 a 8</t>
  </si>
  <si>
    <t>0302</t>
  </si>
  <si>
    <t>8 a 9</t>
  </si>
  <si>
    <t>0401</t>
  </si>
  <si>
    <t>0402</t>
  </si>
  <si>
    <t>0501</t>
  </si>
  <si>
    <t>0502</t>
  </si>
  <si>
    <t>0601</t>
  </si>
  <si>
    <t>0602</t>
  </si>
  <si>
    <t>0701</t>
  </si>
  <si>
    <t>0702</t>
  </si>
  <si>
    <t>0801</t>
  </si>
  <si>
    <t>0802</t>
  </si>
  <si>
    <t>0901</t>
  </si>
  <si>
    <t>Titulados</t>
  </si>
  <si>
    <t>Tit. Terminal</t>
  </si>
  <si>
    <t>Tit. Egreso</t>
  </si>
  <si>
    <t>Generación 0401</t>
  </si>
  <si>
    <t>Índice de Retención</t>
  </si>
  <si>
    <t>Ciclos</t>
  </si>
  <si>
    <t>0301</t>
  </si>
  <si>
    <t>1 a 2</t>
  </si>
  <si>
    <t>2 a 3</t>
  </si>
  <si>
    <t>Generación 0402</t>
  </si>
  <si>
    <t>3 a 4</t>
  </si>
  <si>
    <t>0902</t>
  </si>
  <si>
    <t>Generación 0501</t>
  </si>
  <si>
    <t>Generación 0502</t>
  </si>
  <si>
    <t>1001</t>
  </si>
  <si>
    <t>1002</t>
  </si>
  <si>
    <t>Generación 0601</t>
  </si>
  <si>
    <t>NO HUBO INGRESOS</t>
  </si>
  <si>
    <t>Generación 0602</t>
  </si>
  <si>
    <t>1101</t>
  </si>
  <si>
    <t>1102</t>
  </si>
  <si>
    <t>1201</t>
  </si>
  <si>
    <t>1202</t>
  </si>
  <si>
    <t>Generación 0701</t>
  </si>
  <si>
    <t>Generación 0702</t>
  </si>
  <si>
    <t>Generación 0801</t>
  </si>
  <si>
    <t>Generación 0802</t>
  </si>
  <si>
    <t>1301</t>
  </si>
  <si>
    <t>1302</t>
  </si>
  <si>
    <t>1401</t>
  </si>
  <si>
    <t>1402</t>
  </si>
  <si>
    <t>Generación 0901</t>
  </si>
  <si>
    <t>Generación 0902</t>
  </si>
  <si>
    <t>Cohorte Generacional:</t>
  </si>
  <si>
    <t>Semestre</t>
  </si>
  <si>
    <t>1º</t>
  </si>
  <si>
    <t>2º</t>
  </si>
  <si>
    <t>3º</t>
  </si>
  <si>
    <t>4º</t>
  </si>
  <si>
    <t>5º</t>
  </si>
  <si>
    <t>6º</t>
  </si>
  <si>
    <t>7º</t>
  </si>
  <si>
    <t>8º</t>
  </si>
  <si>
    <t>9º</t>
  </si>
  <si>
    <t>Total de Egresados</t>
  </si>
  <si>
    <t>1501</t>
  </si>
  <si>
    <t>1502</t>
  </si>
  <si>
    <t>1601</t>
  </si>
  <si>
    <t>1602</t>
  </si>
  <si>
    <t>1701</t>
  </si>
  <si>
    <t>1702</t>
  </si>
  <si>
    <t>1801</t>
  </si>
  <si>
    <t>1802</t>
  </si>
  <si>
    <t>NO HUVO INGRESOS</t>
  </si>
  <si>
    <t>1901</t>
  </si>
  <si>
    <t>1902</t>
  </si>
  <si>
    <t>2001</t>
  </si>
  <si>
    <t>2002</t>
  </si>
  <si>
    <t>2102</t>
  </si>
  <si>
    <t>2202</t>
  </si>
  <si>
    <t>2301</t>
  </si>
  <si>
    <t>2302</t>
  </si>
  <si>
    <t>2401</t>
  </si>
  <si>
    <t>2402</t>
  </si>
  <si>
    <t>2501</t>
  </si>
  <si>
    <t>2502</t>
  </si>
  <si>
    <t>2601</t>
  </si>
  <si>
    <t>2602</t>
  </si>
  <si>
    <t>2701</t>
  </si>
  <si>
    <t>2702</t>
  </si>
  <si>
    <t>2801</t>
  </si>
  <si>
    <t>2802</t>
  </si>
  <si>
    <t>2901</t>
  </si>
  <si>
    <t>2902</t>
  </si>
  <si>
    <t>3001</t>
  </si>
  <si>
    <t xml:space="preserve"> </t>
  </si>
  <si>
    <t>No hubo ingresos</t>
  </si>
  <si>
    <t>Índice de retencion del 1º al 2º Ciclo (Año)</t>
  </si>
  <si>
    <t>TOME SIST COMPUTACIONALES</t>
  </si>
  <si>
    <t>Generación 1001</t>
  </si>
  <si>
    <t>Generación 1002</t>
  </si>
  <si>
    <t>Generación 1101</t>
  </si>
  <si>
    <t>Generación 1102</t>
  </si>
  <si>
    <t>Generación 1201</t>
  </si>
  <si>
    <t>Generación 1202</t>
  </si>
  <si>
    <t>2101</t>
  </si>
  <si>
    <t>2201</t>
  </si>
  <si>
    <t>Generación 0301</t>
  </si>
  <si>
    <t>10º</t>
  </si>
  <si>
    <t>Sin ingresos</t>
  </si>
  <si>
    <t>NO HUBO NUEVOS INGRESOS</t>
  </si>
  <si>
    <t>NO HUBO NUEVO INGRESO</t>
  </si>
  <si>
    <t>3002</t>
  </si>
  <si>
    <t>3101</t>
  </si>
  <si>
    <t>3102</t>
  </si>
  <si>
    <t>3201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</si>
</sst>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5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0"/>
      <color theme="1"/>
      <name val="Open Sans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3"/>
      <color rgb="FFFF0000"/>
      <name val="Arial"/>
      <family val="2"/>
    </font>
    <font>
      <b/>
      <sz val="13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Open Sans"/>
      <family val="2"/>
    </font>
    <font>
      <b/>
      <sz val="20"/>
      <color theme="1"/>
      <name val="Arial"/>
      <family val="2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sz val="10"/>
      <color rgb="FFFF0000"/>
      <name val="Arial"/>
      <family val="2"/>
    </font>
    <font>
      <b/>
      <sz val="18"/>
      <color theme="1"/>
      <name val="Arial"/>
      <family val="2"/>
    </font>
    <font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1"/>
      <color rgb="FF000000"/>
      <name val="Arial"/>
      <family val="2"/>
      <scheme val="minor"/>
    </font>
    <font>
      <sz val="11"/>
      <name val="Arial"/>
      <family val="2"/>
    </font>
    <font>
      <sz val="8"/>
      <name val="Arial"/>
      <family val="2"/>
      <scheme val="minor"/>
    </font>
    <font>
      <sz val="14"/>
      <name val="Arial"/>
      <family val="2"/>
    </font>
    <font>
      <sz val="10"/>
      <color rgb="FFFF0000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  <fill>
      <patternFill patternType="solid">
        <fgColor rgb="FFC4BD97"/>
        <bgColor rgb="FFC4BD97"/>
      </patternFill>
    </fill>
    <fill>
      <patternFill patternType="solid">
        <fgColor rgb="FFD6E3BC"/>
        <bgColor rgb="FFD6E3BC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4" tint="-0.499984740745262"/>
        <bgColor indexed="64"/>
      </patternFill>
    </fill>
  </fills>
  <borders count="3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9" fillId="0" borderId="0" applyFont="0" applyFill="0" applyBorder="0" applyAlignment="0" applyProtection="0"/>
  </cellStyleXfs>
  <cellXfs count="257">
    <xf numFmtId="0" fontId="0" fillId="0" borderId="0" xfId="0"/>
    <xf numFmtId="10" fontId="1" fillId="0" borderId="0" xfId="0" applyNumberFormat="1" applyFont="1"/>
    <xf numFmtId="0" fontId="1" fillId="0" borderId="1" xfId="0" applyFont="1" applyBorder="1" applyAlignment="1">
      <alignment horizontal="right"/>
    </xf>
    <xf numFmtId="0" fontId="2" fillId="0" borderId="0" xfId="0" applyFont="1"/>
    <xf numFmtId="0" fontId="3" fillId="0" borderId="0" xfId="0" applyFont="1" applyAlignment="1">
      <alignment horizontal="center"/>
    </xf>
    <xf numFmtId="0" fontId="6" fillId="2" borderId="3" xfId="0" applyFont="1" applyFill="1" applyBorder="1" applyAlignment="1">
      <alignment textRotation="255" wrapText="1"/>
    </xf>
    <xf numFmtId="0" fontId="6" fillId="2" borderId="3" xfId="0" applyFont="1" applyFill="1" applyBorder="1" applyAlignment="1">
      <alignment textRotation="255"/>
    </xf>
    <xf numFmtId="10" fontId="3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wrapText="1"/>
    </xf>
    <xf numFmtId="1" fontId="3" fillId="0" borderId="0" xfId="0" applyNumberFormat="1" applyFont="1" applyAlignment="1">
      <alignment wrapText="1"/>
    </xf>
    <xf numFmtId="10" fontId="3" fillId="0" borderId="0" xfId="0" applyNumberFormat="1" applyFont="1" applyAlignment="1">
      <alignment wrapText="1"/>
    </xf>
    <xf numFmtId="49" fontId="1" fillId="0" borderId="1" xfId="0" applyNumberFormat="1" applyFont="1" applyBorder="1" applyAlignment="1">
      <alignment horizontal="right"/>
    </xf>
    <xf numFmtId="0" fontId="3" fillId="0" borderId="4" xfId="0" applyFont="1" applyBorder="1"/>
    <xf numFmtId="0" fontId="1" fillId="0" borderId="4" xfId="0" applyFont="1" applyBorder="1"/>
    <xf numFmtId="0" fontId="3" fillId="2" borderId="5" xfId="0" applyFont="1" applyFill="1" applyBorder="1"/>
    <xf numFmtId="0" fontId="3" fillId="2" borderId="6" xfId="0" applyFont="1" applyFill="1" applyBorder="1"/>
    <xf numFmtId="0" fontId="3" fillId="2" borderId="7" xfId="0" applyFont="1" applyFill="1" applyBorder="1"/>
    <xf numFmtId="0" fontId="3" fillId="2" borderId="3" xfId="0" applyFont="1" applyFill="1" applyBorder="1"/>
    <xf numFmtId="10" fontId="1" fillId="0" borderId="8" xfId="0" applyNumberFormat="1" applyFont="1" applyBorder="1"/>
    <xf numFmtId="0" fontId="1" fillId="0" borderId="8" xfId="0" applyFont="1" applyBorder="1"/>
    <xf numFmtId="10" fontId="1" fillId="0" borderId="9" xfId="0" applyNumberFormat="1" applyFont="1" applyBorder="1"/>
    <xf numFmtId="1" fontId="1" fillId="0" borderId="0" xfId="0" applyNumberFormat="1" applyFont="1"/>
    <xf numFmtId="49" fontId="1" fillId="0" borderId="0" xfId="0" applyNumberFormat="1" applyFont="1" applyAlignment="1">
      <alignment horizontal="right"/>
    </xf>
    <xf numFmtId="0" fontId="1" fillId="0" borderId="1" xfId="0" applyFont="1" applyBorder="1"/>
    <xf numFmtId="0" fontId="1" fillId="2" borderId="1" xfId="0" applyFont="1" applyFill="1" applyBorder="1"/>
    <xf numFmtId="0" fontId="1" fillId="2" borderId="10" xfId="0" applyFont="1" applyFill="1" applyBorder="1"/>
    <xf numFmtId="1" fontId="3" fillId="3" borderId="3" xfId="0" applyNumberFormat="1" applyFont="1" applyFill="1" applyBorder="1"/>
    <xf numFmtId="0" fontId="1" fillId="0" borderId="0" xfId="0" applyFont="1"/>
    <xf numFmtId="0" fontId="1" fillId="2" borderId="3" xfId="0" applyFont="1" applyFill="1" applyBorder="1"/>
    <xf numFmtId="0" fontId="1" fillId="3" borderId="3" xfId="0" applyFont="1" applyFill="1" applyBorder="1"/>
    <xf numFmtId="164" fontId="1" fillId="0" borderId="0" xfId="0" applyNumberFormat="1" applyFont="1"/>
    <xf numFmtId="0" fontId="3" fillId="0" borderId="0" xfId="0" applyFont="1"/>
    <xf numFmtId="9" fontId="3" fillId="0" borderId="0" xfId="0" applyNumberFormat="1" applyFont="1"/>
    <xf numFmtId="9" fontId="3" fillId="0" borderId="0" xfId="0" applyNumberFormat="1" applyFont="1" applyAlignment="1">
      <alignment horizontal="center"/>
    </xf>
    <xf numFmtId="0" fontId="3" fillId="0" borderId="1" xfId="0" applyFont="1" applyBorder="1" applyAlignment="1">
      <alignment horizontal="center"/>
    </xf>
    <xf numFmtId="49" fontId="3" fillId="0" borderId="0" xfId="0" applyNumberFormat="1" applyFont="1" applyAlignment="1">
      <alignment horizontal="center"/>
    </xf>
    <xf numFmtId="0" fontId="7" fillId="0" borderId="0" xfId="0" applyFont="1"/>
    <xf numFmtId="49" fontId="8" fillId="0" borderId="0" xfId="0" applyNumberFormat="1" applyFont="1"/>
    <xf numFmtId="0" fontId="8" fillId="0" borderId="0" xfId="0" applyFont="1"/>
    <xf numFmtId="9" fontId="8" fillId="0" borderId="0" xfId="0" applyNumberFormat="1" applyFont="1"/>
    <xf numFmtId="0" fontId="1" fillId="0" borderId="0" xfId="0" applyFont="1" applyAlignment="1">
      <alignment horizontal="left"/>
    </xf>
    <xf numFmtId="0" fontId="12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10" fontId="13" fillId="0" borderId="9" xfId="0" applyNumberFormat="1" applyFont="1" applyBorder="1" applyAlignment="1">
      <alignment horizontal="center"/>
    </xf>
    <xf numFmtId="1" fontId="14" fillId="4" borderId="10" xfId="0" applyNumberFormat="1" applyFont="1" applyFill="1" applyBorder="1" applyAlignment="1">
      <alignment horizontal="center" vertical="center"/>
    </xf>
    <xf numFmtId="1" fontId="13" fillId="0" borderId="13" xfId="0" applyNumberFormat="1" applyFont="1" applyBorder="1" applyAlignment="1">
      <alignment horizontal="center"/>
    </xf>
    <xf numFmtId="0" fontId="1" fillId="0" borderId="18" xfId="0" applyFont="1" applyBorder="1"/>
    <xf numFmtId="10" fontId="13" fillId="0" borderId="19" xfId="0" applyNumberFormat="1" applyFont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10" fontId="13" fillId="0" borderId="14" xfId="0" applyNumberFormat="1" applyFont="1" applyBorder="1" applyAlignment="1">
      <alignment horizontal="center"/>
    </xf>
    <xf numFmtId="10" fontId="13" fillId="0" borderId="1" xfId="0" applyNumberFormat="1" applyFont="1" applyBorder="1" applyAlignment="1">
      <alignment horizontal="center" vertical="center"/>
    </xf>
    <xf numFmtId="10" fontId="13" fillId="0" borderId="1" xfId="0" applyNumberFormat="1" applyFont="1" applyBorder="1" applyAlignment="1">
      <alignment horizontal="center"/>
    </xf>
    <xf numFmtId="10" fontId="3" fillId="0" borderId="15" xfId="0" applyNumberFormat="1" applyFont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3" fillId="0" borderId="15" xfId="0" applyFont="1" applyBorder="1" applyAlignment="1">
      <alignment horizontal="center"/>
    </xf>
    <xf numFmtId="10" fontId="3" fillId="0" borderId="20" xfId="0" applyNumberFormat="1" applyFont="1" applyBorder="1" applyAlignment="1">
      <alignment horizontal="center"/>
    </xf>
    <xf numFmtId="10" fontId="3" fillId="0" borderId="21" xfId="0" applyNumberFormat="1" applyFont="1" applyBorder="1" applyAlignment="1">
      <alignment horizontal="center"/>
    </xf>
    <xf numFmtId="164" fontId="13" fillId="0" borderId="19" xfId="0" applyNumberFormat="1" applyFont="1" applyBorder="1" applyAlignment="1">
      <alignment horizontal="center" vertical="center"/>
    </xf>
    <xf numFmtId="164" fontId="13" fillId="0" borderId="21" xfId="0" applyNumberFormat="1" applyFont="1" applyBorder="1" applyAlignment="1">
      <alignment horizontal="center"/>
    </xf>
    <xf numFmtId="10" fontId="3" fillId="0" borderId="19" xfId="0" applyNumberFormat="1" applyFont="1" applyBorder="1" applyAlignment="1">
      <alignment horizontal="center"/>
    </xf>
    <xf numFmtId="10" fontId="1" fillId="0" borderId="21" xfId="0" applyNumberFormat="1" applyFont="1" applyBorder="1"/>
    <xf numFmtId="10" fontId="1" fillId="0" borderId="11" xfId="0" applyNumberFormat="1" applyFont="1" applyBorder="1"/>
    <xf numFmtId="0" fontId="1" fillId="0" borderId="11" xfId="0" applyFont="1" applyBorder="1"/>
    <xf numFmtId="0" fontId="1" fillId="0" borderId="19" xfId="0" applyFont="1" applyBorder="1"/>
    <xf numFmtId="0" fontId="11" fillId="0" borderId="1" xfId="0" applyFont="1" applyBorder="1" applyAlignment="1">
      <alignment horizontal="center" vertical="center"/>
    </xf>
    <xf numFmtId="10" fontId="11" fillId="0" borderId="1" xfId="0" applyNumberFormat="1" applyFont="1" applyBorder="1" applyAlignment="1">
      <alignment horizontal="center"/>
    </xf>
    <xf numFmtId="49" fontId="9" fillId="0" borderId="1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0" fontId="1" fillId="0" borderId="20" xfId="0" applyNumberFormat="1" applyFont="1" applyBorder="1" applyAlignment="1">
      <alignment horizontal="center"/>
    </xf>
    <xf numFmtId="10" fontId="15" fillId="0" borderId="19" xfId="0" applyNumberFormat="1" applyFont="1" applyBorder="1" applyAlignment="1">
      <alignment horizontal="center" vertical="center"/>
    </xf>
    <xf numFmtId="10" fontId="15" fillId="0" borderId="14" xfId="0" applyNumberFormat="1" applyFont="1" applyBorder="1" applyAlignment="1">
      <alignment horizontal="center"/>
    </xf>
    <xf numFmtId="10" fontId="15" fillId="0" borderId="1" xfId="0" applyNumberFormat="1" applyFont="1" applyBorder="1" applyAlignment="1">
      <alignment horizontal="center" vertical="center"/>
    </xf>
    <xf numFmtId="10" fontId="15" fillId="0" borderId="1" xfId="0" applyNumberFormat="1" applyFont="1" applyBorder="1" applyAlignment="1">
      <alignment horizontal="center"/>
    </xf>
    <xf numFmtId="9" fontId="14" fillId="0" borderId="0" xfId="0" applyNumberFormat="1" applyFont="1"/>
    <xf numFmtId="0" fontId="16" fillId="0" borderId="0" xfId="0" applyFont="1"/>
    <xf numFmtId="0" fontId="11" fillId="0" borderId="0" xfId="0" applyFont="1" applyAlignment="1">
      <alignment horizontal="center" wrapText="1"/>
    </xf>
    <xf numFmtId="0" fontId="11" fillId="0" borderId="0" xfId="0" applyFont="1" applyAlignment="1">
      <alignment horizontal="center" vertical="center"/>
    </xf>
    <xf numFmtId="10" fontId="11" fillId="0" borderId="0" xfId="0" applyNumberFormat="1" applyFont="1" applyAlignment="1">
      <alignment horizontal="center"/>
    </xf>
    <xf numFmtId="49" fontId="1" fillId="0" borderId="11" xfId="0" applyNumberFormat="1" applyFont="1" applyBorder="1"/>
    <xf numFmtId="164" fontId="1" fillId="0" borderId="11" xfId="0" applyNumberFormat="1" applyFont="1" applyBorder="1"/>
    <xf numFmtId="0" fontId="12" fillId="0" borderId="19" xfId="0" applyFont="1" applyBorder="1" applyAlignment="1">
      <alignment horizontal="center"/>
    </xf>
    <xf numFmtId="49" fontId="12" fillId="0" borderId="14" xfId="0" applyNumberFormat="1" applyFont="1" applyBorder="1" applyAlignment="1">
      <alignment horizontal="center"/>
    </xf>
    <xf numFmtId="10" fontId="1" fillId="0" borderId="19" xfId="0" applyNumberFormat="1" applyFont="1" applyBorder="1"/>
    <xf numFmtId="1" fontId="14" fillId="4" borderId="25" xfId="0" applyNumberFormat="1" applyFont="1" applyFill="1" applyBorder="1" applyAlignment="1">
      <alignment horizontal="center"/>
    </xf>
    <xf numFmtId="0" fontId="13" fillId="4" borderId="25" xfId="0" applyFont="1" applyFill="1" applyBorder="1" applyAlignment="1">
      <alignment horizontal="center"/>
    </xf>
    <xf numFmtId="9" fontId="3" fillId="0" borderId="0" xfId="0" applyNumberFormat="1" applyFont="1" applyAlignment="1">
      <alignment horizontal="right"/>
    </xf>
    <xf numFmtId="10" fontId="3" fillId="0" borderId="0" xfId="0" applyNumberFormat="1" applyFont="1" applyAlignment="1">
      <alignment horizontal="center"/>
    </xf>
    <xf numFmtId="10" fontId="3" fillId="0" borderId="18" xfId="0" applyNumberFormat="1" applyFont="1" applyBorder="1" applyAlignment="1">
      <alignment horizontal="center"/>
    </xf>
    <xf numFmtId="10" fontId="3" fillId="0" borderId="11" xfId="0" applyNumberFormat="1" applyFont="1" applyBorder="1" applyAlignment="1">
      <alignment horizontal="center"/>
    </xf>
    <xf numFmtId="164" fontId="13" fillId="0" borderId="19" xfId="0" applyNumberFormat="1" applyFont="1" applyBorder="1" applyAlignment="1">
      <alignment horizontal="center"/>
    </xf>
    <xf numFmtId="164" fontId="13" fillId="0" borderId="11" xfId="0" applyNumberFormat="1" applyFont="1" applyBorder="1" applyAlignment="1">
      <alignment horizontal="center"/>
    </xf>
    <xf numFmtId="49" fontId="1" fillId="0" borderId="0" xfId="0" applyNumberFormat="1" applyFont="1"/>
    <xf numFmtId="10" fontId="1" fillId="0" borderId="15" xfId="0" applyNumberFormat="1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10" fontId="1" fillId="0" borderId="21" xfId="0" applyNumberFormat="1" applyFont="1" applyBorder="1" applyAlignment="1">
      <alignment horizontal="center"/>
    </xf>
    <xf numFmtId="164" fontId="13" fillId="0" borderId="11" xfId="0" applyNumberFormat="1" applyFont="1" applyBorder="1" applyAlignment="1">
      <alignment horizontal="center" vertical="center"/>
    </xf>
    <xf numFmtId="10" fontId="1" fillId="0" borderId="19" xfId="0" applyNumberFormat="1" applyFont="1" applyBorder="1" applyAlignment="1">
      <alignment horizontal="center"/>
    </xf>
    <xf numFmtId="10" fontId="16" fillId="0" borderId="0" xfId="0" applyNumberFormat="1" applyFont="1"/>
    <xf numFmtId="0" fontId="1" fillId="0" borderId="13" xfId="0" applyFont="1" applyBorder="1"/>
    <xf numFmtId="164" fontId="1" fillId="2" borderId="3" xfId="0" applyNumberFormat="1" applyFont="1" applyFill="1" applyBorder="1"/>
    <xf numFmtId="0" fontId="3" fillId="0" borderId="0" xfId="0" applyFont="1" applyAlignment="1">
      <alignment wrapText="1"/>
    </xf>
    <xf numFmtId="164" fontId="1" fillId="0" borderId="0" xfId="0" applyNumberFormat="1" applyFont="1" applyAlignment="1">
      <alignment horizontal="right"/>
    </xf>
    <xf numFmtId="49" fontId="1" fillId="0" borderId="12" xfId="0" applyNumberFormat="1" applyFont="1" applyBorder="1" applyAlignment="1">
      <alignment horizontal="right"/>
    </xf>
    <xf numFmtId="9" fontId="1" fillId="0" borderId="0" xfId="0" applyNumberFormat="1" applyFont="1" applyAlignment="1">
      <alignment horizontal="right"/>
    </xf>
    <xf numFmtId="1" fontId="3" fillId="0" borderId="0" xfId="0" applyNumberFormat="1" applyFont="1"/>
    <xf numFmtId="9" fontId="1" fillId="0" borderId="0" xfId="0" applyNumberFormat="1" applyFont="1"/>
    <xf numFmtId="0" fontId="7" fillId="0" borderId="1" xfId="0" applyFont="1" applyBorder="1" applyAlignment="1">
      <alignment horizontal="center"/>
    </xf>
    <xf numFmtId="0" fontId="1" fillId="5" borderId="3" xfId="0" applyFont="1" applyFill="1" applyBorder="1"/>
    <xf numFmtId="164" fontId="1" fillId="5" borderId="3" xfId="0" applyNumberFormat="1" applyFont="1" applyFill="1" applyBorder="1"/>
    <xf numFmtId="9" fontId="1" fillId="6" borderId="3" xfId="0" applyNumberFormat="1" applyFont="1" applyFill="1" applyBorder="1"/>
    <xf numFmtId="0" fontId="11" fillId="0" borderId="8" xfId="0" applyFont="1" applyBorder="1" applyAlignment="1">
      <alignment horizontal="center" wrapText="1"/>
    </xf>
    <xf numFmtId="9" fontId="3" fillId="0" borderId="17" xfId="0" applyNumberFormat="1" applyFont="1" applyBorder="1" applyAlignment="1">
      <alignment horizontal="center"/>
    </xf>
    <xf numFmtId="0" fontId="9" fillId="0" borderId="11" xfId="0" applyFont="1" applyBorder="1"/>
    <xf numFmtId="10" fontId="13" fillId="0" borderId="15" xfId="0" applyNumberFormat="1" applyFont="1" applyBorder="1"/>
    <xf numFmtId="10" fontId="13" fillId="0" borderId="16" xfId="0" applyNumberFormat="1" applyFont="1" applyBorder="1"/>
    <xf numFmtId="0" fontId="13" fillId="0" borderId="16" xfId="0" applyFont="1" applyBorder="1"/>
    <xf numFmtId="10" fontId="13" fillId="0" borderId="9" xfId="0" applyNumberFormat="1" applyFont="1" applyBorder="1"/>
    <xf numFmtId="1" fontId="13" fillId="0" borderId="13" xfId="0" applyNumberFormat="1" applyFont="1" applyBorder="1"/>
    <xf numFmtId="10" fontId="13" fillId="0" borderId="17" xfId="0" applyNumberFormat="1" applyFont="1" applyBorder="1"/>
    <xf numFmtId="10" fontId="13" fillId="0" borderId="0" xfId="0" applyNumberFormat="1" applyFont="1"/>
    <xf numFmtId="0" fontId="13" fillId="0" borderId="18" xfId="0" applyFont="1" applyBorder="1"/>
    <xf numFmtId="0" fontId="13" fillId="0" borderId="0" xfId="0" applyFont="1"/>
    <xf numFmtId="10" fontId="13" fillId="0" borderId="20" xfId="0" applyNumberFormat="1" applyFont="1" applyBorder="1"/>
    <xf numFmtId="0" fontId="13" fillId="4" borderId="10" xfId="0" applyFont="1" applyFill="1" applyBorder="1" applyAlignment="1">
      <alignment horizontal="center" vertical="center"/>
    </xf>
    <xf numFmtId="164" fontId="13" fillId="0" borderId="15" xfId="0" applyNumberFormat="1" applyFont="1" applyBorder="1"/>
    <xf numFmtId="10" fontId="13" fillId="0" borderId="18" xfId="0" applyNumberFormat="1" applyFont="1" applyBorder="1"/>
    <xf numFmtId="164" fontId="13" fillId="0" borderId="17" xfId="0" applyNumberFormat="1" applyFont="1" applyBorder="1"/>
    <xf numFmtId="10" fontId="13" fillId="0" borderId="21" xfId="0" applyNumberFormat="1" applyFont="1" applyBorder="1"/>
    <xf numFmtId="10" fontId="13" fillId="0" borderId="11" xfId="0" applyNumberFormat="1" applyFont="1" applyBorder="1"/>
    <xf numFmtId="0" fontId="13" fillId="0" borderId="11" xfId="0" applyFont="1" applyBorder="1"/>
    <xf numFmtId="0" fontId="14" fillId="2" borderId="1" xfId="0" applyFont="1" applyFill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49" fontId="12" fillId="0" borderId="1" xfId="0" applyNumberFormat="1" applyFont="1" applyBorder="1" applyAlignment="1">
      <alignment horizontal="center"/>
    </xf>
    <xf numFmtId="10" fontId="11" fillId="0" borderId="14" xfId="0" applyNumberFormat="1" applyFont="1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4" fillId="0" borderId="11" xfId="0" applyFont="1" applyBorder="1"/>
    <xf numFmtId="9" fontId="20" fillId="0" borderId="0" xfId="1" applyFont="1" applyAlignment="1"/>
    <xf numFmtId="9" fontId="0" fillId="0" borderId="0" xfId="0" applyNumberFormat="1"/>
    <xf numFmtId="10" fontId="0" fillId="0" borderId="0" xfId="0" applyNumberFormat="1"/>
    <xf numFmtId="9" fontId="3" fillId="0" borderId="0" xfId="1" applyFont="1"/>
    <xf numFmtId="0" fontId="21" fillId="0" borderId="15" xfId="0" applyFont="1" applyBorder="1" applyAlignment="1">
      <alignment horizontal="center"/>
    </xf>
    <xf numFmtId="164" fontId="21" fillId="0" borderId="21" xfId="0" applyNumberFormat="1" applyFont="1" applyBorder="1" applyAlignment="1">
      <alignment horizontal="center"/>
    </xf>
    <xf numFmtId="10" fontId="13" fillId="8" borderId="19" xfId="0" applyNumberFormat="1" applyFont="1" applyFill="1" applyBorder="1" applyAlignment="1">
      <alignment horizontal="center" vertical="center"/>
    </xf>
    <xf numFmtId="10" fontId="13" fillId="8" borderId="14" xfId="0" applyNumberFormat="1" applyFont="1" applyFill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8" fillId="0" borderId="0" xfId="0" applyFont="1"/>
    <xf numFmtId="10" fontId="13" fillId="0" borderId="19" xfId="0" applyNumberFormat="1" applyFont="1" applyBorder="1"/>
    <xf numFmtId="1" fontId="13" fillId="0" borderId="11" xfId="0" applyNumberFormat="1" applyFont="1" applyBorder="1"/>
    <xf numFmtId="0" fontId="13" fillId="4" borderId="25" xfId="0" applyFont="1" applyFill="1" applyBorder="1"/>
    <xf numFmtId="164" fontId="13" fillId="0" borderId="0" xfId="0" applyNumberFormat="1" applyFont="1"/>
    <xf numFmtId="164" fontId="13" fillId="0" borderId="11" xfId="0" applyNumberFormat="1" applyFont="1" applyBorder="1"/>
    <xf numFmtId="10" fontId="13" fillId="0" borderId="19" xfId="0" applyNumberFormat="1" applyFont="1" applyBorder="1" applyAlignment="1">
      <alignment horizontal="center"/>
    </xf>
    <xf numFmtId="10" fontId="15" fillId="0" borderId="0" xfId="0" applyNumberFormat="1" applyFont="1" applyAlignment="1">
      <alignment horizontal="center" vertical="center"/>
    </xf>
    <xf numFmtId="10" fontId="15" fillId="0" borderId="0" xfId="0" applyNumberFormat="1" applyFont="1" applyAlignment="1">
      <alignment horizontal="center"/>
    </xf>
    <xf numFmtId="10" fontId="15" fillId="0" borderId="20" xfId="0" applyNumberFormat="1" applyFont="1" applyBorder="1" applyAlignment="1">
      <alignment horizontal="center"/>
    </xf>
    <xf numFmtId="10" fontId="13" fillId="0" borderId="0" xfId="0" applyNumberFormat="1" applyFont="1" applyAlignment="1">
      <alignment horizontal="center" vertical="center"/>
    </xf>
    <xf numFmtId="10" fontId="13" fillId="0" borderId="0" xfId="0" applyNumberFormat="1" applyFont="1" applyAlignment="1">
      <alignment horizontal="center"/>
    </xf>
    <xf numFmtId="10" fontId="13" fillId="0" borderId="20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10" fontId="13" fillId="0" borderId="23" xfId="0" applyNumberFormat="1" applyFont="1" applyBorder="1"/>
    <xf numFmtId="0" fontId="13" fillId="4" borderId="16" xfId="0" applyFont="1" applyFill="1" applyBorder="1" applyAlignment="1">
      <alignment horizontal="center" vertical="center"/>
    </xf>
    <xf numFmtId="0" fontId="13" fillId="0" borderId="28" xfId="0" applyFont="1" applyBorder="1" applyAlignment="1">
      <alignment horizontal="center"/>
    </xf>
    <xf numFmtId="0" fontId="13" fillId="4" borderId="30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horizontal="center" vertical="center"/>
    </xf>
    <xf numFmtId="10" fontId="13" fillId="0" borderId="14" xfId="0" applyNumberFormat="1" applyFont="1" applyBorder="1" applyAlignment="1">
      <alignment horizontal="center" vertical="center"/>
    </xf>
    <xf numFmtId="0" fontId="13" fillId="4" borderId="29" xfId="0" applyFont="1" applyFill="1" applyBorder="1" applyAlignment="1">
      <alignment horizontal="center" vertical="center"/>
    </xf>
    <xf numFmtId="10" fontId="13" fillId="0" borderId="18" xfId="0" applyNumberFormat="1" applyFont="1" applyBorder="1" applyAlignment="1">
      <alignment horizontal="center"/>
    </xf>
    <xf numFmtId="10" fontId="13" fillId="0" borderId="11" xfId="0" applyNumberFormat="1" applyFont="1" applyBorder="1" applyAlignment="1">
      <alignment horizontal="center" vertical="center"/>
    </xf>
    <xf numFmtId="10" fontId="13" fillId="0" borderId="11" xfId="0" applyNumberFormat="1" applyFont="1" applyBorder="1" applyAlignment="1">
      <alignment horizontal="center"/>
    </xf>
    <xf numFmtId="0" fontId="13" fillId="9" borderId="1" xfId="0" applyFont="1" applyFill="1" applyBorder="1" applyAlignment="1">
      <alignment horizontal="center" vertical="center"/>
    </xf>
    <xf numFmtId="0" fontId="13" fillId="9" borderId="0" xfId="0" applyFont="1" applyFill="1"/>
    <xf numFmtId="164" fontId="13" fillId="0" borderId="28" xfId="0" applyNumberFormat="1" applyFont="1" applyBorder="1"/>
    <xf numFmtId="0" fontId="13" fillId="4" borderId="12" xfId="0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10" fontId="13" fillId="0" borderId="28" xfId="0" applyNumberFormat="1" applyFont="1" applyBorder="1"/>
    <xf numFmtId="164" fontId="13" fillId="0" borderId="17" xfId="0" applyNumberFormat="1" applyFont="1" applyBorder="1" applyAlignment="1">
      <alignment horizontal="center"/>
    </xf>
    <xf numFmtId="164" fontId="13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3" fillId="9" borderId="12" xfId="0" applyFont="1" applyFill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3" fillId="2" borderId="25" xfId="0" applyFont="1" applyFill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10" fontId="13" fillId="0" borderId="18" xfId="0" applyNumberFormat="1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10" fontId="1" fillId="0" borderId="18" xfId="0" applyNumberFormat="1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10" fontId="1" fillId="0" borderId="11" xfId="0" applyNumberFormat="1" applyFont="1" applyBorder="1" applyAlignment="1">
      <alignment horizontal="center" vertical="center"/>
    </xf>
    <xf numFmtId="10" fontId="13" fillId="0" borderId="28" xfId="0" applyNumberFormat="1" applyFont="1" applyBorder="1" applyAlignment="1">
      <alignment horizontal="center"/>
    </xf>
    <xf numFmtId="164" fontId="13" fillId="0" borderId="28" xfId="0" applyNumberFormat="1" applyFont="1" applyBorder="1" applyAlignment="1">
      <alignment horizontal="center"/>
    </xf>
    <xf numFmtId="0" fontId="24" fillId="0" borderId="0" xfId="0" applyFont="1"/>
    <xf numFmtId="0" fontId="11" fillId="0" borderId="30" xfId="0" applyFont="1" applyBorder="1" applyAlignment="1">
      <alignment horizontal="center" wrapText="1"/>
    </xf>
    <xf numFmtId="0" fontId="9" fillId="0" borderId="11" xfId="0" applyFont="1" applyBorder="1" applyAlignment="1">
      <alignment horizontal="center"/>
    </xf>
    <xf numFmtId="0" fontId="4" fillId="0" borderId="11" xfId="0" applyFont="1" applyBorder="1"/>
    <xf numFmtId="1" fontId="3" fillId="0" borderId="18" xfId="0" applyNumberFormat="1" applyFont="1" applyBorder="1" applyAlignment="1">
      <alignment horizontal="center" wrapText="1"/>
    </xf>
    <xf numFmtId="0" fontId="4" fillId="0" borderId="19" xfId="0" applyFont="1" applyBorder="1"/>
    <xf numFmtId="10" fontId="3" fillId="0" borderId="18" xfId="0" applyNumberFormat="1" applyFont="1" applyBorder="1" applyAlignment="1">
      <alignment horizontal="center" wrapText="1"/>
    </xf>
    <xf numFmtId="49" fontId="10" fillId="0" borderId="22" xfId="0" applyNumberFormat="1" applyFont="1" applyBorder="1" applyAlignment="1">
      <alignment horizontal="center" wrapText="1"/>
    </xf>
    <xf numFmtId="0" fontId="4" fillId="0" borderId="14" xfId="0" applyFont="1" applyBorder="1"/>
    <xf numFmtId="0" fontId="10" fillId="0" borderId="11" xfId="0" applyFont="1" applyBorder="1" applyAlignment="1">
      <alignment horizontal="center"/>
    </xf>
    <xf numFmtId="0" fontId="11" fillId="2" borderId="23" xfId="0" applyFont="1" applyFill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/>
    </xf>
    <xf numFmtId="10" fontId="3" fillId="0" borderId="12" xfId="0" applyNumberFormat="1" applyFont="1" applyBorder="1" applyAlignment="1">
      <alignment horizontal="center" vertical="center" wrapText="1"/>
    </xf>
    <xf numFmtId="1" fontId="3" fillId="0" borderId="12" xfId="0" applyNumberFormat="1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/>
    </xf>
    <xf numFmtId="0" fontId="4" fillId="0" borderId="8" xfId="0" applyFont="1" applyBorder="1"/>
    <xf numFmtId="0" fontId="4" fillId="0" borderId="9" xfId="0" applyFont="1" applyBorder="1"/>
    <xf numFmtId="0" fontId="11" fillId="2" borderId="12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4" fillId="0" borderId="2" xfId="0" applyFont="1" applyBorder="1"/>
    <xf numFmtId="0" fontId="5" fillId="0" borderId="0" xfId="0" applyFont="1" applyAlignment="1">
      <alignment horizontal="center" textRotation="255" wrapText="1"/>
    </xf>
    <xf numFmtId="0" fontId="0" fillId="0" borderId="0" xfId="0"/>
    <xf numFmtId="0" fontId="5" fillId="0" borderId="0" xfId="0" applyFont="1" applyAlignment="1">
      <alignment horizontal="center" textRotation="255"/>
    </xf>
    <xf numFmtId="0" fontId="6" fillId="0" borderId="0" xfId="0" applyFont="1" applyAlignment="1">
      <alignment horizontal="center" textRotation="255"/>
    </xf>
    <xf numFmtId="0" fontId="23" fillId="0" borderId="14" xfId="0" applyFont="1" applyBorder="1" applyAlignment="1">
      <alignment horizontal="center" vertical="center"/>
    </xf>
    <xf numFmtId="0" fontId="9" fillId="0" borderId="11" xfId="0" applyFont="1" applyBorder="1" applyAlignment="1">
      <alignment horizontal="right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2" borderId="26" xfId="0" applyFont="1" applyFill="1" applyBorder="1" applyAlignment="1">
      <alignment horizontal="center"/>
    </xf>
    <xf numFmtId="0" fontId="4" fillId="0" borderId="27" xfId="0" applyFont="1" applyBorder="1"/>
    <xf numFmtId="0" fontId="4" fillId="0" borderId="28" xfId="0" applyFont="1" applyBorder="1"/>
    <xf numFmtId="10" fontId="3" fillId="0" borderId="29" xfId="0" applyNumberFormat="1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1" fontId="3" fillId="0" borderId="29" xfId="0" applyNumberFormat="1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23" fillId="0" borderId="14" xfId="0" applyFont="1" applyBorder="1"/>
    <xf numFmtId="0" fontId="11" fillId="0" borderId="31" xfId="0" applyFont="1" applyBorder="1" applyAlignment="1">
      <alignment horizontal="center" wrapText="1"/>
    </xf>
    <xf numFmtId="0" fontId="11" fillId="0" borderId="32" xfId="0" applyFont="1" applyBorder="1" applyAlignment="1">
      <alignment horizontal="center" wrapText="1"/>
    </xf>
    <xf numFmtId="0" fontId="11" fillId="0" borderId="33" xfId="0" applyFont="1" applyBorder="1" applyAlignment="1">
      <alignment horizont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center" wrapText="1"/>
    </xf>
    <xf numFmtId="0" fontId="17" fillId="0" borderId="11" xfId="0" applyFont="1" applyBorder="1" applyAlignment="1">
      <alignment horizontal="center"/>
    </xf>
    <xf numFmtId="0" fontId="10" fillId="0" borderId="12" xfId="0" applyFont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8080"/>
  </sheetPr>
  <dimension ref="A1:AX11641"/>
  <sheetViews>
    <sheetView topLeftCell="A688" zoomScaleNormal="100" workbookViewId="0">
      <selection activeCell="AL709" sqref="AL709"/>
    </sheetView>
  </sheetViews>
  <sheetFormatPr baseColWidth="10" defaultColWidth="12.5703125" defaultRowHeight="15" customHeight="1" x14ac:dyDescent="0.2"/>
  <cols>
    <col min="1" max="1" width="8.5703125" customWidth="1"/>
    <col min="2" max="10" width="7.140625" customWidth="1"/>
    <col min="11" max="11" width="15.7109375" style="183" bestFit="1" customWidth="1"/>
    <col min="12" max="28" width="0.140625" customWidth="1"/>
    <col min="29" max="29" width="5.140625" customWidth="1"/>
    <col min="30" max="36" width="12.85546875" customWidth="1"/>
    <col min="37" max="50" width="10" customWidth="1"/>
  </cols>
  <sheetData>
    <row r="1" spans="1:41" ht="12.75" customHeight="1" x14ac:dyDescent="0.2">
      <c r="AD1" s="1"/>
      <c r="AE1" s="1"/>
      <c r="AG1" s="1"/>
      <c r="AL1" s="2"/>
    </row>
    <row r="2" spans="1:41" ht="12.75" customHeight="1" x14ac:dyDescent="0.3">
      <c r="A2" s="3" t="s">
        <v>1</v>
      </c>
      <c r="AD2" s="1"/>
      <c r="AE2" s="1"/>
      <c r="AG2" s="1"/>
      <c r="AL2" s="2"/>
    </row>
    <row r="3" spans="1:41" ht="14.25" customHeight="1" x14ac:dyDescent="0.2">
      <c r="B3" s="230" t="s">
        <v>3</v>
      </c>
      <c r="C3" s="231"/>
      <c r="D3" s="231"/>
      <c r="E3" s="231"/>
      <c r="F3" s="231"/>
      <c r="G3" s="231"/>
      <c r="H3" s="231"/>
      <c r="I3" s="231"/>
      <c r="J3" s="4"/>
      <c r="L3" s="232" t="s">
        <v>4</v>
      </c>
      <c r="M3" s="233"/>
      <c r="N3" s="232" t="s">
        <v>5</v>
      </c>
      <c r="O3" s="233"/>
      <c r="P3" s="232" t="s">
        <v>6</v>
      </c>
      <c r="Q3" s="233"/>
      <c r="R3" s="234" t="s">
        <v>7</v>
      </c>
      <c r="S3" s="233"/>
      <c r="T3" s="234" t="s">
        <v>8</v>
      </c>
      <c r="U3" s="233"/>
      <c r="V3" s="235" t="s">
        <v>9</v>
      </c>
      <c r="W3" s="233"/>
      <c r="X3" s="5" t="s">
        <v>4</v>
      </c>
      <c r="Y3" s="5" t="s">
        <v>5</v>
      </c>
      <c r="Z3" s="5" t="s">
        <v>6</v>
      </c>
      <c r="AA3" s="6" t="s">
        <v>7</v>
      </c>
      <c r="AB3" s="6" t="s">
        <v>8</v>
      </c>
      <c r="AC3" s="6" t="s">
        <v>10</v>
      </c>
      <c r="AD3" s="7" t="s">
        <v>11</v>
      </c>
      <c r="AE3" s="7" t="s">
        <v>12</v>
      </c>
      <c r="AF3" s="8" t="s">
        <v>13</v>
      </c>
      <c r="AG3" s="7" t="s">
        <v>14</v>
      </c>
      <c r="AH3" s="9" t="s">
        <v>15</v>
      </c>
      <c r="AI3" s="9" t="s">
        <v>16</v>
      </c>
      <c r="AJ3" s="10" t="s">
        <v>17</v>
      </c>
      <c r="AL3" s="11"/>
    </row>
    <row r="4" spans="1:41" ht="12.75" customHeight="1" x14ac:dyDescent="0.2">
      <c r="A4" s="12" t="s">
        <v>19</v>
      </c>
      <c r="B4" s="13">
        <v>1</v>
      </c>
      <c r="C4" s="13">
        <v>2</v>
      </c>
      <c r="D4" s="13">
        <v>3</v>
      </c>
      <c r="E4" s="13">
        <v>4</v>
      </c>
      <c r="F4" s="13">
        <v>5</v>
      </c>
      <c r="G4" s="13">
        <v>6</v>
      </c>
      <c r="H4" s="13">
        <v>7</v>
      </c>
      <c r="I4" s="13">
        <v>8</v>
      </c>
      <c r="J4" s="13"/>
      <c r="K4" s="195" t="s">
        <v>20</v>
      </c>
      <c r="L4" s="15">
        <v>8</v>
      </c>
      <c r="M4" s="16">
        <v>9</v>
      </c>
      <c r="N4" s="15">
        <v>8</v>
      </c>
      <c r="O4" s="16">
        <v>9</v>
      </c>
      <c r="P4" s="15">
        <v>8</v>
      </c>
      <c r="Q4" s="16">
        <v>9</v>
      </c>
      <c r="R4" s="15">
        <v>8</v>
      </c>
      <c r="S4" s="16">
        <v>9</v>
      </c>
      <c r="T4" s="15">
        <v>8</v>
      </c>
      <c r="U4" s="16">
        <v>9</v>
      </c>
      <c r="V4" s="15">
        <v>8</v>
      </c>
      <c r="W4" s="16">
        <v>9</v>
      </c>
      <c r="X4" s="17"/>
      <c r="Y4" s="17"/>
      <c r="Z4" s="17"/>
      <c r="AA4" s="17"/>
      <c r="AB4" s="17"/>
      <c r="AC4" s="17"/>
      <c r="AD4" s="18"/>
      <c r="AE4" s="18"/>
      <c r="AF4" s="19"/>
      <c r="AG4" s="20"/>
      <c r="AH4" s="21"/>
      <c r="AI4" s="21"/>
      <c r="AJ4" s="1"/>
      <c r="AL4" s="11"/>
    </row>
    <row r="5" spans="1:41" ht="12.75" customHeight="1" x14ac:dyDescent="0.2">
      <c r="A5" s="22" t="s">
        <v>22</v>
      </c>
      <c r="B5" s="23">
        <v>40</v>
      </c>
      <c r="C5" s="23"/>
      <c r="D5" s="23"/>
      <c r="E5" s="23"/>
      <c r="F5" s="23"/>
      <c r="G5" s="23"/>
      <c r="H5" s="23"/>
      <c r="I5" s="23"/>
      <c r="J5" s="23"/>
      <c r="K5" s="196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18"/>
      <c r="AE5" s="18"/>
      <c r="AF5" s="19"/>
      <c r="AG5" s="20"/>
      <c r="AH5" s="26">
        <f>B5</f>
        <v>40</v>
      </c>
      <c r="AI5" s="21"/>
      <c r="AJ5" s="1"/>
      <c r="AL5" s="11"/>
    </row>
    <row r="6" spans="1:41" ht="12.75" customHeight="1" x14ac:dyDescent="0.2">
      <c r="A6" s="22" t="s">
        <v>24</v>
      </c>
      <c r="C6" s="27">
        <v>32</v>
      </c>
      <c r="K6" s="189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8"/>
      <c r="Y6" s="28"/>
      <c r="Z6" s="28"/>
      <c r="AA6" s="28"/>
      <c r="AB6" s="28"/>
      <c r="AC6" s="28"/>
      <c r="AD6" s="1"/>
      <c r="AE6" s="1"/>
      <c r="AG6" s="20">
        <f>C6/B5</f>
        <v>0.8</v>
      </c>
      <c r="AH6" s="29">
        <v>32</v>
      </c>
      <c r="AI6" s="30">
        <f t="shared" ref="AI6:AI12" si="0">AH6/AH5</f>
        <v>0.8</v>
      </c>
      <c r="AJ6" s="1">
        <f t="shared" ref="AJ6:AJ12" si="1">100%-AI6</f>
        <v>0.19999999999999996</v>
      </c>
    </row>
    <row r="7" spans="1:41" ht="12.75" customHeight="1" x14ac:dyDescent="0.2">
      <c r="A7" s="22" t="s">
        <v>25</v>
      </c>
      <c r="D7" s="27">
        <v>26</v>
      </c>
      <c r="X7" s="28"/>
      <c r="Y7" s="28"/>
      <c r="Z7" s="28"/>
      <c r="AA7" s="28"/>
      <c r="AB7" s="28"/>
      <c r="AC7" s="28"/>
      <c r="AD7" s="1"/>
      <c r="AE7" s="1"/>
      <c r="AG7" s="20">
        <f>D7/C6</f>
        <v>0.8125</v>
      </c>
      <c r="AH7" s="29">
        <v>29</v>
      </c>
      <c r="AI7" s="30">
        <f t="shared" si="0"/>
        <v>0.90625</v>
      </c>
      <c r="AJ7" s="1">
        <f t="shared" si="1"/>
        <v>9.375E-2</v>
      </c>
    </row>
    <row r="8" spans="1:41" ht="12.75" customHeight="1" x14ac:dyDescent="0.2">
      <c r="A8" s="22" t="s">
        <v>26</v>
      </c>
      <c r="E8" s="27">
        <v>20</v>
      </c>
      <c r="X8" s="28"/>
      <c r="Y8" s="28"/>
      <c r="Z8" s="28"/>
      <c r="AA8" s="28"/>
      <c r="AB8" s="28"/>
      <c r="AC8" s="28"/>
      <c r="AD8" s="1"/>
      <c r="AE8" s="1"/>
      <c r="AG8" s="1">
        <f>E8/D7</f>
        <v>0.76923076923076927</v>
      </c>
      <c r="AH8" s="29">
        <v>25</v>
      </c>
      <c r="AI8" s="30">
        <f t="shared" si="0"/>
        <v>0.86206896551724133</v>
      </c>
      <c r="AJ8" s="1">
        <f t="shared" si="1"/>
        <v>0.13793103448275867</v>
      </c>
    </row>
    <row r="9" spans="1:41" ht="12.75" customHeight="1" x14ac:dyDescent="0.2">
      <c r="A9" s="22" t="s">
        <v>27</v>
      </c>
      <c r="F9" s="27">
        <v>20</v>
      </c>
      <c r="X9" s="28"/>
      <c r="Y9" s="28"/>
      <c r="Z9" s="28"/>
      <c r="AA9" s="28"/>
      <c r="AB9" s="28"/>
      <c r="AC9" s="28"/>
      <c r="AD9" s="1"/>
      <c r="AE9" s="1"/>
      <c r="AG9" s="1">
        <f>F9/E8</f>
        <v>1</v>
      </c>
      <c r="AH9" s="29">
        <v>25</v>
      </c>
      <c r="AI9" s="30">
        <f t="shared" si="0"/>
        <v>1</v>
      </c>
      <c r="AJ9" s="1">
        <f t="shared" si="1"/>
        <v>0</v>
      </c>
    </row>
    <row r="10" spans="1:41" ht="12.75" customHeight="1" x14ac:dyDescent="0.2">
      <c r="A10" s="22" t="s">
        <v>28</v>
      </c>
      <c r="G10" s="27">
        <v>20</v>
      </c>
      <c r="X10" s="28"/>
      <c r="Y10" s="28"/>
      <c r="Z10" s="28"/>
      <c r="AA10" s="28"/>
      <c r="AB10" s="28"/>
      <c r="AC10" s="28"/>
      <c r="AD10" s="1"/>
      <c r="AE10" s="1"/>
      <c r="AG10" s="1">
        <f>G10/F9</f>
        <v>1</v>
      </c>
      <c r="AH10" s="29">
        <v>25</v>
      </c>
      <c r="AI10" s="30">
        <f t="shared" si="0"/>
        <v>1</v>
      </c>
      <c r="AJ10" s="1">
        <f t="shared" si="1"/>
        <v>0</v>
      </c>
    </row>
    <row r="11" spans="1:41" ht="12.75" customHeight="1" x14ac:dyDescent="0.2">
      <c r="A11" s="22" t="s">
        <v>29</v>
      </c>
      <c r="H11" s="27">
        <v>20</v>
      </c>
      <c r="X11" s="28"/>
      <c r="Y11" s="28"/>
      <c r="Z11" s="28"/>
      <c r="AA11" s="28"/>
      <c r="AB11" s="28"/>
      <c r="AC11" s="28"/>
      <c r="AD11" s="1"/>
      <c r="AE11" s="1"/>
      <c r="AG11" s="1">
        <f>H11/G10</f>
        <v>1</v>
      </c>
      <c r="AH11" s="29">
        <v>24</v>
      </c>
      <c r="AI11" s="30">
        <f t="shared" si="0"/>
        <v>0.96</v>
      </c>
      <c r="AJ11" s="1">
        <f t="shared" si="1"/>
        <v>4.0000000000000036E-2</v>
      </c>
    </row>
    <row r="12" spans="1:41" ht="12.75" customHeight="1" x14ac:dyDescent="0.2">
      <c r="A12" s="22" t="s">
        <v>30</v>
      </c>
      <c r="I12" s="27">
        <v>20</v>
      </c>
      <c r="X12" s="28"/>
      <c r="Y12" s="28"/>
      <c r="Z12" s="28"/>
      <c r="AA12" s="28"/>
      <c r="AB12" s="28"/>
      <c r="AC12" s="28"/>
      <c r="AD12" s="1"/>
      <c r="AE12" s="1"/>
      <c r="AG12" s="1">
        <f>I12/H11</f>
        <v>1</v>
      </c>
      <c r="AH12" s="29">
        <v>24</v>
      </c>
      <c r="AI12" s="30">
        <f t="shared" si="0"/>
        <v>1</v>
      </c>
      <c r="AJ12" s="1">
        <f t="shared" si="1"/>
        <v>0</v>
      </c>
    </row>
    <row r="13" spans="1:41" ht="12.75" customHeight="1" x14ac:dyDescent="0.2">
      <c r="A13" s="22" t="s">
        <v>31</v>
      </c>
      <c r="S13" s="27">
        <v>11</v>
      </c>
      <c r="U13" s="27">
        <v>8</v>
      </c>
      <c r="X13" s="28"/>
      <c r="Y13" s="28"/>
      <c r="Z13" s="28"/>
      <c r="AA13" s="28">
        <v>11</v>
      </c>
      <c r="AB13" s="28">
        <v>8</v>
      </c>
      <c r="AC13" s="28">
        <f t="shared" ref="AC13:AC15" si="2">SUM(X13:AB13)</f>
        <v>19</v>
      </c>
      <c r="AD13" s="1"/>
      <c r="AE13" s="1"/>
      <c r="AG13" s="1"/>
      <c r="AH13" s="29"/>
      <c r="AI13" s="30"/>
      <c r="AJ13" s="1"/>
    </row>
    <row r="14" spans="1:41" ht="12.75" customHeight="1" x14ac:dyDescent="0.2">
      <c r="A14" s="22" t="s">
        <v>32</v>
      </c>
      <c r="T14" s="27">
        <v>1</v>
      </c>
      <c r="U14" s="27">
        <v>3</v>
      </c>
      <c r="X14" s="28"/>
      <c r="Y14" s="28"/>
      <c r="Z14" s="28"/>
      <c r="AA14" s="28"/>
      <c r="AB14" s="28">
        <v>3</v>
      </c>
      <c r="AC14" s="28">
        <f t="shared" si="2"/>
        <v>3</v>
      </c>
      <c r="AD14" s="1"/>
      <c r="AE14" s="1"/>
      <c r="AG14" s="1"/>
      <c r="AH14" s="29"/>
      <c r="AI14" s="30"/>
      <c r="AJ14" s="1"/>
    </row>
    <row r="15" spans="1:41" ht="12.75" customHeight="1" x14ac:dyDescent="0.2">
      <c r="A15" s="22" t="s">
        <v>33</v>
      </c>
      <c r="U15" s="27">
        <v>1</v>
      </c>
      <c r="X15" s="28"/>
      <c r="Y15" s="28"/>
      <c r="Z15" s="28"/>
      <c r="AA15" s="28"/>
      <c r="AB15" s="28">
        <v>1</v>
      </c>
      <c r="AC15" s="28">
        <f t="shared" si="2"/>
        <v>1</v>
      </c>
      <c r="AD15" s="1"/>
      <c r="AE15" s="1"/>
      <c r="AG15" s="1"/>
      <c r="AH15" s="29"/>
      <c r="AI15" s="30"/>
      <c r="AJ15" s="1"/>
    </row>
    <row r="16" spans="1:41" ht="12.75" customHeight="1" x14ac:dyDescent="0.2">
      <c r="A16" s="22" t="s">
        <v>34</v>
      </c>
      <c r="T16" s="27">
        <v>1</v>
      </c>
      <c r="X16" s="28"/>
      <c r="Y16" s="28"/>
      <c r="Z16" s="28"/>
      <c r="AA16" s="28"/>
      <c r="AB16" s="28"/>
      <c r="AC16" s="28"/>
      <c r="AD16" s="1"/>
      <c r="AE16" s="1"/>
      <c r="AG16" s="1"/>
      <c r="AH16" s="29"/>
      <c r="AI16" s="30"/>
      <c r="AJ16" s="1"/>
      <c r="AK16" s="27" t="s">
        <v>35</v>
      </c>
      <c r="AL16" s="27"/>
      <c r="AN16" s="27"/>
      <c r="AO16" s="27"/>
    </row>
    <row r="17" spans="1:43" ht="12.75" customHeight="1" x14ac:dyDescent="0.2">
      <c r="AC17" s="27">
        <f>SUM(AC13:AC15)</f>
        <v>23</v>
      </c>
      <c r="AD17" s="1">
        <f>AC13/B5</f>
        <v>0.47499999999999998</v>
      </c>
      <c r="AE17" s="1">
        <f>AC17/B5</f>
        <v>0.57499999999999996</v>
      </c>
      <c r="AF17" s="1">
        <f>AE17-AD17</f>
        <v>9.9999999999999978E-2</v>
      </c>
      <c r="AG17" s="1"/>
      <c r="AK17" s="27" t="s">
        <v>36</v>
      </c>
      <c r="AL17" s="30"/>
      <c r="AN17" s="27"/>
      <c r="AO17" s="30"/>
    </row>
    <row r="18" spans="1:43" ht="12.75" customHeight="1" x14ac:dyDescent="0.3">
      <c r="A18" s="3" t="s">
        <v>38</v>
      </c>
      <c r="AD18" s="1"/>
      <c r="AE18" s="1"/>
      <c r="AG18" s="1"/>
    </row>
    <row r="19" spans="1:43" ht="25.5" customHeight="1" x14ac:dyDescent="0.2">
      <c r="B19" s="230" t="s">
        <v>3</v>
      </c>
      <c r="C19" s="231"/>
      <c r="D19" s="231"/>
      <c r="E19" s="231"/>
      <c r="F19" s="231"/>
      <c r="G19" s="231"/>
      <c r="H19" s="231"/>
      <c r="I19" s="231"/>
      <c r="J19" s="4"/>
      <c r="AD19" s="7" t="s">
        <v>11</v>
      </c>
      <c r="AE19" s="7" t="s">
        <v>12</v>
      </c>
      <c r="AF19" s="8" t="s">
        <v>13</v>
      </c>
      <c r="AG19" s="7" t="s">
        <v>14</v>
      </c>
      <c r="AH19" s="9" t="s">
        <v>15</v>
      </c>
      <c r="AI19" s="9" t="s">
        <v>16</v>
      </c>
      <c r="AJ19" s="10" t="s">
        <v>17</v>
      </c>
    </row>
    <row r="20" spans="1:43" ht="12.75" customHeight="1" x14ac:dyDescent="0.2">
      <c r="A20" s="12" t="s">
        <v>19</v>
      </c>
      <c r="B20" s="13">
        <v>1</v>
      </c>
      <c r="C20" s="13">
        <v>2</v>
      </c>
      <c r="D20" s="13">
        <v>3</v>
      </c>
      <c r="E20" s="13">
        <v>4</v>
      </c>
      <c r="F20" s="13">
        <v>5</v>
      </c>
      <c r="G20" s="13">
        <v>6</v>
      </c>
      <c r="H20" s="13">
        <v>7</v>
      </c>
      <c r="I20" s="13">
        <v>8</v>
      </c>
      <c r="J20" s="13"/>
      <c r="K20" s="195" t="s">
        <v>20</v>
      </c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8"/>
      <c r="AE20" s="18"/>
      <c r="AF20" s="19"/>
      <c r="AG20" s="20"/>
      <c r="AH20" s="21"/>
      <c r="AI20" s="21"/>
      <c r="AJ20" s="1"/>
    </row>
    <row r="21" spans="1:43" ht="12.75" customHeight="1" x14ac:dyDescent="0.2">
      <c r="A21" s="22" t="s">
        <v>24</v>
      </c>
      <c r="B21" s="23">
        <v>19</v>
      </c>
      <c r="C21" s="23"/>
      <c r="D21" s="23"/>
      <c r="E21" s="23"/>
      <c r="F21" s="23"/>
      <c r="G21" s="23"/>
      <c r="H21" s="23"/>
      <c r="I21" s="23"/>
      <c r="J21" s="23"/>
      <c r="K21" s="196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18"/>
      <c r="AE21" s="18"/>
      <c r="AF21" s="19"/>
      <c r="AG21" s="20"/>
      <c r="AH21" s="26">
        <f>B21</f>
        <v>19</v>
      </c>
      <c r="AI21" s="21"/>
      <c r="AJ21" s="1"/>
      <c r="AL21" s="31"/>
      <c r="AM21" s="32"/>
      <c r="AN21" s="32"/>
      <c r="AO21" s="32"/>
    </row>
    <row r="22" spans="1:43" ht="12.75" customHeight="1" x14ac:dyDescent="0.2">
      <c r="A22" s="22" t="s">
        <v>25</v>
      </c>
      <c r="C22" s="27">
        <v>8</v>
      </c>
      <c r="K22" s="189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8"/>
      <c r="Y22" s="28"/>
      <c r="Z22" s="28"/>
      <c r="AA22" s="28"/>
      <c r="AB22" s="28"/>
      <c r="AC22" s="28"/>
      <c r="AD22" s="1"/>
      <c r="AE22" s="1"/>
      <c r="AG22" s="20">
        <f>C22/B21</f>
        <v>0.42105263157894735</v>
      </c>
      <c r="AH22" s="26">
        <v>8</v>
      </c>
      <c r="AI22" s="30">
        <f t="shared" ref="AI22:AI28" si="3">AH22/AH21</f>
        <v>0.42105263157894735</v>
      </c>
      <c r="AJ22" s="1">
        <f t="shared" ref="AJ22:AJ28" si="4">100%-AI22</f>
        <v>0.57894736842105265</v>
      </c>
      <c r="AM22" s="33"/>
      <c r="AN22" s="33"/>
      <c r="AO22" s="33"/>
    </row>
    <row r="23" spans="1:43" ht="12.75" customHeight="1" x14ac:dyDescent="0.2">
      <c r="A23" s="22" t="s">
        <v>26</v>
      </c>
      <c r="D23" s="27">
        <v>7</v>
      </c>
      <c r="X23" s="28"/>
      <c r="Y23" s="28"/>
      <c r="Z23" s="28"/>
      <c r="AA23" s="28"/>
      <c r="AB23" s="28"/>
      <c r="AC23" s="28"/>
      <c r="AD23" s="1"/>
      <c r="AE23" s="1"/>
      <c r="AG23" s="20">
        <f>D23/C22</f>
        <v>0.875</v>
      </c>
      <c r="AH23" s="26">
        <v>8</v>
      </c>
      <c r="AI23" s="30">
        <f t="shared" si="3"/>
        <v>1</v>
      </c>
      <c r="AJ23" s="1">
        <f t="shared" si="4"/>
        <v>0</v>
      </c>
      <c r="AL23" s="34"/>
      <c r="AM23" s="35"/>
    </row>
    <row r="24" spans="1:43" ht="12.75" customHeight="1" x14ac:dyDescent="0.2">
      <c r="A24" s="22" t="s">
        <v>27</v>
      </c>
      <c r="E24" s="27">
        <v>7</v>
      </c>
      <c r="X24" s="28"/>
      <c r="Y24" s="28"/>
      <c r="Z24" s="28"/>
      <c r="AA24" s="28"/>
      <c r="AB24" s="28"/>
      <c r="AC24" s="28"/>
      <c r="AD24" s="1"/>
      <c r="AE24" s="1"/>
      <c r="AG24" s="1">
        <f>E24/D23</f>
        <v>1</v>
      </c>
      <c r="AH24" s="26">
        <v>7</v>
      </c>
      <c r="AI24" s="30">
        <f t="shared" si="3"/>
        <v>0.875</v>
      </c>
      <c r="AJ24" s="1">
        <f t="shared" si="4"/>
        <v>0.125</v>
      </c>
      <c r="AL24" s="2"/>
      <c r="AM24" s="30"/>
    </row>
    <row r="25" spans="1:43" ht="12.75" customHeight="1" x14ac:dyDescent="0.2">
      <c r="A25" s="22" t="s">
        <v>28</v>
      </c>
      <c r="F25" s="27">
        <v>6</v>
      </c>
      <c r="X25" s="28"/>
      <c r="Y25" s="28"/>
      <c r="Z25" s="28"/>
      <c r="AA25" s="28"/>
      <c r="AB25" s="28"/>
      <c r="AC25" s="28"/>
      <c r="AD25" s="1"/>
      <c r="AE25" s="1"/>
      <c r="AG25" s="1">
        <f>F25/E24</f>
        <v>0.8571428571428571</v>
      </c>
      <c r="AH25" s="26">
        <v>7</v>
      </c>
      <c r="AI25" s="30">
        <f t="shared" si="3"/>
        <v>1</v>
      </c>
      <c r="AJ25" s="1">
        <f t="shared" si="4"/>
        <v>0</v>
      </c>
      <c r="AL25" s="2"/>
      <c r="AM25" s="30"/>
    </row>
    <row r="26" spans="1:43" ht="12.75" customHeight="1" x14ac:dyDescent="0.2">
      <c r="A26" s="22" t="s">
        <v>29</v>
      </c>
      <c r="G26" s="27">
        <v>6</v>
      </c>
      <c r="X26" s="28"/>
      <c r="Y26" s="28"/>
      <c r="Z26" s="28"/>
      <c r="AA26" s="28"/>
      <c r="AB26" s="28"/>
      <c r="AC26" s="28"/>
      <c r="AD26" s="1"/>
      <c r="AE26" s="1"/>
      <c r="AG26" s="1">
        <f>G26/F25</f>
        <v>1</v>
      </c>
      <c r="AH26" s="26">
        <v>6</v>
      </c>
      <c r="AI26" s="30">
        <f t="shared" si="3"/>
        <v>0.8571428571428571</v>
      </c>
      <c r="AJ26" s="1">
        <f t="shared" si="4"/>
        <v>0.1428571428571429</v>
      </c>
      <c r="AL26" s="2"/>
      <c r="AM26" s="30"/>
    </row>
    <row r="27" spans="1:43" ht="12.75" customHeight="1" x14ac:dyDescent="0.2">
      <c r="A27" s="22" t="s">
        <v>30</v>
      </c>
      <c r="H27" s="27">
        <v>6</v>
      </c>
      <c r="X27" s="28"/>
      <c r="Y27" s="28"/>
      <c r="Z27" s="28"/>
      <c r="AA27" s="28"/>
      <c r="AB27" s="28"/>
      <c r="AC27" s="28"/>
      <c r="AD27" s="1"/>
      <c r="AE27" s="1"/>
      <c r="AG27" s="1">
        <f>H27/G26</f>
        <v>1</v>
      </c>
      <c r="AH27" s="26">
        <v>6</v>
      </c>
      <c r="AI27" s="30">
        <f t="shared" si="3"/>
        <v>1</v>
      </c>
      <c r="AJ27" s="1">
        <f t="shared" si="4"/>
        <v>0</v>
      </c>
      <c r="AL27" s="2"/>
      <c r="AM27" s="30"/>
    </row>
    <row r="28" spans="1:43" ht="12.75" customHeight="1" x14ac:dyDescent="0.2">
      <c r="A28" s="22" t="s">
        <v>31</v>
      </c>
      <c r="I28" s="27">
        <v>6</v>
      </c>
      <c r="X28" s="28"/>
      <c r="Y28" s="28"/>
      <c r="Z28" s="28"/>
      <c r="AA28" s="28"/>
      <c r="AB28" s="28"/>
      <c r="AC28" s="28"/>
      <c r="AD28" s="1"/>
      <c r="AE28" s="1"/>
      <c r="AG28" s="1">
        <f>I28/H27</f>
        <v>1</v>
      </c>
      <c r="AH28" s="26">
        <v>6</v>
      </c>
      <c r="AI28" s="30">
        <f t="shared" si="3"/>
        <v>1</v>
      </c>
      <c r="AJ28" s="1">
        <f t="shared" si="4"/>
        <v>0</v>
      </c>
      <c r="AL28" s="2"/>
      <c r="AM28" s="30"/>
    </row>
    <row r="29" spans="1:43" ht="12.75" customHeight="1" x14ac:dyDescent="0.2">
      <c r="A29" s="22" t="s">
        <v>32</v>
      </c>
      <c r="U29" s="27">
        <v>6</v>
      </c>
      <c r="X29" s="28"/>
      <c r="Y29" s="28"/>
      <c r="Z29" s="28"/>
      <c r="AA29" s="28"/>
      <c r="AB29" s="28">
        <v>6</v>
      </c>
      <c r="AC29" s="28">
        <f>SUM(X29:AB29)</f>
        <v>6</v>
      </c>
      <c r="AD29" s="1"/>
      <c r="AE29" s="1"/>
      <c r="AG29" s="1"/>
      <c r="AH29" s="26"/>
      <c r="AI29" s="30"/>
      <c r="AJ29" s="1"/>
      <c r="AL29" s="2"/>
      <c r="AM29" s="30"/>
    </row>
    <row r="30" spans="1:43" ht="12.75" customHeight="1" x14ac:dyDescent="0.2">
      <c r="A30" s="22" t="s">
        <v>33</v>
      </c>
      <c r="X30" s="28"/>
      <c r="Y30" s="28"/>
      <c r="Z30" s="28"/>
      <c r="AA30" s="28"/>
      <c r="AB30" s="28"/>
      <c r="AC30" s="28"/>
      <c r="AD30" s="1"/>
      <c r="AE30" s="1"/>
      <c r="AG30" s="1"/>
      <c r="AH30" s="26"/>
      <c r="AI30" s="30"/>
      <c r="AJ30" s="1"/>
      <c r="AL30" s="2"/>
      <c r="AM30" s="30"/>
    </row>
    <row r="31" spans="1:43" ht="12.75" customHeight="1" x14ac:dyDescent="0.2">
      <c r="A31" s="22" t="s">
        <v>34</v>
      </c>
      <c r="X31" s="28"/>
      <c r="Y31" s="28"/>
      <c r="Z31" s="28"/>
      <c r="AA31" s="28"/>
      <c r="AB31" s="28"/>
      <c r="AC31" s="28"/>
      <c r="AD31" s="1"/>
      <c r="AE31" s="1"/>
      <c r="AG31" s="1"/>
      <c r="AH31" s="26"/>
      <c r="AI31" s="30"/>
      <c r="AJ31" s="1"/>
      <c r="AL31" s="2"/>
      <c r="AM31" s="27"/>
      <c r="AN31" s="27"/>
      <c r="AP31" s="27"/>
      <c r="AQ31" s="27"/>
    </row>
    <row r="32" spans="1:43" ht="12.75" customHeight="1" x14ac:dyDescent="0.2">
      <c r="X32" s="28"/>
      <c r="Y32" s="28"/>
      <c r="Z32" s="28"/>
      <c r="AA32" s="28"/>
      <c r="AB32" s="28"/>
      <c r="AC32" s="28">
        <f>SUM(AC29)</f>
        <v>6</v>
      </c>
      <c r="AD32" s="1">
        <f>AC29/B21</f>
        <v>0.31578947368421051</v>
      </c>
      <c r="AE32" s="1">
        <f>AC32/B21</f>
        <v>0.31578947368421051</v>
      </c>
      <c r="AF32" s="1">
        <f>AE32-AD32</f>
        <v>0</v>
      </c>
      <c r="AG32" s="1"/>
      <c r="AL32" s="2"/>
      <c r="AM32" s="27"/>
      <c r="AN32" s="30"/>
      <c r="AP32" s="27"/>
      <c r="AQ32" s="30"/>
    </row>
    <row r="33" spans="1:41" ht="12.75" customHeight="1" x14ac:dyDescent="0.3">
      <c r="A33" s="3" t="s">
        <v>44</v>
      </c>
      <c r="X33" s="28"/>
      <c r="Y33" s="28"/>
      <c r="Z33" s="28"/>
      <c r="AA33" s="28"/>
      <c r="AB33" s="28"/>
      <c r="AC33" s="28"/>
      <c r="AD33" s="1"/>
      <c r="AE33" s="1"/>
      <c r="AG33" s="1"/>
      <c r="AL33" s="2"/>
    </row>
    <row r="34" spans="1:41" ht="25.5" customHeight="1" x14ac:dyDescent="0.2">
      <c r="B34" s="230" t="s">
        <v>3</v>
      </c>
      <c r="C34" s="231"/>
      <c r="D34" s="231"/>
      <c r="E34" s="231"/>
      <c r="F34" s="231"/>
      <c r="G34" s="231"/>
      <c r="H34" s="231"/>
      <c r="I34" s="231"/>
      <c r="J34" s="4"/>
      <c r="AD34" s="7" t="s">
        <v>11</v>
      </c>
      <c r="AE34" s="7" t="s">
        <v>12</v>
      </c>
      <c r="AF34" s="8" t="s">
        <v>13</v>
      </c>
      <c r="AG34" s="7" t="s">
        <v>14</v>
      </c>
      <c r="AH34" s="9" t="s">
        <v>15</v>
      </c>
      <c r="AI34" s="9" t="s">
        <v>16</v>
      </c>
      <c r="AJ34" s="10" t="s">
        <v>17</v>
      </c>
      <c r="AL34" s="2"/>
    </row>
    <row r="35" spans="1:41" ht="12.75" customHeight="1" x14ac:dyDescent="0.2">
      <c r="A35" s="12" t="s">
        <v>19</v>
      </c>
      <c r="B35" s="13">
        <v>1</v>
      </c>
      <c r="C35" s="13">
        <v>2</v>
      </c>
      <c r="D35" s="13">
        <v>3</v>
      </c>
      <c r="E35" s="13">
        <v>4</v>
      </c>
      <c r="F35" s="13">
        <v>5</v>
      </c>
      <c r="G35" s="13">
        <v>6</v>
      </c>
      <c r="H35" s="13">
        <v>7</v>
      </c>
      <c r="I35" s="13">
        <v>8</v>
      </c>
      <c r="J35" s="13"/>
      <c r="K35" s="195" t="s">
        <v>20</v>
      </c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8"/>
      <c r="AE35" s="18"/>
      <c r="AF35" s="19"/>
      <c r="AG35" s="20"/>
      <c r="AH35" s="21"/>
      <c r="AI35" s="21"/>
      <c r="AJ35" s="1"/>
      <c r="AL35" s="2"/>
    </row>
    <row r="36" spans="1:41" ht="12.75" customHeight="1" x14ac:dyDescent="0.2">
      <c r="A36" s="22" t="s">
        <v>25</v>
      </c>
      <c r="B36" s="23">
        <v>41</v>
      </c>
      <c r="C36" s="23"/>
      <c r="D36" s="23"/>
      <c r="E36" s="23"/>
      <c r="F36" s="23"/>
      <c r="G36" s="23"/>
      <c r="H36" s="23"/>
      <c r="I36" s="23"/>
      <c r="J36" s="23"/>
      <c r="K36" s="196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18"/>
      <c r="AE36" s="18"/>
      <c r="AF36" s="19"/>
      <c r="AG36" s="20"/>
      <c r="AH36" s="26">
        <f>B36</f>
        <v>41</v>
      </c>
      <c r="AI36" s="21"/>
      <c r="AJ36" s="1"/>
      <c r="AL36" s="11"/>
    </row>
    <row r="37" spans="1:41" ht="12.75" customHeight="1" x14ac:dyDescent="0.2">
      <c r="A37" s="22" t="s">
        <v>26</v>
      </c>
      <c r="C37" s="27">
        <v>28</v>
      </c>
      <c r="K37" s="189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8"/>
      <c r="Y37" s="28"/>
      <c r="Z37" s="28"/>
      <c r="AA37" s="28"/>
      <c r="AB37" s="28"/>
      <c r="AC37" s="28"/>
      <c r="AD37" s="1"/>
      <c r="AE37" s="1"/>
      <c r="AG37" s="20">
        <f>C37/B36</f>
        <v>0.68292682926829273</v>
      </c>
      <c r="AH37" s="29">
        <v>28</v>
      </c>
      <c r="AI37" s="30">
        <f t="shared" ref="AI37:AI42" si="5">AH37/AH36</f>
        <v>0.68292682926829273</v>
      </c>
      <c r="AJ37" s="1">
        <f t="shared" ref="AJ37:AJ42" si="6">100%-AI37</f>
        <v>0.31707317073170727</v>
      </c>
      <c r="AL37" s="11"/>
    </row>
    <row r="38" spans="1:41" ht="12.75" customHeight="1" x14ac:dyDescent="0.2">
      <c r="A38" s="22" t="s">
        <v>27</v>
      </c>
      <c r="D38" s="27">
        <v>25</v>
      </c>
      <c r="X38" s="28"/>
      <c r="Y38" s="28"/>
      <c r="Z38" s="28"/>
      <c r="AA38" s="28"/>
      <c r="AB38" s="28"/>
      <c r="AC38" s="28"/>
      <c r="AD38" s="1"/>
      <c r="AE38" s="1"/>
      <c r="AG38" s="1">
        <f>D38/C37</f>
        <v>0.8928571428571429</v>
      </c>
      <c r="AH38" s="29">
        <v>26</v>
      </c>
      <c r="AI38" s="30">
        <f t="shared" si="5"/>
        <v>0.9285714285714286</v>
      </c>
      <c r="AJ38" s="1">
        <f t="shared" si="6"/>
        <v>7.1428571428571397E-2</v>
      </c>
      <c r="AL38" s="11"/>
    </row>
    <row r="39" spans="1:41" ht="12.75" customHeight="1" x14ac:dyDescent="0.2">
      <c r="A39" s="22" t="s">
        <v>28</v>
      </c>
      <c r="E39" s="27">
        <v>14</v>
      </c>
      <c r="X39" s="28"/>
      <c r="Y39" s="28"/>
      <c r="Z39" s="28"/>
      <c r="AA39" s="28"/>
      <c r="AB39" s="28"/>
      <c r="AC39" s="28"/>
      <c r="AD39" s="1"/>
      <c r="AE39" s="1"/>
      <c r="AG39" s="1">
        <f>E39/D38</f>
        <v>0.56000000000000005</v>
      </c>
      <c r="AH39" s="29">
        <v>19</v>
      </c>
      <c r="AI39" s="30">
        <f t="shared" si="5"/>
        <v>0.73076923076923073</v>
      </c>
      <c r="AJ39" s="1">
        <f t="shared" si="6"/>
        <v>0.26923076923076927</v>
      </c>
      <c r="AL39" s="22"/>
    </row>
    <row r="40" spans="1:41" ht="12.75" customHeight="1" x14ac:dyDescent="0.2">
      <c r="A40" s="22" t="s">
        <v>29</v>
      </c>
      <c r="F40" s="27">
        <v>14</v>
      </c>
      <c r="X40" s="28"/>
      <c r="Y40" s="28"/>
      <c r="Z40" s="28"/>
      <c r="AA40" s="28"/>
      <c r="AB40" s="28"/>
      <c r="AC40" s="28"/>
      <c r="AD40" s="1"/>
      <c r="AE40" s="1"/>
      <c r="AG40" s="1">
        <f>F40/E39</f>
        <v>1</v>
      </c>
      <c r="AH40" s="29">
        <v>19</v>
      </c>
      <c r="AI40" s="30">
        <f t="shared" si="5"/>
        <v>1</v>
      </c>
      <c r="AJ40" s="1">
        <f t="shared" si="6"/>
        <v>0</v>
      </c>
      <c r="AL40" s="22"/>
    </row>
    <row r="41" spans="1:41" ht="12.75" customHeight="1" x14ac:dyDescent="0.2">
      <c r="A41" s="22" t="s">
        <v>30</v>
      </c>
      <c r="G41" s="27">
        <v>14</v>
      </c>
      <c r="X41" s="28"/>
      <c r="Y41" s="28"/>
      <c r="Z41" s="28"/>
      <c r="AA41" s="28"/>
      <c r="AB41" s="28"/>
      <c r="AC41" s="28"/>
      <c r="AD41" s="1"/>
      <c r="AE41" s="1"/>
      <c r="AG41" s="1">
        <f>G41/F40</f>
        <v>1</v>
      </c>
      <c r="AH41" s="29">
        <v>18</v>
      </c>
      <c r="AI41" s="30">
        <f t="shared" si="5"/>
        <v>0.94736842105263153</v>
      </c>
      <c r="AJ41" s="1">
        <f t="shared" si="6"/>
        <v>5.2631578947368474E-2</v>
      </c>
      <c r="AL41" s="22"/>
    </row>
    <row r="42" spans="1:41" ht="12.75" customHeight="1" x14ac:dyDescent="0.2">
      <c r="A42" s="22" t="s">
        <v>31</v>
      </c>
      <c r="H42" s="27">
        <v>14</v>
      </c>
      <c r="X42" s="28"/>
      <c r="Y42" s="28"/>
      <c r="Z42" s="28"/>
      <c r="AA42" s="28"/>
      <c r="AB42" s="28"/>
      <c r="AC42" s="28"/>
      <c r="AD42" s="1"/>
      <c r="AE42" s="1"/>
      <c r="AG42" s="1">
        <f>H42/G41</f>
        <v>1</v>
      </c>
      <c r="AH42" s="29">
        <v>17</v>
      </c>
      <c r="AI42" s="30">
        <f t="shared" si="5"/>
        <v>0.94444444444444442</v>
      </c>
      <c r="AJ42" s="1">
        <f t="shared" si="6"/>
        <v>5.555555555555558E-2</v>
      </c>
      <c r="AL42" s="22"/>
    </row>
    <row r="43" spans="1:41" ht="12.75" customHeight="1" x14ac:dyDescent="0.2">
      <c r="A43" s="22" t="s">
        <v>32</v>
      </c>
      <c r="P43" s="27">
        <v>6</v>
      </c>
      <c r="T43" s="27">
        <v>10</v>
      </c>
      <c r="X43" s="28"/>
      <c r="Y43" s="28"/>
      <c r="Z43" s="28"/>
      <c r="AA43" s="28"/>
      <c r="AB43" s="28"/>
      <c r="AC43" s="28"/>
      <c r="AD43" s="1"/>
      <c r="AE43" s="1"/>
      <c r="AG43" s="1"/>
      <c r="AH43" s="29"/>
      <c r="AI43" s="30"/>
      <c r="AJ43" s="1"/>
      <c r="AL43" s="22"/>
    </row>
    <row r="44" spans="1:41" ht="12.75" customHeight="1" x14ac:dyDescent="0.2">
      <c r="A44" s="22" t="s">
        <v>33</v>
      </c>
      <c r="Q44" s="27">
        <v>6</v>
      </c>
      <c r="U44" s="27">
        <v>10</v>
      </c>
      <c r="X44" s="28"/>
      <c r="Y44" s="28"/>
      <c r="Z44" s="28">
        <v>5</v>
      </c>
      <c r="AA44" s="28"/>
      <c r="AB44" s="28">
        <v>10</v>
      </c>
      <c r="AC44" s="28">
        <f>SUM(X44:AB44)</f>
        <v>15</v>
      </c>
      <c r="AD44" s="1"/>
      <c r="AE44" s="1"/>
      <c r="AG44" s="1"/>
      <c r="AH44" s="29"/>
      <c r="AI44" s="30"/>
      <c r="AJ44" s="1"/>
      <c r="AL44" s="22"/>
    </row>
    <row r="45" spans="1:41" ht="12.75" customHeight="1" x14ac:dyDescent="0.2">
      <c r="A45" s="22" t="s">
        <v>34</v>
      </c>
      <c r="T45" s="27">
        <v>1</v>
      </c>
      <c r="X45" s="28"/>
      <c r="Y45" s="28"/>
      <c r="Z45" s="28"/>
      <c r="AA45" s="28"/>
      <c r="AB45" s="28"/>
      <c r="AC45" s="28"/>
      <c r="AD45" s="1"/>
      <c r="AE45" s="1"/>
      <c r="AG45" s="1"/>
      <c r="AH45" s="29"/>
      <c r="AI45" s="30"/>
      <c r="AJ45" s="1"/>
      <c r="AL45" s="22"/>
    </row>
    <row r="46" spans="1:41" ht="12.75" customHeight="1" x14ac:dyDescent="0.2">
      <c r="A46" s="22" t="s">
        <v>46</v>
      </c>
      <c r="U46" s="27">
        <v>1</v>
      </c>
      <c r="X46" s="28"/>
      <c r="Y46" s="28"/>
      <c r="Z46" s="28"/>
      <c r="AA46" s="28"/>
      <c r="AB46" s="28">
        <v>1</v>
      </c>
      <c r="AC46" s="28">
        <f>SUM(X46:AB46)</f>
        <v>1</v>
      </c>
      <c r="AD46" s="1"/>
      <c r="AE46" s="1"/>
      <c r="AG46" s="1"/>
      <c r="AH46" s="29"/>
      <c r="AI46" s="30"/>
      <c r="AJ46" s="1"/>
      <c r="AK46" s="27" t="s">
        <v>35</v>
      </c>
      <c r="AL46" s="27"/>
      <c r="AN46" s="27"/>
      <c r="AO46" s="27"/>
    </row>
    <row r="47" spans="1:41" ht="12.75" customHeight="1" x14ac:dyDescent="0.2">
      <c r="AC47" s="27">
        <f>SUM(AC44:AC46)</f>
        <v>16</v>
      </c>
      <c r="AD47" s="1">
        <f>AC44/B36</f>
        <v>0.36585365853658536</v>
      </c>
      <c r="AE47" s="1">
        <f>AC47/B36</f>
        <v>0.3902439024390244</v>
      </c>
      <c r="AF47" s="1">
        <f>AE47-AD47</f>
        <v>2.4390243902439046E-2</v>
      </c>
      <c r="AG47" s="1"/>
      <c r="AK47" s="27" t="s">
        <v>36</v>
      </c>
      <c r="AL47" s="30"/>
      <c r="AN47" s="27"/>
      <c r="AO47" s="30"/>
    </row>
    <row r="48" spans="1:41" ht="12.75" customHeight="1" x14ac:dyDescent="0.3">
      <c r="A48" s="3" t="s">
        <v>47</v>
      </c>
      <c r="AD48" s="1"/>
      <c r="AE48" s="1"/>
      <c r="AG48" s="1"/>
    </row>
    <row r="49" spans="1:41" ht="25.5" customHeight="1" x14ac:dyDescent="0.2">
      <c r="B49" s="230" t="s">
        <v>3</v>
      </c>
      <c r="C49" s="231"/>
      <c r="D49" s="231"/>
      <c r="E49" s="231"/>
      <c r="F49" s="231"/>
      <c r="G49" s="231"/>
      <c r="H49" s="231"/>
      <c r="I49" s="231"/>
      <c r="J49" s="4"/>
      <c r="AD49" s="7" t="s">
        <v>11</v>
      </c>
      <c r="AE49" s="7" t="s">
        <v>12</v>
      </c>
      <c r="AF49" s="8" t="s">
        <v>13</v>
      </c>
      <c r="AG49" s="7" t="s">
        <v>14</v>
      </c>
      <c r="AH49" s="9" t="s">
        <v>15</v>
      </c>
      <c r="AI49" s="9" t="s">
        <v>16</v>
      </c>
      <c r="AJ49" s="10" t="s">
        <v>17</v>
      </c>
    </row>
    <row r="50" spans="1:41" ht="12.75" customHeight="1" x14ac:dyDescent="0.2">
      <c r="A50" s="12" t="s">
        <v>19</v>
      </c>
      <c r="B50" s="13">
        <v>1</v>
      </c>
      <c r="C50" s="13">
        <v>2</v>
      </c>
      <c r="D50" s="13">
        <v>3</v>
      </c>
      <c r="E50" s="13">
        <v>4</v>
      </c>
      <c r="F50" s="13">
        <v>5</v>
      </c>
      <c r="G50" s="13">
        <v>6</v>
      </c>
      <c r="H50" s="13">
        <v>7</v>
      </c>
      <c r="I50" s="13">
        <v>8</v>
      </c>
      <c r="J50" s="13"/>
      <c r="K50" s="195" t="s">
        <v>20</v>
      </c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8"/>
      <c r="AE50" s="18"/>
      <c r="AF50" s="19"/>
      <c r="AG50" s="20"/>
      <c r="AH50" s="21"/>
      <c r="AI50" s="21"/>
      <c r="AJ50" s="1"/>
    </row>
    <row r="51" spans="1:41" ht="12.75" customHeight="1" x14ac:dyDescent="0.2">
      <c r="A51" s="22" t="s">
        <v>26</v>
      </c>
      <c r="B51" s="23">
        <v>8</v>
      </c>
      <c r="C51" s="23"/>
      <c r="D51" s="23"/>
      <c r="E51" s="23"/>
      <c r="F51" s="23"/>
      <c r="G51" s="23"/>
      <c r="H51" s="23"/>
      <c r="I51" s="23"/>
      <c r="J51" s="23"/>
      <c r="K51" s="196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18"/>
      <c r="AE51" s="18"/>
      <c r="AF51" s="19"/>
      <c r="AG51" s="20"/>
      <c r="AH51" s="26">
        <f>B51</f>
        <v>8</v>
      </c>
      <c r="AI51" s="21"/>
      <c r="AJ51" s="1"/>
    </row>
    <row r="52" spans="1:41" ht="12.75" customHeight="1" x14ac:dyDescent="0.2">
      <c r="A52" s="22" t="s">
        <v>27</v>
      </c>
      <c r="C52" s="27">
        <v>6</v>
      </c>
      <c r="K52" s="189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8"/>
      <c r="Y52" s="28"/>
      <c r="Z52" s="28"/>
      <c r="AA52" s="28"/>
      <c r="AB52" s="28"/>
      <c r="AC52" s="28"/>
      <c r="AD52" s="1"/>
      <c r="AE52" s="1"/>
      <c r="AG52" s="20">
        <f>C52/B51</f>
        <v>0.75</v>
      </c>
      <c r="AH52" s="29">
        <v>6</v>
      </c>
      <c r="AI52" s="30">
        <f t="shared" ref="AI52:AI57" si="7">AH52/AH51</f>
        <v>0.75</v>
      </c>
      <c r="AJ52" s="1">
        <f t="shared" ref="AJ52:AJ57" si="8">100%-AI52</f>
        <v>0.25</v>
      </c>
    </row>
    <row r="53" spans="1:41" ht="12.75" customHeight="1" x14ac:dyDescent="0.2">
      <c r="A53" s="22" t="s">
        <v>28</v>
      </c>
      <c r="D53" s="27">
        <v>4</v>
      </c>
      <c r="X53" s="28"/>
      <c r="Y53" s="28"/>
      <c r="Z53" s="28"/>
      <c r="AA53" s="28"/>
      <c r="AB53" s="28"/>
      <c r="AC53" s="28"/>
      <c r="AD53" s="1"/>
      <c r="AE53" s="1"/>
      <c r="AG53" s="1">
        <f>D53/C52</f>
        <v>0.66666666666666663</v>
      </c>
      <c r="AH53" s="29">
        <v>4</v>
      </c>
      <c r="AI53" s="30">
        <f t="shared" si="7"/>
        <v>0.66666666666666663</v>
      </c>
      <c r="AJ53" s="1">
        <f t="shared" si="8"/>
        <v>0.33333333333333337</v>
      </c>
    </row>
    <row r="54" spans="1:41" ht="12.75" customHeight="1" x14ac:dyDescent="0.2">
      <c r="A54" s="22" t="s">
        <v>29</v>
      </c>
      <c r="E54" s="27">
        <v>3</v>
      </c>
      <c r="X54" s="28"/>
      <c r="Y54" s="28"/>
      <c r="Z54" s="28"/>
      <c r="AA54" s="28"/>
      <c r="AB54" s="28"/>
      <c r="AC54" s="28"/>
      <c r="AD54" s="1"/>
      <c r="AE54" s="1"/>
      <c r="AG54" s="1">
        <f>E54/D53</f>
        <v>0.75</v>
      </c>
      <c r="AH54" s="29">
        <v>6</v>
      </c>
      <c r="AI54" s="30">
        <f t="shared" si="7"/>
        <v>1.5</v>
      </c>
      <c r="AJ54" s="1">
        <f t="shared" si="8"/>
        <v>-0.5</v>
      </c>
    </row>
    <row r="55" spans="1:41" ht="12.75" customHeight="1" x14ac:dyDescent="0.2">
      <c r="A55" s="22" t="s">
        <v>30</v>
      </c>
      <c r="F55" s="27">
        <v>3</v>
      </c>
      <c r="X55" s="28"/>
      <c r="Y55" s="28"/>
      <c r="Z55" s="28"/>
      <c r="AA55" s="28"/>
      <c r="AB55" s="28"/>
      <c r="AC55" s="28"/>
      <c r="AD55" s="1"/>
      <c r="AE55" s="1"/>
      <c r="AG55" s="1">
        <f>F55/E54</f>
        <v>1</v>
      </c>
      <c r="AH55" s="29">
        <v>5</v>
      </c>
      <c r="AI55" s="30">
        <f t="shared" si="7"/>
        <v>0.83333333333333337</v>
      </c>
      <c r="AJ55" s="1">
        <f t="shared" si="8"/>
        <v>0.16666666666666663</v>
      </c>
    </row>
    <row r="56" spans="1:41" ht="12.75" customHeight="1" x14ac:dyDescent="0.2">
      <c r="A56" s="22" t="s">
        <v>31</v>
      </c>
      <c r="G56" s="27">
        <v>3</v>
      </c>
      <c r="X56" s="28"/>
      <c r="Y56" s="28"/>
      <c r="Z56" s="28"/>
      <c r="AA56" s="28"/>
      <c r="AB56" s="28"/>
      <c r="AC56" s="28"/>
      <c r="AD56" s="1"/>
      <c r="AE56" s="1"/>
      <c r="AG56" s="1">
        <f>G56/F55</f>
        <v>1</v>
      </c>
      <c r="AH56" s="29">
        <v>5</v>
      </c>
      <c r="AI56" s="30">
        <f t="shared" si="7"/>
        <v>1</v>
      </c>
      <c r="AJ56" s="1">
        <f t="shared" si="8"/>
        <v>0</v>
      </c>
    </row>
    <row r="57" spans="1:41" ht="12.75" customHeight="1" x14ac:dyDescent="0.2">
      <c r="A57" s="22" t="s">
        <v>32</v>
      </c>
      <c r="H57" s="27">
        <v>3</v>
      </c>
      <c r="X57" s="28"/>
      <c r="Y57" s="28"/>
      <c r="Z57" s="28"/>
      <c r="AA57" s="28"/>
      <c r="AB57" s="28"/>
      <c r="AC57" s="28"/>
      <c r="AD57" s="1"/>
      <c r="AE57" s="1"/>
      <c r="AG57" s="1">
        <f>H57/G56</f>
        <v>1</v>
      </c>
      <c r="AH57" s="29">
        <v>5</v>
      </c>
      <c r="AI57" s="30">
        <f t="shared" si="7"/>
        <v>1</v>
      </c>
      <c r="AJ57" s="1">
        <f t="shared" si="8"/>
        <v>0</v>
      </c>
    </row>
    <row r="58" spans="1:41" ht="12.75" customHeight="1" x14ac:dyDescent="0.2">
      <c r="A58" s="22" t="s">
        <v>33</v>
      </c>
      <c r="H58" s="27">
        <v>1</v>
      </c>
      <c r="N58" s="27">
        <v>4</v>
      </c>
      <c r="X58" s="28"/>
      <c r="Y58" s="28"/>
      <c r="Z58" s="28"/>
      <c r="AA58" s="28"/>
      <c r="AB58" s="28"/>
      <c r="AC58" s="28"/>
      <c r="AD58" s="1"/>
      <c r="AE58" s="1"/>
      <c r="AG58" s="1"/>
      <c r="AH58" s="29">
        <v>5</v>
      </c>
      <c r="AI58" s="30"/>
      <c r="AJ58" s="1"/>
      <c r="AL58" s="31"/>
      <c r="AM58" s="32"/>
      <c r="AN58" s="32"/>
      <c r="AO58" s="32"/>
    </row>
    <row r="59" spans="1:41" ht="12.75" customHeight="1" x14ac:dyDescent="0.2">
      <c r="A59" s="22" t="s">
        <v>34</v>
      </c>
      <c r="O59" s="27">
        <v>4</v>
      </c>
      <c r="T59" s="27">
        <v>1</v>
      </c>
      <c r="X59" s="28"/>
      <c r="Y59" s="28">
        <v>4</v>
      </c>
      <c r="Z59" s="28"/>
      <c r="AA59" s="28"/>
      <c r="AB59" s="28"/>
      <c r="AC59" s="28">
        <f t="shared" ref="AC59:AC60" si="9">SUM(X59:AB59)</f>
        <v>4</v>
      </c>
      <c r="AD59" s="1"/>
      <c r="AE59" s="1"/>
      <c r="AG59" s="1"/>
      <c r="AH59" s="29"/>
      <c r="AI59" s="30"/>
      <c r="AJ59" s="1"/>
      <c r="AL59" s="31"/>
      <c r="AM59" s="32"/>
      <c r="AN59" s="32"/>
      <c r="AO59" s="32"/>
    </row>
    <row r="60" spans="1:41" ht="12.75" customHeight="1" x14ac:dyDescent="0.2">
      <c r="A60" s="22" t="s">
        <v>46</v>
      </c>
      <c r="U60" s="27">
        <v>1</v>
      </c>
      <c r="X60" s="28"/>
      <c r="Y60" s="28"/>
      <c r="Z60" s="28"/>
      <c r="AA60" s="28"/>
      <c r="AB60" s="28">
        <v>1</v>
      </c>
      <c r="AC60" s="28">
        <f t="shared" si="9"/>
        <v>1</v>
      </c>
      <c r="AD60" s="1"/>
      <c r="AE60" s="1"/>
      <c r="AG60" s="1"/>
      <c r="AH60" s="29"/>
      <c r="AI60" s="30"/>
      <c r="AJ60" s="1"/>
      <c r="AK60" s="27" t="s">
        <v>35</v>
      </c>
      <c r="AL60" s="27"/>
      <c r="AN60" s="27"/>
      <c r="AO60" s="27"/>
    </row>
    <row r="61" spans="1:41" ht="12.75" customHeight="1" x14ac:dyDescent="0.2">
      <c r="A61" s="22"/>
      <c r="AC61" s="27">
        <f>SUM(AC59:AC60)</f>
        <v>5</v>
      </c>
      <c r="AD61" s="1">
        <f>AC59/B51</f>
        <v>0.5</v>
      </c>
      <c r="AE61" s="1">
        <f>AC61/B51</f>
        <v>0.625</v>
      </c>
      <c r="AF61" s="1">
        <f>AE61-AD61</f>
        <v>0.125</v>
      </c>
      <c r="AG61" s="1"/>
      <c r="AK61" s="27" t="s">
        <v>36</v>
      </c>
      <c r="AL61" s="30"/>
      <c r="AN61" s="27"/>
      <c r="AO61" s="30"/>
    </row>
    <row r="62" spans="1:41" ht="12.75" customHeight="1" x14ac:dyDescent="0.3">
      <c r="A62" s="3" t="s">
        <v>48</v>
      </c>
      <c r="AD62" s="1"/>
      <c r="AE62" s="1"/>
      <c r="AG62" s="1"/>
      <c r="AM62" s="33"/>
      <c r="AN62" s="33"/>
      <c r="AO62" s="33"/>
    </row>
    <row r="63" spans="1:41" ht="25.5" customHeight="1" x14ac:dyDescent="0.2">
      <c r="B63" s="230" t="s">
        <v>3</v>
      </c>
      <c r="C63" s="231"/>
      <c r="D63" s="231"/>
      <c r="E63" s="231"/>
      <c r="F63" s="231"/>
      <c r="G63" s="231"/>
      <c r="H63" s="231"/>
      <c r="I63" s="231"/>
      <c r="J63" s="4"/>
      <c r="AD63" s="7" t="s">
        <v>11</v>
      </c>
      <c r="AE63" s="7" t="s">
        <v>12</v>
      </c>
      <c r="AF63" s="8" t="s">
        <v>13</v>
      </c>
      <c r="AG63" s="7" t="s">
        <v>14</v>
      </c>
      <c r="AH63" s="9" t="s">
        <v>15</v>
      </c>
      <c r="AI63" s="9" t="s">
        <v>16</v>
      </c>
      <c r="AJ63" s="10" t="s">
        <v>17</v>
      </c>
      <c r="AL63" s="34"/>
      <c r="AM63" s="35"/>
    </row>
    <row r="64" spans="1:41" ht="12.75" customHeight="1" x14ac:dyDescent="0.2">
      <c r="A64" s="12" t="s">
        <v>19</v>
      </c>
      <c r="B64" s="13">
        <v>1</v>
      </c>
      <c r="C64" s="13">
        <v>2</v>
      </c>
      <c r="D64" s="13">
        <v>3</v>
      </c>
      <c r="E64" s="13">
        <v>4</v>
      </c>
      <c r="F64" s="13">
        <v>5</v>
      </c>
      <c r="G64" s="13">
        <v>6</v>
      </c>
      <c r="H64" s="13">
        <v>7</v>
      </c>
      <c r="I64" s="13">
        <v>8</v>
      </c>
      <c r="J64" s="13"/>
      <c r="K64" s="195" t="s">
        <v>20</v>
      </c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8"/>
      <c r="AE64" s="18"/>
      <c r="AF64" s="19"/>
      <c r="AG64" s="20"/>
      <c r="AH64" s="21"/>
      <c r="AI64" s="21"/>
      <c r="AJ64" s="1"/>
      <c r="AL64" s="2"/>
      <c r="AM64" s="1"/>
    </row>
    <row r="65" spans="1:50" ht="12.75" customHeight="1" x14ac:dyDescent="0.2">
      <c r="A65" s="22" t="s">
        <v>27</v>
      </c>
      <c r="B65" s="23">
        <v>32</v>
      </c>
      <c r="C65" s="23"/>
      <c r="D65" s="23"/>
      <c r="E65" s="23"/>
      <c r="F65" s="23"/>
      <c r="G65" s="23"/>
      <c r="H65" s="23"/>
      <c r="I65" s="23"/>
      <c r="J65" s="23"/>
      <c r="K65" s="196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8"/>
      <c r="Y65" s="28"/>
      <c r="Z65" s="28"/>
      <c r="AA65" s="28"/>
      <c r="AB65" s="28"/>
      <c r="AC65" s="28"/>
      <c r="AD65" s="18"/>
      <c r="AE65" s="18"/>
      <c r="AF65" s="19"/>
      <c r="AG65" s="20"/>
      <c r="AH65" s="26">
        <f>B65</f>
        <v>32</v>
      </c>
      <c r="AI65" s="21"/>
      <c r="AJ65" s="1"/>
      <c r="AL65" s="2"/>
    </row>
    <row r="66" spans="1:50" ht="12.75" customHeight="1" x14ac:dyDescent="0.2">
      <c r="A66" s="22" t="s">
        <v>28</v>
      </c>
      <c r="C66" s="27">
        <v>30</v>
      </c>
      <c r="K66" s="189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8"/>
      <c r="Y66" s="28"/>
      <c r="Z66" s="28"/>
      <c r="AA66" s="28"/>
      <c r="AB66" s="28"/>
      <c r="AC66" s="28"/>
      <c r="AD66" s="1"/>
      <c r="AE66" s="1"/>
      <c r="AG66" s="20">
        <f>C66/B65</f>
        <v>0.9375</v>
      </c>
      <c r="AH66" s="29">
        <v>30</v>
      </c>
      <c r="AI66" s="30">
        <f t="shared" ref="AI66:AI71" si="10">AH66/AH65</f>
        <v>0.9375</v>
      </c>
      <c r="AJ66" s="1">
        <f t="shared" ref="AJ66:AJ71" si="11">100%-AI66</f>
        <v>6.25E-2</v>
      </c>
      <c r="AL66" s="2"/>
    </row>
    <row r="67" spans="1:50" ht="12.75" customHeight="1" x14ac:dyDescent="0.2">
      <c r="A67" s="22" t="s">
        <v>29</v>
      </c>
      <c r="D67" s="27">
        <v>24</v>
      </c>
      <c r="X67" s="28"/>
      <c r="Y67" s="28"/>
      <c r="Z67" s="28"/>
      <c r="AA67" s="28"/>
      <c r="AB67" s="28"/>
      <c r="AC67" s="28"/>
      <c r="AD67" s="1"/>
      <c r="AE67" s="1"/>
      <c r="AG67" s="1">
        <f>D67/C66</f>
        <v>0.8</v>
      </c>
      <c r="AH67" s="29">
        <v>24</v>
      </c>
      <c r="AI67" s="30">
        <f t="shared" si="10"/>
        <v>0.8</v>
      </c>
      <c r="AJ67" s="1">
        <f t="shared" si="11"/>
        <v>0.19999999999999996</v>
      </c>
      <c r="AL67" s="2"/>
    </row>
    <row r="68" spans="1:50" ht="12.75" customHeight="1" x14ac:dyDescent="0.2">
      <c r="A68" s="22" t="s">
        <v>30</v>
      </c>
      <c r="E68" s="27">
        <v>22</v>
      </c>
      <c r="X68" s="28"/>
      <c r="Y68" s="28"/>
      <c r="Z68" s="28"/>
      <c r="AA68" s="28"/>
      <c r="AB68" s="28"/>
      <c r="AC68" s="28"/>
      <c r="AD68" s="1"/>
      <c r="AE68" s="1"/>
      <c r="AG68" s="1">
        <f>E68/D67</f>
        <v>0.91666666666666663</v>
      </c>
      <c r="AH68" s="29">
        <v>23</v>
      </c>
      <c r="AI68" s="30">
        <f t="shared" si="10"/>
        <v>0.95833333333333337</v>
      </c>
      <c r="AJ68" s="1">
        <f t="shared" si="11"/>
        <v>4.166666666666663E-2</v>
      </c>
      <c r="AL68" s="2"/>
    </row>
    <row r="69" spans="1:50" ht="12.75" customHeight="1" x14ac:dyDescent="0.2">
      <c r="A69" s="22" t="s">
        <v>31</v>
      </c>
      <c r="F69" s="27">
        <v>21</v>
      </c>
      <c r="X69" s="28"/>
      <c r="Y69" s="28"/>
      <c r="Z69" s="28"/>
      <c r="AA69" s="28"/>
      <c r="AB69" s="28"/>
      <c r="AC69" s="28"/>
      <c r="AD69" s="1"/>
      <c r="AE69" s="1"/>
      <c r="AG69" s="1">
        <f>F69/E68</f>
        <v>0.95454545454545459</v>
      </c>
      <c r="AH69" s="29">
        <v>22</v>
      </c>
      <c r="AI69" s="30">
        <f t="shared" si="10"/>
        <v>0.95652173913043481</v>
      </c>
      <c r="AJ69" s="1">
        <f t="shared" si="11"/>
        <v>4.3478260869565188E-2</v>
      </c>
      <c r="AL69" s="2"/>
    </row>
    <row r="70" spans="1:50" ht="12.75" customHeight="1" x14ac:dyDescent="0.2">
      <c r="A70" s="22" t="s">
        <v>32</v>
      </c>
      <c r="G70" s="27">
        <v>20</v>
      </c>
      <c r="X70" s="28"/>
      <c r="Y70" s="28"/>
      <c r="Z70" s="28"/>
      <c r="AA70" s="28"/>
      <c r="AB70" s="28"/>
      <c r="AC70" s="28"/>
      <c r="AD70" s="1"/>
      <c r="AE70" s="1"/>
      <c r="AG70" s="1">
        <f>G70/F69</f>
        <v>0.95238095238095233</v>
      </c>
      <c r="AH70" s="29">
        <v>21</v>
      </c>
      <c r="AI70" s="30">
        <f t="shared" si="10"/>
        <v>0.95454545454545459</v>
      </c>
      <c r="AJ70" s="1">
        <f t="shared" si="11"/>
        <v>4.5454545454545414E-2</v>
      </c>
      <c r="AL70" s="2"/>
    </row>
    <row r="71" spans="1:50" ht="12.75" customHeight="1" x14ac:dyDescent="0.2">
      <c r="A71" s="22" t="s">
        <v>33</v>
      </c>
      <c r="H71" s="27">
        <v>20</v>
      </c>
      <c r="X71" s="28"/>
      <c r="Y71" s="28"/>
      <c r="Z71" s="28"/>
      <c r="AA71" s="28"/>
      <c r="AB71" s="28"/>
      <c r="AC71" s="28"/>
      <c r="AD71" s="1"/>
      <c r="AE71" s="1"/>
      <c r="AG71" s="1">
        <f>H71/G70</f>
        <v>1</v>
      </c>
      <c r="AH71" s="29">
        <v>23</v>
      </c>
      <c r="AI71" s="30">
        <f t="shared" si="10"/>
        <v>1.0952380952380953</v>
      </c>
      <c r="AJ71" s="1">
        <f t="shared" si="11"/>
        <v>-9.5238095238095344E-2</v>
      </c>
      <c r="AL71" s="11"/>
    </row>
    <row r="72" spans="1:50" ht="12.75" customHeight="1" x14ac:dyDescent="0.2">
      <c r="A72" s="22" t="s">
        <v>34</v>
      </c>
      <c r="N72" s="27">
        <v>11</v>
      </c>
      <c r="P72" s="27">
        <v>5</v>
      </c>
      <c r="T72" s="27">
        <v>3</v>
      </c>
      <c r="X72" s="28"/>
      <c r="Y72" s="28"/>
      <c r="Z72" s="28"/>
      <c r="AA72" s="28"/>
      <c r="AB72" s="28"/>
      <c r="AC72" s="28"/>
      <c r="AD72" s="1"/>
      <c r="AE72" s="1"/>
      <c r="AG72" s="1"/>
      <c r="AH72" s="29"/>
      <c r="AI72" s="30"/>
      <c r="AJ72" s="1"/>
      <c r="AL72" s="11"/>
    </row>
    <row r="73" spans="1:50" ht="12.75" customHeight="1" x14ac:dyDescent="0.2">
      <c r="A73" s="22" t="s">
        <v>46</v>
      </c>
      <c r="I73" s="27">
        <v>3</v>
      </c>
      <c r="O73" s="27">
        <v>11</v>
      </c>
      <c r="Q73" s="27">
        <v>5</v>
      </c>
      <c r="U73" s="27">
        <v>3</v>
      </c>
      <c r="X73" s="28"/>
      <c r="Y73" s="28">
        <v>11</v>
      </c>
      <c r="Z73" s="28">
        <v>5</v>
      </c>
      <c r="AA73" s="28"/>
      <c r="AB73" s="28">
        <v>3</v>
      </c>
      <c r="AC73" s="28">
        <f>SUM(X73:AB73)</f>
        <v>19</v>
      </c>
      <c r="AD73" s="1"/>
      <c r="AE73" s="1"/>
      <c r="AG73" s="1"/>
      <c r="AH73" s="29"/>
      <c r="AI73" s="30"/>
      <c r="AJ73" s="1"/>
      <c r="AL73" s="11"/>
    </row>
    <row r="74" spans="1:50" ht="12.75" customHeight="1" x14ac:dyDescent="0.2">
      <c r="A74" s="22" t="s">
        <v>49</v>
      </c>
      <c r="O74" s="27">
        <v>1</v>
      </c>
      <c r="R74" s="27">
        <v>2</v>
      </c>
      <c r="X74" s="28"/>
      <c r="Y74" s="28"/>
      <c r="Z74" s="28"/>
      <c r="AA74" s="28">
        <v>4</v>
      </c>
      <c r="AB74" s="28"/>
      <c r="AC74" s="28"/>
      <c r="AD74" s="1"/>
      <c r="AE74" s="1"/>
      <c r="AG74" s="1"/>
      <c r="AH74" s="29"/>
      <c r="AI74" s="30"/>
      <c r="AJ74" s="1"/>
      <c r="AL74" s="11"/>
    </row>
    <row r="75" spans="1:50" ht="12.75" customHeight="1" x14ac:dyDescent="0.2">
      <c r="A75" s="22" t="s">
        <v>50</v>
      </c>
      <c r="O75" s="27">
        <v>1</v>
      </c>
      <c r="S75" s="27">
        <v>2</v>
      </c>
      <c r="X75" s="28"/>
      <c r="Y75" s="28">
        <v>1</v>
      </c>
      <c r="Z75" s="28"/>
      <c r="AA75" s="28">
        <v>2</v>
      </c>
      <c r="AB75" s="28"/>
      <c r="AC75" s="28">
        <f>SUM(X75:AB75)</f>
        <v>3</v>
      </c>
      <c r="AD75" s="1"/>
      <c r="AE75" s="1"/>
      <c r="AG75" s="1"/>
      <c r="AH75" s="29"/>
      <c r="AI75" s="30"/>
      <c r="AJ75" s="1"/>
      <c r="AL75" s="11"/>
    </row>
    <row r="76" spans="1:50" ht="12.75" customHeight="1" x14ac:dyDescent="0.2">
      <c r="A76" s="22"/>
      <c r="AC76" s="27">
        <f>SUM(AC73:AC75)</f>
        <v>22</v>
      </c>
      <c r="AD76" s="1">
        <f>AC73/B65</f>
        <v>0.59375</v>
      </c>
      <c r="AE76" s="1">
        <f>AC76/B65</f>
        <v>0.6875</v>
      </c>
      <c r="AF76" s="1">
        <f>AE76-AD76</f>
        <v>9.375E-2</v>
      </c>
      <c r="AG76" s="1"/>
      <c r="AL76" s="11"/>
      <c r="AM76" s="27"/>
      <c r="AN76" s="27"/>
      <c r="AP76" s="27"/>
      <c r="AQ76" s="27"/>
    </row>
    <row r="77" spans="1:50" ht="12.75" customHeight="1" x14ac:dyDescent="0.3">
      <c r="A77" s="3" t="s">
        <v>51</v>
      </c>
      <c r="D77" s="36" t="s">
        <v>52</v>
      </c>
      <c r="AD77" s="1"/>
      <c r="AE77" s="1"/>
      <c r="AG77" s="1"/>
      <c r="AH77" s="1"/>
      <c r="AI77" s="1"/>
      <c r="AL77" s="11"/>
      <c r="AM77" s="27"/>
      <c r="AN77" s="30"/>
      <c r="AP77" s="27"/>
      <c r="AQ77" s="30"/>
    </row>
    <row r="78" spans="1:50" ht="12.75" customHeight="1" x14ac:dyDescent="0.3">
      <c r="AD78" s="1"/>
      <c r="AE78" s="1"/>
      <c r="AG78" s="1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 t="s">
        <v>34</v>
      </c>
      <c r="AX78" s="37" t="s">
        <v>46</v>
      </c>
    </row>
    <row r="79" spans="1:50" ht="12.75" customHeight="1" x14ac:dyDescent="0.3">
      <c r="A79" s="3" t="s">
        <v>53</v>
      </c>
      <c r="D79" s="36"/>
      <c r="AD79" s="1"/>
      <c r="AE79" s="1"/>
      <c r="AG79" s="1"/>
      <c r="AL79" s="38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>
        <f>AH160/AH158</f>
        <v>0.76923076923076927</v>
      </c>
      <c r="AX79" s="39">
        <f>AH174/AH172</f>
        <v>0.8571428571428571</v>
      </c>
    </row>
    <row r="80" spans="1:50" ht="25.5" customHeight="1" x14ac:dyDescent="0.2">
      <c r="B80" s="230" t="s">
        <v>3</v>
      </c>
      <c r="C80" s="231"/>
      <c r="D80" s="231"/>
      <c r="E80" s="231"/>
      <c r="F80" s="231"/>
      <c r="G80" s="231"/>
      <c r="H80" s="231"/>
      <c r="I80" s="231"/>
      <c r="J80" s="4"/>
      <c r="AD80" s="7" t="s">
        <v>11</v>
      </c>
      <c r="AE80" s="7" t="s">
        <v>12</v>
      </c>
      <c r="AF80" s="8" t="s">
        <v>13</v>
      </c>
      <c r="AG80" s="7" t="s">
        <v>14</v>
      </c>
      <c r="AH80" s="9" t="s">
        <v>15</v>
      </c>
      <c r="AI80" s="9" t="s">
        <v>16</v>
      </c>
      <c r="AJ80" s="10" t="s">
        <v>17</v>
      </c>
    </row>
    <row r="81" spans="1:40" ht="12.75" customHeight="1" x14ac:dyDescent="0.2">
      <c r="A81" s="12" t="s">
        <v>19</v>
      </c>
      <c r="B81" s="13">
        <v>1</v>
      </c>
      <c r="C81" s="13">
        <v>2</v>
      </c>
      <c r="D81" s="13">
        <v>3</v>
      </c>
      <c r="E81" s="13">
        <v>4</v>
      </c>
      <c r="F81" s="13">
        <v>5</v>
      </c>
      <c r="G81" s="13">
        <v>6</v>
      </c>
      <c r="H81" s="13">
        <v>7</v>
      </c>
      <c r="I81" s="13">
        <v>8</v>
      </c>
      <c r="J81" s="13"/>
      <c r="K81" s="195" t="s">
        <v>20</v>
      </c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8"/>
      <c r="AE81" s="18"/>
      <c r="AF81" s="19"/>
      <c r="AG81" s="20"/>
      <c r="AH81" s="21"/>
      <c r="AI81" s="21"/>
      <c r="AJ81" s="1"/>
    </row>
    <row r="82" spans="1:40" ht="12.75" customHeight="1" x14ac:dyDescent="0.2">
      <c r="A82" s="22" t="s">
        <v>29</v>
      </c>
      <c r="B82" s="23">
        <v>36</v>
      </c>
      <c r="C82" s="23"/>
      <c r="D82" s="23"/>
      <c r="E82" s="23"/>
      <c r="F82" s="23"/>
      <c r="G82" s="23"/>
      <c r="H82" s="23"/>
      <c r="I82" s="23"/>
      <c r="J82" s="23"/>
      <c r="K82" s="196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8"/>
      <c r="Y82" s="28"/>
      <c r="Z82" s="28"/>
      <c r="AA82" s="28"/>
      <c r="AB82" s="28"/>
      <c r="AC82" s="28"/>
      <c r="AD82" s="18"/>
      <c r="AE82" s="18"/>
      <c r="AF82" s="19"/>
      <c r="AG82" s="20"/>
      <c r="AH82" s="26">
        <f>B82</f>
        <v>36</v>
      </c>
      <c r="AI82" s="21"/>
      <c r="AJ82" s="1"/>
    </row>
    <row r="83" spans="1:40" ht="12.75" customHeight="1" x14ac:dyDescent="0.2">
      <c r="A83" s="22" t="s">
        <v>30</v>
      </c>
      <c r="C83" s="27">
        <v>29</v>
      </c>
      <c r="K83" s="189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8"/>
      <c r="Y83" s="28"/>
      <c r="Z83" s="28"/>
      <c r="AA83" s="28"/>
      <c r="AB83" s="28"/>
      <c r="AC83" s="28"/>
      <c r="AD83" s="1"/>
      <c r="AE83" s="1"/>
      <c r="AG83" s="20">
        <f>C83/B82</f>
        <v>0.80555555555555558</v>
      </c>
      <c r="AH83" s="29">
        <v>29</v>
      </c>
      <c r="AI83" s="30">
        <f t="shared" ref="AI83:AI88" si="12">AH83/AH82</f>
        <v>0.80555555555555558</v>
      </c>
      <c r="AJ83" s="1">
        <f t="shared" ref="AJ83:AJ88" si="13">100%-AI83</f>
        <v>0.19444444444444442</v>
      </c>
    </row>
    <row r="84" spans="1:40" ht="12.75" customHeight="1" x14ac:dyDescent="0.2">
      <c r="A84" s="22" t="s">
        <v>31</v>
      </c>
      <c r="D84" s="27">
        <v>24</v>
      </c>
      <c r="X84" s="28"/>
      <c r="Y84" s="28"/>
      <c r="Z84" s="28"/>
      <c r="AA84" s="28"/>
      <c r="AB84" s="28"/>
      <c r="AC84" s="28"/>
      <c r="AD84" s="1"/>
      <c r="AE84" s="1"/>
      <c r="AG84" s="1">
        <f>D84/C83</f>
        <v>0.82758620689655171</v>
      </c>
      <c r="AH84" s="26">
        <v>26</v>
      </c>
      <c r="AI84" s="30">
        <f t="shared" si="12"/>
        <v>0.89655172413793105</v>
      </c>
      <c r="AJ84" s="1">
        <f t="shared" si="13"/>
        <v>0.10344827586206895</v>
      </c>
    </row>
    <row r="85" spans="1:40" ht="12.75" customHeight="1" x14ac:dyDescent="0.2">
      <c r="A85" s="22" t="s">
        <v>32</v>
      </c>
      <c r="E85" s="27">
        <v>19</v>
      </c>
      <c r="X85" s="28"/>
      <c r="Y85" s="28"/>
      <c r="Z85" s="28"/>
      <c r="AA85" s="28"/>
      <c r="AB85" s="28"/>
      <c r="AC85" s="28"/>
      <c r="AD85" s="1"/>
      <c r="AE85" s="1"/>
      <c r="AG85" s="1">
        <f>E85/D84</f>
        <v>0.79166666666666663</v>
      </c>
      <c r="AH85" s="26">
        <v>22</v>
      </c>
      <c r="AI85" s="30">
        <f t="shared" si="12"/>
        <v>0.84615384615384615</v>
      </c>
      <c r="AJ85" s="1">
        <f t="shared" si="13"/>
        <v>0.15384615384615385</v>
      </c>
    </row>
    <row r="86" spans="1:40" ht="12.75" customHeight="1" x14ac:dyDescent="0.2">
      <c r="A86" s="22" t="s">
        <v>33</v>
      </c>
      <c r="F86" s="27">
        <v>19</v>
      </c>
      <c r="X86" s="28"/>
      <c r="Y86" s="28"/>
      <c r="Z86" s="28"/>
      <c r="AA86" s="28"/>
      <c r="AB86" s="28"/>
      <c r="AC86" s="28"/>
      <c r="AD86" s="1"/>
      <c r="AE86" s="1"/>
      <c r="AG86" s="1">
        <f>F86/E85</f>
        <v>1</v>
      </c>
      <c r="AH86" s="26">
        <v>20</v>
      </c>
      <c r="AI86" s="30">
        <f t="shared" si="12"/>
        <v>0.90909090909090906</v>
      </c>
      <c r="AJ86" s="1">
        <f t="shared" si="13"/>
        <v>9.0909090909090939E-2</v>
      </c>
    </row>
    <row r="87" spans="1:40" ht="12.75" customHeight="1" x14ac:dyDescent="0.2">
      <c r="A87" s="22" t="s">
        <v>34</v>
      </c>
      <c r="G87" s="27">
        <v>17</v>
      </c>
      <c r="X87" s="28"/>
      <c r="Y87" s="28"/>
      <c r="Z87" s="28"/>
      <c r="AA87" s="28"/>
      <c r="AB87" s="28"/>
      <c r="AC87" s="28"/>
      <c r="AD87" s="1"/>
      <c r="AE87" s="1"/>
      <c r="AG87" s="1">
        <f>G87/F86</f>
        <v>0.89473684210526316</v>
      </c>
      <c r="AH87" s="26">
        <v>18</v>
      </c>
      <c r="AI87" s="30">
        <f t="shared" si="12"/>
        <v>0.9</v>
      </c>
      <c r="AJ87" s="1">
        <f t="shared" si="13"/>
        <v>9.9999999999999978E-2</v>
      </c>
    </row>
    <row r="88" spans="1:40" ht="12.75" customHeight="1" x14ac:dyDescent="0.2">
      <c r="A88" s="22" t="s">
        <v>46</v>
      </c>
      <c r="H88" s="27">
        <v>17</v>
      </c>
      <c r="X88" s="28"/>
      <c r="Y88" s="28"/>
      <c r="Z88" s="28"/>
      <c r="AA88" s="28"/>
      <c r="AB88" s="28"/>
      <c r="AC88" s="28"/>
      <c r="AD88" s="1"/>
      <c r="AE88" s="1"/>
      <c r="AG88" s="1">
        <f>H88/G87</f>
        <v>1</v>
      </c>
      <c r="AH88" s="26">
        <v>18</v>
      </c>
      <c r="AI88" s="30">
        <f t="shared" si="12"/>
        <v>1</v>
      </c>
      <c r="AJ88" s="1">
        <f t="shared" si="13"/>
        <v>0</v>
      </c>
    </row>
    <row r="89" spans="1:40" ht="12.75" customHeight="1" x14ac:dyDescent="0.2">
      <c r="A89" s="22" t="s">
        <v>49</v>
      </c>
      <c r="N89" s="27">
        <v>3</v>
      </c>
      <c r="R89" s="27">
        <v>13</v>
      </c>
      <c r="X89" s="28"/>
      <c r="Y89" s="28"/>
      <c r="Z89" s="28"/>
      <c r="AA89" s="28"/>
      <c r="AB89" s="28"/>
      <c r="AC89" s="28"/>
      <c r="AD89" s="1"/>
      <c r="AE89" s="1"/>
      <c r="AG89" s="1"/>
      <c r="AH89" s="26"/>
      <c r="AI89" s="30"/>
      <c r="AJ89" s="1"/>
    </row>
    <row r="90" spans="1:40" ht="12.75" customHeight="1" x14ac:dyDescent="0.2">
      <c r="A90" s="22" t="s">
        <v>50</v>
      </c>
      <c r="O90" s="27">
        <v>3</v>
      </c>
      <c r="S90" s="27">
        <v>13</v>
      </c>
      <c r="T90" s="27">
        <v>1</v>
      </c>
      <c r="X90" s="28"/>
      <c r="Y90" s="28">
        <v>3</v>
      </c>
      <c r="Z90" s="28"/>
      <c r="AA90" s="28">
        <v>13</v>
      </c>
      <c r="AB90" s="28"/>
      <c r="AC90" s="28">
        <f t="shared" ref="AC90:AC94" si="14">SUM(X90:AB90)</f>
        <v>16</v>
      </c>
      <c r="AD90" s="1"/>
      <c r="AE90" s="1"/>
      <c r="AG90" s="1"/>
    </row>
    <row r="91" spans="1:40" ht="12.75" customHeight="1" x14ac:dyDescent="0.2">
      <c r="A91" s="22" t="s">
        <v>54</v>
      </c>
      <c r="R91" s="27">
        <v>1</v>
      </c>
      <c r="S91" s="27">
        <v>1</v>
      </c>
      <c r="U91" s="27">
        <v>1</v>
      </c>
      <c r="X91" s="28"/>
      <c r="Y91" s="28"/>
      <c r="Z91" s="28"/>
      <c r="AA91" s="28"/>
      <c r="AB91" s="28">
        <v>1</v>
      </c>
      <c r="AC91" s="28">
        <f t="shared" si="14"/>
        <v>1</v>
      </c>
      <c r="AD91" s="1"/>
      <c r="AE91" s="1"/>
      <c r="AG91" s="1"/>
    </row>
    <row r="92" spans="1:40" ht="12.75" customHeight="1" x14ac:dyDescent="0.2">
      <c r="A92" s="22" t="s">
        <v>55</v>
      </c>
      <c r="S92" s="27">
        <v>1</v>
      </c>
      <c r="X92" s="28"/>
      <c r="Y92" s="28"/>
      <c r="Z92" s="28"/>
      <c r="AA92" s="28"/>
      <c r="AB92" s="28"/>
      <c r="AC92" s="28">
        <f t="shared" si="14"/>
        <v>0</v>
      </c>
      <c r="AD92" s="1"/>
      <c r="AE92" s="1"/>
      <c r="AG92" s="1"/>
    </row>
    <row r="93" spans="1:40" ht="12.75" customHeight="1" x14ac:dyDescent="0.2">
      <c r="A93" s="22" t="s">
        <v>56</v>
      </c>
      <c r="X93" s="28"/>
      <c r="Y93" s="28"/>
      <c r="Z93" s="28"/>
      <c r="AA93" s="28"/>
      <c r="AB93" s="28"/>
      <c r="AC93" s="28">
        <f t="shared" si="14"/>
        <v>0</v>
      </c>
      <c r="AD93" s="1"/>
      <c r="AE93" s="1"/>
      <c r="AG93" s="1"/>
    </row>
    <row r="94" spans="1:40" ht="12.75" customHeight="1" x14ac:dyDescent="0.2">
      <c r="A94" s="22" t="s">
        <v>57</v>
      </c>
      <c r="R94" s="27">
        <v>1</v>
      </c>
      <c r="X94" s="28"/>
      <c r="Y94" s="28"/>
      <c r="Z94" s="28"/>
      <c r="AA94" s="28">
        <v>1</v>
      </c>
      <c r="AB94" s="28"/>
      <c r="AC94" s="28">
        <f t="shared" si="14"/>
        <v>1</v>
      </c>
      <c r="AD94" s="1"/>
      <c r="AE94" s="1"/>
      <c r="AG94" s="1"/>
      <c r="AK94" s="27" t="s">
        <v>35</v>
      </c>
      <c r="AL94" s="27"/>
      <c r="AM94" s="27"/>
      <c r="AN94" s="27"/>
    </row>
    <row r="95" spans="1:40" ht="12.75" customHeight="1" x14ac:dyDescent="0.2">
      <c r="A95" s="22"/>
      <c r="AC95" s="27">
        <f>SUM(AC90:AC94)</f>
        <v>18</v>
      </c>
      <c r="AD95" s="1">
        <f>AC90/B82</f>
        <v>0.44444444444444442</v>
      </c>
      <c r="AE95" s="1">
        <f>AC95/B82</f>
        <v>0.5</v>
      </c>
      <c r="AF95" s="1">
        <f>AE95-AD95</f>
        <v>5.555555555555558E-2</v>
      </c>
      <c r="AG95" s="1"/>
      <c r="AK95" s="27" t="s">
        <v>36</v>
      </c>
      <c r="AL95" s="30"/>
      <c r="AM95" s="30"/>
      <c r="AN95" s="27"/>
    </row>
    <row r="96" spans="1:40" ht="12.75" customHeight="1" x14ac:dyDescent="0.3">
      <c r="A96" s="3" t="s">
        <v>58</v>
      </c>
      <c r="D96" s="36"/>
      <c r="AD96" s="1"/>
      <c r="AE96" s="1"/>
      <c r="AG96" s="1"/>
    </row>
    <row r="97" spans="1:40" ht="25.5" customHeight="1" x14ac:dyDescent="0.2">
      <c r="B97" s="230" t="s">
        <v>3</v>
      </c>
      <c r="C97" s="231"/>
      <c r="D97" s="231"/>
      <c r="E97" s="231"/>
      <c r="F97" s="231"/>
      <c r="G97" s="231"/>
      <c r="H97" s="231"/>
      <c r="I97" s="231"/>
      <c r="J97" s="4"/>
      <c r="AD97" s="7" t="s">
        <v>11</v>
      </c>
      <c r="AE97" s="7" t="s">
        <v>12</v>
      </c>
      <c r="AF97" s="8" t="s">
        <v>13</v>
      </c>
      <c r="AG97" s="7" t="s">
        <v>14</v>
      </c>
      <c r="AH97" s="9" t="s">
        <v>15</v>
      </c>
      <c r="AI97" s="9" t="s">
        <v>16</v>
      </c>
      <c r="AJ97" s="10" t="s">
        <v>17</v>
      </c>
    </row>
    <row r="98" spans="1:40" ht="12.75" customHeight="1" x14ac:dyDescent="0.2">
      <c r="A98" s="12" t="s">
        <v>19</v>
      </c>
      <c r="B98" s="13">
        <v>1</v>
      </c>
      <c r="C98" s="13">
        <v>2</v>
      </c>
      <c r="D98" s="13">
        <v>3</v>
      </c>
      <c r="E98" s="13">
        <v>4</v>
      </c>
      <c r="F98" s="13">
        <v>5</v>
      </c>
      <c r="G98" s="13">
        <v>6</v>
      </c>
      <c r="H98" s="13">
        <v>7</v>
      </c>
      <c r="I98" s="13">
        <v>8</v>
      </c>
      <c r="J98" s="13"/>
      <c r="K98" s="195" t="s">
        <v>20</v>
      </c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8"/>
      <c r="AE98" s="18"/>
      <c r="AF98" s="19"/>
      <c r="AG98" s="20"/>
      <c r="AH98" s="21"/>
      <c r="AI98" s="21"/>
      <c r="AJ98" s="1"/>
    </row>
    <row r="99" spans="1:40" ht="12.75" customHeight="1" x14ac:dyDescent="0.2">
      <c r="A99" s="22" t="s">
        <v>30</v>
      </c>
      <c r="B99" s="23">
        <v>19</v>
      </c>
      <c r="C99" s="23"/>
      <c r="D99" s="23"/>
      <c r="E99" s="23"/>
      <c r="F99" s="23"/>
      <c r="G99" s="23"/>
      <c r="H99" s="23"/>
      <c r="I99" s="23"/>
      <c r="J99" s="23"/>
      <c r="K99" s="196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18"/>
      <c r="AE99" s="18"/>
      <c r="AF99" s="19"/>
      <c r="AG99" s="20"/>
      <c r="AH99" s="26">
        <f>B99</f>
        <v>19</v>
      </c>
      <c r="AI99" s="21"/>
      <c r="AJ99" s="1"/>
    </row>
    <row r="100" spans="1:40" ht="12.75" customHeight="1" x14ac:dyDescent="0.2">
      <c r="A100" s="22" t="s">
        <v>31</v>
      </c>
      <c r="C100" s="27">
        <v>10</v>
      </c>
      <c r="K100" s="189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5"/>
      <c r="Y100" s="25"/>
      <c r="Z100" s="25"/>
      <c r="AA100" s="25"/>
      <c r="AB100" s="25"/>
      <c r="AC100" s="25"/>
      <c r="AD100" s="1"/>
      <c r="AE100" s="1"/>
      <c r="AG100" s="20">
        <f>C100/B99</f>
        <v>0.52631578947368418</v>
      </c>
      <c r="AH100" s="29">
        <v>11</v>
      </c>
      <c r="AI100" s="30">
        <f t="shared" ref="AI100:AI105" si="15">AH100/AH99</f>
        <v>0.57894736842105265</v>
      </c>
      <c r="AJ100" s="1">
        <f t="shared" ref="AJ100:AJ105" si="16">100%-AI100</f>
        <v>0.42105263157894735</v>
      </c>
    </row>
    <row r="101" spans="1:40" ht="12.75" customHeight="1" x14ac:dyDescent="0.2">
      <c r="A101" s="22" t="s">
        <v>32</v>
      </c>
      <c r="D101" s="27">
        <v>10</v>
      </c>
      <c r="X101" s="25"/>
      <c r="Y101" s="25"/>
      <c r="Z101" s="25"/>
      <c r="AA101" s="25"/>
      <c r="AB101" s="25"/>
      <c r="AC101" s="25"/>
      <c r="AD101" s="1"/>
      <c r="AE101" s="1"/>
      <c r="AG101" s="1">
        <f>D101/C100</f>
        <v>1</v>
      </c>
      <c r="AH101" s="29">
        <v>11</v>
      </c>
      <c r="AI101" s="30">
        <f t="shared" si="15"/>
        <v>1</v>
      </c>
      <c r="AJ101" s="1">
        <f t="shared" si="16"/>
        <v>0</v>
      </c>
    </row>
    <row r="102" spans="1:40" ht="12.75" customHeight="1" x14ac:dyDescent="0.2">
      <c r="A102" s="22" t="s">
        <v>33</v>
      </c>
      <c r="E102" s="27">
        <v>8</v>
      </c>
      <c r="X102" s="25"/>
      <c r="Y102" s="25"/>
      <c r="Z102" s="25"/>
      <c r="AA102" s="25"/>
      <c r="AB102" s="25"/>
      <c r="AC102" s="25"/>
      <c r="AD102" s="1"/>
      <c r="AE102" s="1"/>
      <c r="AG102" s="1">
        <f>E102/D101</f>
        <v>0.8</v>
      </c>
      <c r="AH102" s="29">
        <v>11</v>
      </c>
      <c r="AI102" s="30">
        <f t="shared" si="15"/>
        <v>1</v>
      </c>
      <c r="AJ102" s="1">
        <f t="shared" si="16"/>
        <v>0</v>
      </c>
    </row>
    <row r="103" spans="1:40" ht="12.75" customHeight="1" x14ac:dyDescent="0.2">
      <c r="A103" s="22" t="s">
        <v>34</v>
      </c>
      <c r="F103" s="27">
        <v>8</v>
      </c>
      <c r="X103" s="25"/>
      <c r="Y103" s="25"/>
      <c r="Z103" s="25"/>
      <c r="AA103" s="25"/>
      <c r="AB103" s="25"/>
      <c r="AC103" s="25"/>
      <c r="AD103" s="1"/>
      <c r="AE103" s="1"/>
      <c r="AG103" s="1">
        <f>F103/E102</f>
        <v>1</v>
      </c>
      <c r="AH103" s="29">
        <v>10</v>
      </c>
      <c r="AI103" s="30">
        <f t="shared" si="15"/>
        <v>0.90909090909090906</v>
      </c>
      <c r="AJ103" s="1">
        <f t="shared" si="16"/>
        <v>9.0909090909090939E-2</v>
      </c>
    </row>
    <row r="104" spans="1:40" ht="12.75" customHeight="1" x14ac:dyDescent="0.2">
      <c r="A104" s="22" t="s">
        <v>46</v>
      </c>
      <c r="G104" s="27">
        <v>8</v>
      </c>
      <c r="X104" s="25"/>
      <c r="Y104" s="25"/>
      <c r="Z104" s="25"/>
      <c r="AA104" s="25"/>
      <c r="AB104" s="25"/>
      <c r="AC104" s="25"/>
      <c r="AD104" s="1"/>
      <c r="AE104" s="1"/>
      <c r="AG104" s="1">
        <f>G104/F103</f>
        <v>1</v>
      </c>
      <c r="AH104" s="29">
        <v>10</v>
      </c>
      <c r="AI104" s="30">
        <f t="shared" si="15"/>
        <v>1</v>
      </c>
      <c r="AJ104" s="1">
        <f t="shared" si="16"/>
        <v>0</v>
      </c>
    </row>
    <row r="105" spans="1:40" ht="12.75" customHeight="1" x14ac:dyDescent="0.2">
      <c r="A105" s="22" t="s">
        <v>49</v>
      </c>
      <c r="H105" s="27">
        <v>9</v>
      </c>
      <c r="X105" s="25"/>
      <c r="Y105" s="25"/>
      <c r="Z105" s="25"/>
      <c r="AA105" s="25"/>
      <c r="AB105" s="25"/>
      <c r="AC105" s="25"/>
      <c r="AD105" s="1"/>
      <c r="AE105" s="1"/>
      <c r="AG105" s="1">
        <f>H105/G104</f>
        <v>1.125</v>
      </c>
      <c r="AH105" s="29">
        <v>10</v>
      </c>
      <c r="AI105" s="30">
        <f t="shared" si="15"/>
        <v>1</v>
      </c>
      <c r="AJ105" s="1">
        <f t="shared" si="16"/>
        <v>0</v>
      </c>
    </row>
    <row r="106" spans="1:40" ht="12.75" customHeight="1" x14ac:dyDescent="0.2">
      <c r="A106" s="27">
        <v>1002</v>
      </c>
      <c r="H106" s="27">
        <v>9</v>
      </c>
      <c r="X106" s="25"/>
      <c r="Y106" s="25"/>
      <c r="Z106" s="25"/>
      <c r="AA106" s="25"/>
      <c r="AB106" s="25"/>
      <c r="AC106" s="25"/>
      <c r="AD106" s="1"/>
      <c r="AE106" s="1"/>
      <c r="AG106" s="1"/>
    </row>
    <row r="107" spans="1:40" ht="12.75" customHeight="1" x14ac:dyDescent="0.2">
      <c r="A107" s="27">
        <v>1101</v>
      </c>
      <c r="D107" s="36"/>
      <c r="R107" s="27">
        <v>1</v>
      </c>
      <c r="S107" s="27">
        <v>5</v>
      </c>
      <c r="T107" s="27">
        <v>2</v>
      </c>
      <c r="U107" s="27">
        <v>3</v>
      </c>
      <c r="X107" s="25"/>
      <c r="Y107" s="25"/>
      <c r="Z107" s="25"/>
      <c r="AA107" s="25">
        <v>3</v>
      </c>
      <c r="AB107" s="25">
        <v>4</v>
      </c>
      <c r="AC107" s="25">
        <f t="shared" ref="AC107:AC108" si="17">SUM(AA107:AB107)</f>
        <v>7</v>
      </c>
      <c r="AD107" s="1"/>
      <c r="AE107" s="1"/>
      <c r="AG107" s="1"/>
    </row>
    <row r="108" spans="1:40" ht="12.75" customHeight="1" x14ac:dyDescent="0.2">
      <c r="A108" s="22" t="s">
        <v>55</v>
      </c>
      <c r="D108" s="36"/>
      <c r="S108" s="27">
        <v>1</v>
      </c>
      <c r="U108" s="27">
        <v>2</v>
      </c>
      <c r="X108" s="28"/>
      <c r="Y108" s="28"/>
      <c r="Z108" s="28"/>
      <c r="AA108" s="28">
        <v>1</v>
      </c>
      <c r="AB108" s="28">
        <v>1</v>
      </c>
      <c r="AC108" s="25">
        <f t="shared" si="17"/>
        <v>2</v>
      </c>
      <c r="AD108" s="1"/>
      <c r="AE108" s="1"/>
      <c r="AG108" s="1"/>
      <c r="AK108" s="27" t="s">
        <v>35</v>
      </c>
      <c r="AL108" s="27"/>
      <c r="AM108" s="27"/>
      <c r="AN108" s="27"/>
    </row>
    <row r="109" spans="1:40" ht="12.75" customHeight="1" x14ac:dyDescent="0.2">
      <c r="D109" s="36"/>
      <c r="AC109" s="27">
        <f>SUM(AC107:AC108)</f>
        <v>9</v>
      </c>
      <c r="AD109" s="1">
        <f>AC107/B99</f>
        <v>0.36842105263157893</v>
      </c>
      <c r="AE109" s="1">
        <f>AC109/B99</f>
        <v>0.47368421052631576</v>
      </c>
      <c r="AF109" s="1">
        <f>AE109-AD109</f>
        <v>0.10526315789473684</v>
      </c>
      <c r="AG109" s="1"/>
      <c r="AK109" s="27" t="s">
        <v>36</v>
      </c>
      <c r="AL109" s="30"/>
      <c r="AM109" s="30"/>
      <c r="AN109" s="27"/>
    </row>
    <row r="110" spans="1:40" ht="12.75" customHeight="1" x14ac:dyDescent="0.2">
      <c r="D110" s="36"/>
      <c r="AD110" s="1"/>
      <c r="AE110" s="1"/>
      <c r="AG110" s="1"/>
    </row>
    <row r="111" spans="1:40" ht="12.75" customHeight="1" x14ac:dyDescent="0.3">
      <c r="A111" s="3" t="s">
        <v>59</v>
      </c>
      <c r="D111" s="36"/>
      <c r="AD111" s="1"/>
      <c r="AE111" s="1"/>
      <c r="AG111" s="1"/>
    </row>
    <row r="112" spans="1:40" ht="25.5" customHeight="1" x14ac:dyDescent="0.2">
      <c r="B112" s="230" t="s">
        <v>3</v>
      </c>
      <c r="C112" s="231"/>
      <c r="D112" s="231"/>
      <c r="E112" s="231"/>
      <c r="F112" s="231"/>
      <c r="G112" s="231"/>
      <c r="H112" s="231"/>
      <c r="I112" s="231"/>
      <c r="J112" s="4"/>
      <c r="AD112" s="7" t="s">
        <v>11</v>
      </c>
      <c r="AE112" s="7" t="s">
        <v>12</v>
      </c>
      <c r="AF112" s="8" t="s">
        <v>13</v>
      </c>
      <c r="AG112" s="7" t="s">
        <v>14</v>
      </c>
      <c r="AH112" s="9" t="s">
        <v>15</v>
      </c>
      <c r="AI112" s="9" t="s">
        <v>16</v>
      </c>
      <c r="AJ112" s="10" t="s">
        <v>17</v>
      </c>
    </row>
    <row r="113" spans="1:40" ht="12.75" customHeight="1" x14ac:dyDescent="0.2">
      <c r="A113" s="12" t="s">
        <v>19</v>
      </c>
      <c r="B113" s="13">
        <v>1</v>
      </c>
      <c r="C113" s="13">
        <v>2</v>
      </c>
      <c r="D113" s="13">
        <v>3</v>
      </c>
      <c r="E113" s="13">
        <v>4</v>
      </c>
      <c r="F113" s="13">
        <v>5</v>
      </c>
      <c r="G113" s="13">
        <v>6</v>
      </c>
      <c r="H113" s="13">
        <v>7</v>
      </c>
      <c r="I113" s="13">
        <v>8</v>
      </c>
      <c r="J113" s="13"/>
      <c r="K113" s="195" t="s">
        <v>20</v>
      </c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8"/>
      <c r="AE113" s="18"/>
      <c r="AF113" s="19"/>
      <c r="AG113" s="20"/>
      <c r="AH113" s="21"/>
      <c r="AI113" s="21"/>
      <c r="AJ113" s="1"/>
    </row>
    <row r="114" spans="1:40" ht="12.75" customHeight="1" x14ac:dyDescent="0.2">
      <c r="A114" s="22" t="s">
        <v>31</v>
      </c>
      <c r="B114" s="23">
        <v>37</v>
      </c>
      <c r="C114" s="23"/>
      <c r="D114" s="23"/>
      <c r="E114" s="23"/>
      <c r="F114" s="23"/>
      <c r="G114" s="23"/>
      <c r="H114" s="23"/>
      <c r="I114" s="23"/>
      <c r="J114" s="23"/>
      <c r="K114" s="196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18"/>
      <c r="AE114" s="18"/>
      <c r="AF114" s="19"/>
      <c r="AG114" s="20"/>
      <c r="AH114" s="26">
        <f>B114</f>
        <v>37</v>
      </c>
      <c r="AI114" s="21"/>
      <c r="AJ114" s="1"/>
    </row>
    <row r="115" spans="1:40" ht="12.75" customHeight="1" x14ac:dyDescent="0.2">
      <c r="A115" s="22" t="s">
        <v>32</v>
      </c>
      <c r="C115" s="27">
        <v>37</v>
      </c>
      <c r="K115" s="189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8"/>
      <c r="Y115" s="28"/>
      <c r="Z115" s="28"/>
      <c r="AA115" s="28"/>
      <c r="AB115" s="28"/>
      <c r="AC115" s="28"/>
      <c r="AD115" s="1"/>
      <c r="AE115" s="1"/>
      <c r="AG115" s="20">
        <f>C115/B114</f>
        <v>1</v>
      </c>
      <c r="AH115" s="29">
        <v>37</v>
      </c>
      <c r="AI115" s="30">
        <f t="shared" ref="AI115:AI120" si="18">AH115/AH114</f>
        <v>1</v>
      </c>
      <c r="AJ115" s="1">
        <f t="shared" ref="AJ115:AJ120" si="19">100%-AI115</f>
        <v>0</v>
      </c>
    </row>
    <row r="116" spans="1:40" ht="12.75" customHeight="1" x14ac:dyDescent="0.2">
      <c r="A116" s="22" t="s">
        <v>33</v>
      </c>
      <c r="D116" s="27">
        <v>37</v>
      </c>
      <c r="X116" s="28"/>
      <c r="Y116" s="28"/>
      <c r="Z116" s="28"/>
      <c r="AA116" s="28"/>
      <c r="AB116" s="28"/>
      <c r="AC116" s="28"/>
      <c r="AD116" s="1"/>
      <c r="AE116" s="1"/>
      <c r="AG116" s="1">
        <f>D116/C115</f>
        <v>1</v>
      </c>
      <c r="AH116" s="29">
        <v>37</v>
      </c>
      <c r="AI116" s="30">
        <f t="shared" si="18"/>
        <v>1</v>
      </c>
      <c r="AJ116" s="1">
        <f t="shared" si="19"/>
        <v>0</v>
      </c>
    </row>
    <row r="117" spans="1:40" ht="12.75" customHeight="1" x14ac:dyDescent="0.2">
      <c r="A117" s="22" t="s">
        <v>34</v>
      </c>
      <c r="E117" s="27">
        <v>36</v>
      </c>
      <c r="X117" s="28"/>
      <c r="Y117" s="28"/>
      <c r="Z117" s="28"/>
      <c r="AA117" s="28"/>
      <c r="AB117" s="28"/>
      <c r="AC117" s="28"/>
      <c r="AD117" s="1"/>
      <c r="AE117" s="1"/>
      <c r="AG117" s="1">
        <f>E117/D116</f>
        <v>0.97297297297297303</v>
      </c>
      <c r="AH117" s="29">
        <v>36</v>
      </c>
      <c r="AI117" s="30">
        <f t="shared" si="18"/>
        <v>0.97297297297297303</v>
      </c>
      <c r="AJ117" s="1">
        <f t="shared" si="19"/>
        <v>2.7027027027026973E-2</v>
      </c>
    </row>
    <row r="118" spans="1:40" ht="12.75" customHeight="1" x14ac:dyDescent="0.2">
      <c r="A118" s="22" t="s">
        <v>46</v>
      </c>
      <c r="F118" s="27">
        <v>34</v>
      </c>
      <c r="X118" s="28"/>
      <c r="Y118" s="28"/>
      <c r="Z118" s="28"/>
      <c r="AA118" s="28"/>
      <c r="AB118" s="28"/>
      <c r="AC118" s="28"/>
      <c r="AD118" s="1"/>
      <c r="AE118" s="1"/>
      <c r="AG118" s="1">
        <f>F118/E117</f>
        <v>0.94444444444444442</v>
      </c>
      <c r="AH118" s="29">
        <v>34</v>
      </c>
      <c r="AI118" s="30">
        <f t="shared" si="18"/>
        <v>0.94444444444444442</v>
      </c>
      <c r="AJ118" s="1">
        <f t="shared" si="19"/>
        <v>5.555555555555558E-2</v>
      </c>
    </row>
    <row r="119" spans="1:40" ht="12.75" customHeight="1" x14ac:dyDescent="0.2">
      <c r="A119" s="22" t="s">
        <v>49</v>
      </c>
      <c r="G119" s="27">
        <v>34</v>
      </c>
      <c r="X119" s="28"/>
      <c r="Y119" s="28"/>
      <c r="Z119" s="28"/>
      <c r="AA119" s="28"/>
      <c r="AB119" s="28"/>
      <c r="AC119" s="28"/>
      <c r="AD119" s="1"/>
      <c r="AE119" s="1"/>
      <c r="AG119" s="1">
        <f>G119/F118</f>
        <v>1</v>
      </c>
      <c r="AH119" s="29">
        <v>34</v>
      </c>
      <c r="AI119" s="30">
        <f t="shared" si="18"/>
        <v>1</v>
      </c>
      <c r="AJ119" s="1">
        <f t="shared" si="19"/>
        <v>0</v>
      </c>
    </row>
    <row r="120" spans="1:40" ht="12.75" customHeight="1" x14ac:dyDescent="0.2">
      <c r="A120" s="22" t="s">
        <v>50</v>
      </c>
      <c r="H120" s="27">
        <v>33</v>
      </c>
      <c r="X120" s="28"/>
      <c r="Y120" s="28"/>
      <c r="Z120" s="28"/>
      <c r="AA120" s="28"/>
      <c r="AB120" s="28"/>
      <c r="AC120" s="28"/>
      <c r="AD120" s="1"/>
      <c r="AE120" s="1"/>
      <c r="AG120" s="1">
        <f>H120/G119</f>
        <v>0.97058823529411764</v>
      </c>
      <c r="AH120" s="29">
        <v>34</v>
      </c>
      <c r="AI120" s="30">
        <f t="shared" si="18"/>
        <v>1</v>
      </c>
      <c r="AJ120" s="1">
        <f t="shared" si="19"/>
        <v>0</v>
      </c>
    </row>
    <row r="121" spans="1:40" ht="12.75" customHeight="1" x14ac:dyDescent="0.2">
      <c r="A121" s="22" t="s">
        <v>54</v>
      </c>
      <c r="S121" s="27">
        <v>12</v>
      </c>
      <c r="T121" s="27">
        <v>13</v>
      </c>
      <c r="V121" s="27">
        <f>S121+T121</f>
        <v>25</v>
      </c>
      <c r="X121" s="28"/>
      <c r="Y121" s="28"/>
      <c r="Z121" s="28"/>
      <c r="AA121" s="28"/>
      <c r="AB121" s="28"/>
      <c r="AC121" s="28"/>
      <c r="AD121" s="1"/>
      <c r="AE121" s="1"/>
      <c r="AG121" s="1"/>
      <c r="AH121" s="29"/>
      <c r="AI121" s="30"/>
      <c r="AJ121" s="1"/>
    </row>
    <row r="122" spans="1:40" ht="12.75" customHeight="1" x14ac:dyDescent="0.2">
      <c r="A122" s="22" t="s">
        <v>55</v>
      </c>
      <c r="T122" s="27">
        <v>20</v>
      </c>
      <c r="U122" s="27">
        <v>13</v>
      </c>
      <c r="X122" s="28"/>
      <c r="Y122" s="28"/>
      <c r="Z122" s="28"/>
      <c r="AA122" s="28">
        <v>19</v>
      </c>
      <c r="AB122" s="28">
        <v>12</v>
      </c>
      <c r="AC122" s="28">
        <f>SUM(AA122:AB122)</f>
        <v>31</v>
      </c>
      <c r="AD122" s="1"/>
      <c r="AE122" s="1"/>
      <c r="AG122" s="1"/>
      <c r="AH122" s="29"/>
      <c r="AI122" s="30"/>
      <c r="AJ122" s="1"/>
      <c r="AK122" s="27" t="s">
        <v>35</v>
      </c>
      <c r="AL122" s="27"/>
      <c r="AM122" s="27"/>
      <c r="AN122" s="27"/>
    </row>
    <row r="123" spans="1:40" ht="12.75" customHeight="1" x14ac:dyDescent="0.2">
      <c r="AC123" s="27">
        <f>SUM(AC122)</f>
        <v>31</v>
      </c>
      <c r="AD123" s="1">
        <f>AC122/B114</f>
        <v>0.83783783783783783</v>
      </c>
      <c r="AE123" s="1">
        <f>AC123/B114</f>
        <v>0.83783783783783783</v>
      </c>
      <c r="AF123" s="1">
        <f>AE123-AD123</f>
        <v>0</v>
      </c>
      <c r="AG123" s="1"/>
      <c r="AK123" s="27" t="s">
        <v>36</v>
      </c>
      <c r="AL123" s="30"/>
      <c r="AM123" s="30"/>
      <c r="AN123" s="27"/>
    </row>
    <row r="124" spans="1:40" ht="12.75" customHeight="1" x14ac:dyDescent="0.3">
      <c r="A124" s="3" t="s">
        <v>60</v>
      </c>
      <c r="D124" s="36"/>
      <c r="AD124" s="1"/>
      <c r="AE124" s="1"/>
      <c r="AG124" s="1"/>
    </row>
    <row r="125" spans="1:40" ht="25.5" customHeight="1" x14ac:dyDescent="0.2">
      <c r="B125" s="230" t="s">
        <v>3</v>
      </c>
      <c r="C125" s="231"/>
      <c r="D125" s="231"/>
      <c r="E125" s="231"/>
      <c r="F125" s="231"/>
      <c r="G125" s="231"/>
      <c r="H125" s="231"/>
      <c r="I125" s="231"/>
      <c r="J125" s="4"/>
      <c r="AD125" s="7" t="s">
        <v>11</v>
      </c>
      <c r="AE125" s="7" t="s">
        <v>12</v>
      </c>
      <c r="AF125" s="8" t="s">
        <v>13</v>
      </c>
      <c r="AG125" s="7" t="s">
        <v>14</v>
      </c>
      <c r="AH125" s="9" t="s">
        <v>15</v>
      </c>
      <c r="AI125" s="9" t="s">
        <v>16</v>
      </c>
      <c r="AJ125" s="10" t="s">
        <v>17</v>
      </c>
    </row>
    <row r="126" spans="1:40" ht="12.75" customHeight="1" x14ac:dyDescent="0.2">
      <c r="A126" s="12" t="s">
        <v>19</v>
      </c>
      <c r="B126" s="13">
        <v>1</v>
      </c>
      <c r="C126" s="13">
        <v>2</v>
      </c>
      <c r="D126" s="13">
        <v>3</v>
      </c>
      <c r="E126" s="13">
        <v>4</v>
      </c>
      <c r="F126" s="13">
        <v>5</v>
      </c>
      <c r="G126" s="13">
        <v>6</v>
      </c>
      <c r="H126" s="13">
        <v>7</v>
      </c>
      <c r="I126" s="13">
        <v>8</v>
      </c>
      <c r="J126" s="13"/>
      <c r="K126" s="195" t="s">
        <v>20</v>
      </c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8"/>
      <c r="AE126" s="18"/>
      <c r="AF126" s="19"/>
      <c r="AG126" s="20"/>
      <c r="AH126" s="21"/>
      <c r="AI126" s="21"/>
      <c r="AJ126" s="1"/>
    </row>
    <row r="127" spans="1:40" ht="12.75" customHeight="1" x14ac:dyDescent="0.2">
      <c r="A127" s="22" t="s">
        <v>32</v>
      </c>
      <c r="B127" s="23">
        <v>18</v>
      </c>
      <c r="C127" s="23"/>
      <c r="D127" s="23"/>
      <c r="E127" s="23"/>
      <c r="F127" s="23"/>
      <c r="G127" s="23"/>
      <c r="H127" s="23"/>
      <c r="I127" s="23"/>
      <c r="J127" s="23"/>
      <c r="K127" s="196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18"/>
      <c r="AE127" s="18"/>
      <c r="AF127" s="19"/>
      <c r="AG127" s="20"/>
      <c r="AH127" s="26">
        <f>B127</f>
        <v>18</v>
      </c>
      <c r="AI127" s="21"/>
      <c r="AJ127" s="1"/>
    </row>
    <row r="128" spans="1:40" ht="12.75" customHeight="1" x14ac:dyDescent="0.2">
      <c r="A128" s="22" t="s">
        <v>33</v>
      </c>
      <c r="C128" s="27">
        <v>13</v>
      </c>
      <c r="K128" s="189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8"/>
      <c r="Y128" s="28"/>
      <c r="Z128" s="28"/>
      <c r="AA128" s="28"/>
      <c r="AB128" s="28"/>
      <c r="AC128" s="28"/>
      <c r="AD128" s="1"/>
      <c r="AE128" s="1"/>
      <c r="AG128" s="20">
        <f>C128/B127</f>
        <v>0.72222222222222221</v>
      </c>
      <c r="AH128" s="29">
        <v>13</v>
      </c>
      <c r="AI128" s="30">
        <f t="shared" ref="AI128:AI133" si="20">AH128/AH127</f>
        <v>0.72222222222222221</v>
      </c>
      <c r="AJ128" s="1">
        <f t="shared" ref="AJ128:AJ133" si="21">100%-AI128</f>
        <v>0.27777777777777779</v>
      </c>
    </row>
    <row r="129" spans="1:40" ht="12.75" customHeight="1" x14ac:dyDescent="0.2">
      <c r="A129" s="22" t="s">
        <v>34</v>
      </c>
      <c r="D129" s="27">
        <v>13</v>
      </c>
      <c r="X129" s="28"/>
      <c r="Y129" s="28"/>
      <c r="Z129" s="28"/>
      <c r="AA129" s="28"/>
      <c r="AB129" s="28"/>
      <c r="AC129" s="28"/>
      <c r="AD129" s="1"/>
      <c r="AE129" s="1"/>
      <c r="AG129" s="1">
        <f>D129/C128</f>
        <v>1</v>
      </c>
      <c r="AH129" s="29">
        <v>13</v>
      </c>
      <c r="AI129" s="30">
        <f t="shared" si="20"/>
        <v>1</v>
      </c>
      <c r="AJ129" s="1">
        <f t="shared" si="21"/>
        <v>0</v>
      </c>
    </row>
    <row r="130" spans="1:40" ht="12.75" customHeight="1" x14ac:dyDescent="0.2">
      <c r="A130" s="22" t="s">
        <v>46</v>
      </c>
      <c r="E130" s="27">
        <v>13</v>
      </c>
      <c r="X130" s="28"/>
      <c r="Y130" s="28"/>
      <c r="Z130" s="28"/>
      <c r="AA130" s="28"/>
      <c r="AB130" s="28"/>
      <c r="AC130" s="28"/>
      <c r="AD130" s="1"/>
      <c r="AE130" s="1"/>
      <c r="AG130" s="1">
        <f>E130/D129</f>
        <v>1</v>
      </c>
      <c r="AH130" s="29">
        <v>13</v>
      </c>
      <c r="AI130" s="30">
        <f t="shared" si="20"/>
        <v>1</v>
      </c>
      <c r="AJ130" s="1">
        <f t="shared" si="21"/>
        <v>0</v>
      </c>
    </row>
    <row r="131" spans="1:40" ht="12.75" customHeight="1" x14ac:dyDescent="0.2">
      <c r="A131" s="27">
        <v>1001</v>
      </c>
      <c r="F131" s="27">
        <v>12</v>
      </c>
      <c r="X131" s="28"/>
      <c r="Y131" s="28"/>
      <c r="Z131" s="28"/>
      <c r="AA131" s="28"/>
      <c r="AB131" s="28"/>
      <c r="AC131" s="28"/>
      <c r="AD131" s="1"/>
      <c r="AE131" s="1"/>
      <c r="AG131" s="1">
        <f>F131/E130</f>
        <v>0.92307692307692313</v>
      </c>
      <c r="AH131" s="29">
        <v>12</v>
      </c>
      <c r="AI131" s="30">
        <f t="shared" si="20"/>
        <v>0.92307692307692313</v>
      </c>
      <c r="AJ131" s="1">
        <f t="shared" si="21"/>
        <v>7.6923076923076872E-2</v>
      </c>
    </row>
    <row r="132" spans="1:40" ht="12.75" customHeight="1" x14ac:dyDescent="0.2">
      <c r="A132" s="27">
        <v>1002</v>
      </c>
      <c r="G132" s="27">
        <v>9</v>
      </c>
      <c r="X132" s="28"/>
      <c r="Y132" s="28"/>
      <c r="Z132" s="28"/>
      <c r="AA132" s="28"/>
      <c r="AB132" s="28"/>
      <c r="AC132" s="28"/>
      <c r="AD132" s="1"/>
      <c r="AE132" s="1"/>
      <c r="AG132" s="1">
        <f>G132/F131</f>
        <v>0.75</v>
      </c>
      <c r="AH132" s="29">
        <v>11</v>
      </c>
      <c r="AI132" s="30">
        <f t="shared" si="20"/>
        <v>0.91666666666666663</v>
      </c>
      <c r="AJ132" s="1">
        <f t="shared" si="21"/>
        <v>8.333333333333337E-2</v>
      </c>
    </row>
    <row r="133" spans="1:40" ht="12.75" customHeight="1" x14ac:dyDescent="0.2">
      <c r="A133" s="27">
        <v>1101</v>
      </c>
      <c r="H133" s="27">
        <v>9</v>
      </c>
      <c r="X133" s="28"/>
      <c r="Y133" s="28"/>
      <c r="Z133" s="28"/>
      <c r="AA133" s="28"/>
      <c r="AB133" s="28"/>
      <c r="AC133" s="28"/>
      <c r="AD133" s="1"/>
      <c r="AE133" s="1"/>
      <c r="AG133" s="1">
        <f>H133/G132</f>
        <v>1</v>
      </c>
      <c r="AH133" s="29">
        <v>11</v>
      </c>
      <c r="AI133" s="30">
        <f t="shared" si="20"/>
        <v>1</v>
      </c>
      <c r="AJ133" s="1">
        <f t="shared" si="21"/>
        <v>0</v>
      </c>
    </row>
    <row r="134" spans="1:40" ht="12.75" customHeight="1" x14ac:dyDescent="0.2">
      <c r="A134" s="22" t="s">
        <v>55</v>
      </c>
      <c r="R134" s="27">
        <v>6</v>
      </c>
      <c r="T134" s="27">
        <v>3</v>
      </c>
      <c r="X134" s="28"/>
      <c r="Y134" s="28"/>
      <c r="Z134" s="28"/>
      <c r="AA134" s="28"/>
      <c r="AB134" s="28"/>
      <c r="AC134" s="28"/>
      <c r="AD134" s="1"/>
      <c r="AE134" s="1"/>
      <c r="AG134" s="1"/>
      <c r="AH134" s="29"/>
      <c r="AI134" s="30"/>
      <c r="AJ134" s="1"/>
    </row>
    <row r="135" spans="1:40" ht="12.75" customHeight="1" x14ac:dyDescent="0.2">
      <c r="A135" s="22" t="s">
        <v>56</v>
      </c>
      <c r="P135" s="27">
        <v>1</v>
      </c>
      <c r="S135" s="27">
        <v>6</v>
      </c>
      <c r="U135" s="27">
        <v>3</v>
      </c>
      <c r="X135" s="28"/>
      <c r="Y135" s="28"/>
      <c r="Z135" s="28"/>
      <c r="AA135" s="28">
        <v>6</v>
      </c>
      <c r="AB135" s="28">
        <v>3</v>
      </c>
      <c r="AC135" s="28">
        <f>SUM(X135:AB135)</f>
        <v>9</v>
      </c>
      <c r="AD135" s="1"/>
      <c r="AE135" s="1"/>
      <c r="AG135" s="1"/>
      <c r="AH135" s="29"/>
      <c r="AI135" s="30"/>
      <c r="AJ135" s="1"/>
    </row>
    <row r="136" spans="1:40" ht="12.75" customHeight="1" x14ac:dyDescent="0.2">
      <c r="A136" s="22" t="s">
        <v>57</v>
      </c>
      <c r="H136" s="27">
        <v>1</v>
      </c>
      <c r="X136" s="28"/>
      <c r="Y136" s="28"/>
      <c r="Z136" s="28"/>
      <c r="AA136" s="28"/>
      <c r="AB136" s="28"/>
      <c r="AC136" s="28"/>
      <c r="AD136" s="1"/>
      <c r="AE136" s="1"/>
      <c r="AG136" s="1"/>
      <c r="AH136" s="29"/>
      <c r="AI136" s="30"/>
      <c r="AJ136" s="1"/>
      <c r="AK136" s="27" t="s">
        <v>35</v>
      </c>
      <c r="AL136" s="27"/>
      <c r="AM136" s="27"/>
      <c r="AN136" s="27"/>
    </row>
    <row r="137" spans="1:40" ht="12.75" customHeight="1" x14ac:dyDescent="0.2">
      <c r="D137" s="36"/>
      <c r="AC137" s="27">
        <f>SUM(AC135)</f>
        <v>9</v>
      </c>
      <c r="AD137" s="1">
        <f>AC135/B127</f>
        <v>0.5</v>
      </c>
      <c r="AE137" s="1">
        <f>AC137/B127</f>
        <v>0.5</v>
      </c>
      <c r="AF137" s="1">
        <f>AE137-AD137</f>
        <v>0</v>
      </c>
      <c r="AG137" s="1"/>
      <c r="AK137" s="27" t="s">
        <v>36</v>
      </c>
      <c r="AL137" s="30"/>
      <c r="AM137" s="30"/>
      <c r="AN137" s="27"/>
    </row>
    <row r="138" spans="1:40" ht="12.75" customHeight="1" x14ac:dyDescent="0.3">
      <c r="A138" s="3" t="s">
        <v>61</v>
      </c>
      <c r="D138" s="36"/>
      <c r="AD138" s="1"/>
      <c r="AE138" s="1"/>
      <c r="AF138" s="1"/>
      <c r="AG138" s="1"/>
      <c r="AK138" s="27"/>
      <c r="AL138" s="30"/>
      <c r="AM138" s="30"/>
    </row>
    <row r="139" spans="1:40" ht="25.5" customHeight="1" x14ac:dyDescent="0.2">
      <c r="B139" s="230" t="s">
        <v>3</v>
      </c>
      <c r="C139" s="231"/>
      <c r="D139" s="231"/>
      <c r="E139" s="231"/>
      <c r="F139" s="231"/>
      <c r="G139" s="231"/>
      <c r="H139" s="231"/>
      <c r="I139" s="231"/>
      <c r="J139" s="4"/>
      <c r="AD139" s="7" t="s">
        <v>11</v>
      </c>
      <c r="AE139" s="7" t="s">
        <v>12</v>
      </c>
      <c r="AF139" s="8" t="s">
        <v>13</v>
      </c>
      <c r="AG139" s="7" t="s">
        <v>14</v>
      </c>
      <c r="AH139" s="9" t="s">
        <v>15</v>
      </c>
      <c r="AI139" s="9" t="s">
        <v>16</v>
      </c>
      <c r="AJ139" s="10" t="s">
        <v>17</v>
      </c>
    </row>
    <row r="140" spans="1:40" ht="12.75" customHeight="1" x14ac:dyDescent="0.2">
      <c r="A140" s="12" t="s">
        <v>19</v>
      </c>
      <c r="B140" s="13">
        <v>1</v>
      </c>
      <c r="C140" s="13">
        <v>2</v>
      </c>
      <c r="D140" s="13">
        <v>3</v>
      </c>
      <c r="E140" s="13">
        <v>4</v>
      </c>
      <c r="F140" s="13">
        <v>5</v>
      </c>
      <c r="G140" s="13">
        <v>6</v>
      </c>
      <c r="H140" s="13">
        <v>7</v>
      </c>
      <c r="I140" s="13">
        <v>8</v>
      </c>
      <c r="J140" s="13"/>
      <c r="K140" s="195" t="s">
        <v>20</v>
      </c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8"/>
      <c r="AE140" s="18"/>
      <c r="AF140" s="19"/>
      <c r="AG140" s="20"/>
      <c r="AH140" s="21"/>
      <c r="AI140" s="21"/>
      <c r="AJ140" s="1"/>
    </row>
    <row r="141" spans="1:40" ht="12.75" customHeight="1" x14ac:dyDescent="0.2">
      <c r="A141" s="22" t="s">
        <v>33</v>
      </c>
      <c r="B141" s="23">
        <v>46</v>
      </c>
      <c r="C141" s="23"/>
      <c r="D141" s="23"/>
      <c r="E141" s="23"/>
      <c r="F141" s="23"/>
      <c r="G141" s="23"/>
      <c r="H141" s="23"/>
      <c r="I141" s="23"/>
      <c r="J141" s="23"/>
      <c r="K141" s="196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18"/>
      <c r="AE141" s="18"/>
      <c r="AF141" s="19"/>
      <c r="AG141" s="20"/>
      <c r="AH141" s="26">
        <f>B141</f>
        <v>46</v>
      </c>
      <c r="AI141" s="21"/>
      <c r="AJ141" s="1"/>
    </row>
    <row r="142" spans="1:40" ht="12.75" customHeight="1" x14ac:dyDescent="0.2">
      <c r="A142" s="22" t="s">
        <v>34</v>
      </c>
      <c r="C142" s="27">
        <v>40</v>
      </c>
      <c r="K142" s="189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8"/>
      <c r="Y142" s="28"/>
      <c r="Z142" s="28"/>
      <c r="AA142" s="28"/>
      <c r="AB142" s="28"/>
      <c r="AC142" s="28"/>
      <c r="AD142" s="1"/>
      <c r="AE142" s="1"/>
      <c r="AG142" s="20">
        <f>C142/B141</f>
        <v>0.86956521739130432</v>
      </c>
      <c r="AH142" s="29">
        <v>40</v>
      </c>
      <c r="AI142" s="30">
        <f t="shared" ref="AI142:AI147" si="22">AH142/AH141</f>
        <v>0.86956521739130432</v>
      </c>
      <c r="AJ142" s="1">
        <f t="shared" ref="AJ142:AJ147" si="23">100%-AI142</f>
        <v>0.13043478260869568</v>
      </c>
    </row>
    <row r="143" spans="1:40" ht="12.75" customHeight="1" x14ac:dyDescent="0.2">
      <c r="A143" s="22" t="s">
        <v>46</v>
      </c>
      <c r="D143" s="27">
        <v>37</v>
      </c>
      <c r="X143" s="28"/>
      <c r="Y143" s="28"/>
      <c r="Z143" s="28"/>
      <c r="AA143" s="28"/>
      <c r="AB143" s="28"/>
      <c r="AC143" s="28"/>
      <c r="AD143" s="1"/>
      <c r="AE143" s="1"/>
      <c r="AG143" s="1">
        <f>D143/C142</f>
        <v>0.92500000000000004</v>
      </c>
      <c r="AH143" s="29">
        <v>37</v>
      </c>
      <c r="AI143" s="30">
        <f t="shared" si="22"/>
        <v>0.92500000000000004</v>
      </c>
      <c r="AJ143" s="1">
        <f t="shared" si="23"/>
        <v>7.4999999999999956E-2</v>
      </c>
    </row>
    <row r="144" spans="1:40" ht="12.75" customHeight="1" x14ac:dyDescent="0.2">
      <c r="A144" s="27">
        <v>1001</v>
      </c>
      <c r="E144" s="27">
        <v>36</v>
      </c>
      <c r="X144" s="28"/>
      <c r="Y144" s="28"/>
      <c r="Z144" s="28"/>
      <c r="AA144" s="28"/>
      <c r="AB144" s="28"/>
      <c r="AC144" s="28"/>
      <c r="AD144" s="1"/>
      <c r="AE144" s="1"/>
      <c r="AG144" s="1">
        <f>E144/D143</f>
        <v>0.97297297297297303</v>
      </c>
      <c r="AH144" s="29">
        <v>36</v>
      </c>
      <c r="AI144" s="30">
        <f t="shared" si="22"/>
        <v>0.97297297297297303</v>
      </c>
      <c r="AJ144" s="1">
        <f t="shared" si="23"/>
        <v>2.7027027027026973E-2</v>
      </c>
    </row>
    <row r="145" spans="1:40" ht="12.75" customHeight="1" x14ac:dyDescent="0.2">
      <c r="A145" s="27">
        <v>1002</v>
      </c>
      <c r="F145" s="27">
        <v>36</v>
      </c>
      <c r="X145" s="28"/>
      <c r="Y145" s="28"/>
      <c r="Z145" s="28"/>
      <c r="AA145" s="28"/>
      <c r="AB145" s="28"/>
      <c r="AC145" s="28"/>
      <c r="AD145" s="1"/>
      <c r="AE145" s="1"/>
      <c r="AG145" s="1">
        <f>F145/E144</f>
        <v>1</v>
      </c>
      <c r="AH145" s="29">
        <v>36</v>
      </c>
      <c r="AI145" s="30">
        <f t="shared" si="22"/>
        <v>1</v>
      </c>
      <c r="AJ145" s="1">
        <f t="shared" si="23"/>
        <v>0</v>
      </c>
    </row>
    <row r="146" spans="1:40" ht="12.75" customHeight="1" x14ac:dyDescent="0.2">
      <c r="A146" s="27">
        <v>1101</v>
      </c>
      <c r="G146" s="27">
        <v>35</v>
      </c>
      <c r="X146" s="28"/>
      <c r="Y146" s="28"/>
      <c r="Z146" s="28"/>
      <c r="AA146" s="28"/>
      <c r="AB146" s="28"/>
      <c r="AC146" s="28"/>
      <c r="AD146" s="1"/>
      <c r="AE146" s="1"/>
      <c r="AG146" s="1">
        <f>G146/F145</f>
        <v>0.97222222222222221</v>
      </c>
      <c r="AH146" s="29">
        <v>36</v>
      </c>
      <c r="AI146" s="30">
        <f t="shared" si="22"/>
        <v>1</v>
      </c>
      <c r="AJ146" s="1">
        <f t="shared" si="23"/>
        <v>0</v>
      </c>
    </row>
    <row r="147" spans="1:40" ht="12.75" customHeight="1" x14ac:dyDescent="0.2">
      <c r="A147" s="22" t="s">
        <v>55</v>
      </c>
      <c r="H147" s="27">
        <v>34</v>
      </c>
      <c r="X147" s="28"/>
      <c r="Y147" s="28"/>
      <c r="Z147" s="28"/>
      <c r="AA147" s="28"/>
      <c r="AB147" s="28"/>
      <c r="AC147" s="28"/>
      <c r="AD147" s="1"/>
      <c r="AE147" s="1"/>
      <c r="AG147" s="1">
        <f>H147/G146</f>
        <v>0.97142857142857142</v>
      </c>
      <c r="AH147" s="29">
        <v>36</v>
      </c>
      <c r="AI147" s="30">
        <f t="shared" si="22"/>
        <v>1</v>
      </c>
      <c r="AJ147" s="1">
        <f t="shared" si="23"/>
        <v>0</v>
      </c>
    </row>
    <row r="148" spans="1:40" ht="12.75" customHeight="1" x14ac:dyDescent="0.2">
      <c r="A148" s="22" t="s">
        <v>56</v>
      </c>
      <c r="N148" s="27">
        <v>9</v>
      </c>
      <c r="P148" s="27">
        <v>5</v>
      </c>
      <c r="R148" s="27">
        <v>8</v>
      </c>
      <c r="T148" s="27">
        <v>12</v>
      </c>
      <c r="X148" s="28"/>
      <c r="Y148" s="28"/>
      <c r="Z148" s="28"/>
      <c r="AA148" s="28"/>
      <c r="AB148" s="28"/>
      <c r="AC148" s="28"/>
      <c r="AD148" s="1"/>
      <c r="AE148" s="1"/>
      <c r="AG148" s="1"/>
      <c r="AH148" s="29"/>
      <c r="AI148" s="30"/>
      <c r="AJ148" s="1"/>
    </row>
    <row r="149" spans="1:40" ht="12.75" customHeight="1" x14ac:dyDescent="0.2">
      <c r="A149" s="22" t="s">
        <v>57</v>
      </c>
      <c r="O149" s="27">
        <v>9</v>
      </c>
      <c r="Q149" s="27">
        <v>5</v>
      </c>
      <c r="S149" s="27">
        <v>7</v>
      </c>
      <c r="U149" s="27">
        <v>12</v>
      </c>
      <c r="X149" s="28"/>
      <c r="Y149" s="28"/>
      <c r="Z149" s="28">
        <v>5</v>
      </c>
      <c r="AA149" s="28">
        <v>7</v>
      </c>
      <c r="AB149" s="28">
        <v>12</v>
      </c>
      <c r="AC149" s="28">
        <v>33</v>
      </c>
      <c r="AD149" s="1"/>
      <c r="AE149" s="1"/>
      <c r="AG149" s="1"/>
      <c r="AH149" s="29"/>
      <c r="AI149" s="30"/>
      <c r="AJ149" s="1"/>
    </row>
    <row r="150" spans="1:40" ht="12.75" customHeight="1" x14ac:dyDescent="0.2">
      <c r="A150" s="22" t="s">
        <v>62</v>
      </c>
      <c r="H150" s="27">
        <v>1</v>
      </c>
      <c r="X150" s="28"/>
      <c r="Y150" s="28"/>
      <c r="Z150" s="28"/>
      <c r="AA150" s="28"/>
      <c r="AB150" s="28"/>
      <c r="AC150" s="28">
        <f t="shared" ref="AC150:AC153" si="24">SUM(X150:AB150)</f>
        <v>0</v>
      </c>
      <c r="AD150" s="1"/>
      <c r="AE150" s="1"/>
      <c r="AG150" s="1"/>
      <c r="AH150" s="29"/>
      <c r="AI150" s="30"/>
      <c r="AJ150" s="1"/>
    </row>
    <row r="151" spans="1:40" ht="12.75" customHeight="1" x14ac:dyDescent="0.2">
      <c r="A151" s="22" t="s">
        <v>63</v>
      </c>
      <c r="S151" s="27">
        <v>1</v>
      </c>
      <c r="X151" s="28"/>
      <c r="Y151" s="28"/>
      <c r="Z151" s="28"/>
      <c r="AA151" s="28">
        <v>1</v>
      </c>
      <c r="AB151" s="28"/>
      <c r="AC151" s="28">
        <f t="shared" si="24"/>
        <v>1</v>
      </c>
      <c r="AD151" s="1"/>
      <c r="AE151" s="1"/>
      <c r="AG151" s="1"/>
      <c r="AH151" s="29"/>
      <c r="AI151" s="30"/>
      <c r="AJ151" s="1"/>
    </row>
    <row r="152" spans="1:40" ht="12.75" customHeight="1" x14ac:dyDescent="0.2">
      <c r="A152" s="22" t="s">
        <v>64</v>
      </c>
      <c r="T152" s="27">
        <v>1</v>
      </c>
      <c r="X152" s="28"/>
      <c r="Y152" s="28"/>
      <c r="Z152" s="28"/>
      <c r="AA152" s="28"/>
      <c r="AB152" s="28"/>
      <c r="AC152" s="28">
        <f t="shared" si="24"/>
        <v>0</v>
      </c>
      <c r="AD152" s="1"/>
      <c r="AE152" s="1"/>
      <c r="AG152" s="1"/>
      <c r="AH152" s="29"/>
      <c r="AI152" s="30"/>
      <c r="AJ152" s="1"/>
    </row>
    <row r="153" spans="1:40" ht="12.75" customHeight="1" x14ac:dyDescent="0.2">
      <c r="A153" s="22" t="s">
        <v>65</v>
      </c>
      <c r="U153" s="27">
        <v>1</v>
      </c>
      <c r="X153" s="28"/>
      <c r="Y153" s="28"/>
      <c r="Z153" s="28"/>
      <c r="AA153" s="28"/>
      <c r="AB153" s="28">
        <v>1</v>
      </c>
      <c r="AC153" s="28">
        <f t="shared" si="24"/>
        <v>1</v>
      </c>
      <c r="AD153" s="1"/>
      <c r="AE153" s="1"/>
      <c r="AG153" s="1"/>
      <c r="AH153" s="29"/>
      <c r="AI153" s="30"/>
      <c r="AJ153" s="1"/>
      <c r="AK153" s="27" t="s">
        <v>35</v>
      </c>
      <c r="AL153" s="27"/>
      <c r="AM153" s="27"/>
      <c r="AN153" s="27"/>
    </row>
    <row r="154" spans="1:40" ht="12.75" customHeight="1" x14ac:dyDescent="0.2">
      <c r="D154" s="36"/>
      <c r="AC154" s="27">
        <f>SUM(AC149:AC153)</f>
        <v>35</v>
      </c>
      <c r="AD154" s="1">
        <f>AC149/B141</f>
        <v>0.71739130434782605</v>
      </c>
      <c r="AE154" s="1">
        <f>AC154/B141</f>
        <v>0.76086956521739135</v>
      </c>
      <c r="AF154" s="1">
        <f>AE154-AD154</f>
        <v>4.3478260869565299E-2</v>
      </c>
      <c r="AG154" s="1"/>
      <c r="AK154" s="27" t="s">
        <v>36</v>
      </c>
      <c r="AL154" s="30"/>
      <c r="AM154" s="30"/>
      <c r="AN154" s="27"/>
    </row>
    <row r="155" spans="1:40" ht="12.75" customHeight="1" x14ac:dyDescent="0.3">
      <c r="A155" s="3" t="s">
        <v>66</v>
      </c>
      <c r="D155" s="36"/>
      <c r="AD155" s="1"/>
      <c r="AE155" s="1"/>
      <c r="AF155" s="1"/>
      <c r="AG155" s="1"/>
      <c r="AK155" s="27"/>
      <c r="AL155" s="27"/>
      <c r="AM155" s="27"/>
      <c r="AN155" s="27"/>
    </row>
    <row r="156" spans="1:40" ht="25.5" customHeight="1" x14ac:dyDescent="0.2">
      <c r="B156" s="230" t="s">
        <v>3</v>
      </c>
      <c r="C156" s="231"/>
      <c r="D156" s="231"/>
      <c r="E156" s="231"/>
      <c r="F156" s="231"/>
      <c r="G156" s="231"/>
      <c r="H156" s="231"/>
      <c r="I156" s="231"/>
      <c r="J156" s="4"/>
      <c r="AD156" s="7" t="s">
        <v>11</v>
      </c>
      <c r="AE156" s="7" t="s">
        <v>12</v>
      </c>
      <c r="AF156" s="8" t="s">
        <v>13</v>
      </c>
      <c r="AG156" s="7" t="s">
        <v>14</v>
      </c>
      <c r="AH156" s="9" t="s">
        <v>15</v>
      </c>
      <c r="AI156" s="9" t="s">
        <v>16</v>
      </c>
      <c r="AJ156" s="10" t="s">
        <v>17</v>
      </c>
      <c r="AK156" s="27"/>
      <c r="AL156" s="27"/>
      <c r="AM156" s="27"/>
      <c r="AN156" s="27"/>
    </row>
    <row r="157" spans="1:40" ht="12.75" customHeight="1" x14ac:dyDescent="0.2">
      <c r="A157" s="12" t="s">
        <v>19</v>
      </c>
      <c r="B157" s="13">
        <v>1</v>
      </c>
      <c r="C157" s="13">
        <v>2</v>
      </c>
      <c r="D157" s="13">
        <v>3</v>
      </c>
      <c r="E157" s="13">
        <v>4</v>
      </c>
      <c r="F157" s="13">
        <v>5</v>
      </c>
      <c r="G157" s="13">
        <v>6</v>
      </c>
      <c r="H157" s="13">
        <v>7</v>
      </c>
      <c r="I157" s="13">
        <v>8</v>
      </c>
      <c r="J157" s="13"/>
      <c r="K157" s="195" t="s">
        <v>20</v>
      </c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8"/>
      <c r="AE157" s="18"/>
      <c r="AF157" s="19"/>
      <c r="AG157" s="20"/>
      <c r="AH157" s="21"/>
      <c r="AI157" s="21"/>
      <c r="AJ157" s="1"/>
      <c r="AK157" s="27"/>
      <c r="AL157" s="27"/>
      <c r="AM157" s="27"/>
      <c r="AN157" s="27"/>
    </row>
    <row r="158" spans="1:40" ht="12.75" customHeight="1" x14ac:dyDescent="0.2">
      <c r="A158" s="22" t="s">
        <v>34</v>
      </c>
      <c r="B158" s="23">
        <v>13</v>
      </c>
      <c r="C158" s="23"/>
      <c r="D158" s="23"/>
      <c r="E158" s="23"/>
      <c r="F158" s="23"/>
      <c r="G158" s="23"/>
      <c r="H158" s="23"/>
      <c r="I158" s="23"/>
      <c r="J158" s="23"/>
      <c r="K158" s="196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18"/>
      <c r="AE158" s="18"/>
      <c r="AF158" s="19"/>
      <c r="AG158" s="20"/>
      <c r="AH158" s="26">
        <f>B158</f>
        <v>13</v>
      </c>
      <c r="AI158" s="21"/>
      <c r="AJ158" s="1"/>
      <c r="AK158" s="27"/>
      <c r="AL158" s="27"/>
      <c r="AM158" s="27"/>
      <c r="AN158" s="27"/>
    </row>
    <row r="159" spans="1:40" ht="12.75" customHeight="1" x14ac:dyDescent="0.2">
      <c r="A159" s="22" t="s">
        <v>46</v>
      </c>
      <c r="C159" s="27">
        <v>11</v>
      </c>
      <c r="K159" s="189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8"/>
      <c r="Y159" s="28"/>
      <c r="Z159" s="28"/>
      <c r="AA159" s="28"/>
      <c r="AB159" s="28"/>
      <c r="AC159" s="28"/>
      <c r="AD159" s="1"/>
      <c r="AE159" s="1"/>
      <c r="AG159" s="20">
        <f>C159/B158</f>
        <v>0.84615384615384615</v>
      </c>
      <c r="AH159" s="29">
        <v>11</v>
      </c>
      <c r="AI159" s="30">
        <f t="shared" ref="AI159:AI164" si="25">AH159/AH158</f>
        <v>0.84615384615384615</v>
      </c>
      <c r="AJ159" s="1">
        <f t="shared" ref="AJ159:AJ164" si="26">100%-AI159</f>
        <v>0.15384615384615385</v>
      </c>
      <c r="AK159" s="27"/>
      <c r="AL159" s="27"/>
      <c r="AM159" s="27"/>
      <c r="AN159" s="27"/>
    </row>
    <row r="160" spans="1:40" ht="12.75" customHeight="1" x14ac:dyDescent="0.2">
      <c r="A160" s="27">
        <v>1001</v>
      </c>
      <c r="D160" s="27">
        <v>10</v>
      </c>
      <c r="X160" s="28"/>
      <c r="Y160" s="28"/>
      <c r="Z160" s="28"/>
      <c r="AA160" s="28"/>
      <c r="AB160" s="28"/>
      <c r="AC160" s="28"/>
      <c r="AD160" s="1"/>
      <c r="AE160" s="1"/>
      <c r="AG160" s="1">
        <f>D160/C159</f>
        <v>0.90909090909090906</v>
      </c>
      <c r="AH160" s="29">
        <v>10</v>
      </c>
      <c r="AI160" s="30">
        <f t="shared" si="25"/>
        <v>0.90909090909090906</v>
      </c>
      <c r="AJ160" s="1">
        <f t="shared" si="26"/>
        <v>9.0909090909090939E-2</v>
      </c>
      <c r="AK160" s="27"/>
      <c r="AL160" s="27"/>
      <c r="AM160" s="27"/>
      <c r="AN160" s="27"/>
    </row>
    <row r="161" spans="1:40" ht="12.75" customHeight="1" x14ac:dyDescent="0.2">
      <c r="A161" s="27">
        <v>1002</v>
      </c>
      <c r="E161" s="27">
        <v>10</v>
      </c>
      <c r="X161" s="28"/>
      <c r="Y161" s="28"/>
      <c r="Z161" s="28"/>
      <c r="AA161" s="28"/>
      <c r="AB161" s="28"/>
      <c r="AC161" s="28"/>
      <c r="AD161" s="1"/>
      <c r="AE161" s="1"/>
      <c r="AG161" s="1">
        <f>E161/D160</f>
        <v>1</v>
      </c>
      <c r="AH161" s="29">
        <v>10</v>
      </c>
      <c r="AI161" s="30">
        <f t="shared" si="25"/>
        <v>1</v>
      </c>
      <c r="AJ161" s="1">
        <f t="shared" si="26"/>
        <v>0</v>
      </c>
      <c r="AK161" s="27"/>
      <c r="AL161" s="27"/>
      <c r="AM161" s="27"/>
      <c r="AN161" s="27"/>
    </row>
    <row r="162" spans="1:40" ht="12.75" customHeight="1" x14ac:dyDescent="0.2">
      <c r="A162" s="27">
        <v>1101</v>
      </c>
      <c r="F162" s="27">
        <v>9</v>
      </c>
      <c r="X162" s="28"/>
      <c r="Y162" s="28"/>
      <c r="Z162" s="28"/>
      <c r="AA162" s="28"/>
      <c r="AB162" s="28"/>
      <c r="AC162" s="28"/>
      <c r="AD162" s="1"/>
      <c r="AE162" s="1"/>
      <c r="AG162" s="1">
        <f>F162/E161</f>
        <v>0.9</v>
      </c>
      <c r="AH162" s="29">
        <v>9</v>
      </c>
      <c r="AI162" s="30">
        <f t="shared" si="25"/>
        <v>0.9</v>
      </c>
      <c r="AJ162" s="1">
        <f t="shared" si="26"/>
        <v>9.9999999999999978E-2</v>
      </c>
      <c r="AK162" s="27"/>
      <c r="AL162" s="27"/>
      <c r="AM162" s="27"/>
      <c r="AN162" s="27"/>
    </row>
    <row r="163" spans="1:40" ht="12.75" customHeight="1" x14ac:dyDescent="0.2">
      <c r="A163" s="22" t="s">
        <v>55</v>
      </c>
      <c r="G163" s="27">
        <v>9</v>
      </c>
      <c r="X163" s="28"/>
      <c r="Y163" s="28"/>
      <c r="Z163" s="28"/>
      <c r="AA163" s="28"/>
      <c r="AB163" s="28"/>
      <c r="AC163" s="28"/>
      <c r="AD163" s="1"/>
      <c r="AE163" s="1"/>
      <c r="AG163" s="1">
        <f>G163/F162</f>
        <v>1</v>
      </c>
      <c r="AH163" s="29">
        <v>9</v>
      </c>
      <c r="AI163" s="30">
        <f t="shared" si="25"/>
        <v>1</v>
      </c>
      <c r="AJ163" s="1">
        <f t="shared" si="26"/>
        <v>0</v>
      </c>
      <c r="AK163" s="27"/>
      <c r="AL163" s="27"/>
      <c r="AM163" s="27"/>
      <c r="AN163" s="27"/>
    </row>
    <row r="164" spans="1:40" ht="12.75" customHeight="1" x14ac:dyDescent="0.2">
      <c r="A164" s="27">
        <v>1201</v>
      </c>
      <c r="H164" s="27">
        <v>9</v>
      </c>
      <c r="X164" s="28"/>
      <c r="Y164" s="28"/>
      <c r="Z164" s="28"/>
      <c r="AA164" s="28"/>
      <c r="AB164" s="28"/>
      <c r="AC164" s="28"/>
      <c r="AD164" s="1"/>
      <c r="AE164" s="1"/>
      <c r="AG164" s="1">
        <f>H164/G163</f>
        <v>1</v>
      </c>
      <c r="AH164" s="29">
        <v>9</v>
      </c>
      <c r="AI164" s="30">
        <f t="shared" si="25"/>
        <v>1</v>
      </c>
      <c r="AJ164" s="1">
        <f t="shared" si="26"/>
        <v>0</v>
      </c>
      <c r="AK164" s="27"/>
      <c r="AL164" s="27"/>
      <c r="AM164" s="27"/>
      <c r="AN164" s="27"/>
    </row>
    <row r="165" spans="1:40" ht="12.75" customHeight="1" x14ac:dyDescent="0.2">
      <c r="A165" s="27">
        <v>1202</v>
      </c>
      <c r="I165" s="27">
        <v>9</v>
      </c>
      <c r="X165" s="28"/>
      <c r="Y165" s="28"/>
      <c r="Z165" s="28"/>
      <c r="AA165" s="28"/>
      <c r="AB165" s="28"/>
      <c r="AC165" s="28"/>
      <c r="AD165" s="1"/>
      <c r="AE165" s="1"/>
      <c r="AG165" s="1"/>
      <c r="AH165" s="29"/>
      <c r="AI165" s="30"/>
      <c r="AJ165" s="1"/>
      <c r="AK165" s="27"/>
      <c r="AL165" s="27"/>
      <c r="AM165" s="27"/>
      <c r="AN165" s="27"/>
    </row>
    <row r="166" spans="1:40" ht="12.75" customHeight="1" x14ac:dyDescent="0.2">
      <c r="A166" s="27">
        <v>1301</v>
      </c>
      <c r="U166" s="27">
        <v>9</v>
      </c>
      <c r="X166" s="28"/>
      <c r="Y166" s="28"/>
      <c r="Z166" s="28"/>
      <c r="AA166" s="28"/>
      <c r="AB166" s="28">
        <v>8</v>
      </c>
      <c r="AC166" s="28">
        <v>9</v>
      </c>
      <c r="AD166" s="1"/>
      <c r="AE166" s="1"/>
      <c r="AG166" s="1"/>
      <c r="AH166" s="29"/>
      <c r="AI166" s="30"/>
      <c r="AJ166" s="1"/>
      <c r="AK166" s="27"/>
      <c r="AL166" s="27"/>
      <c r="AM166" s="27"/>
      <c r="AN166" s="27"/>
    </row>
    <row r="167" spans="1:40" ht="12.75" customHeight="1" x14ac:dyDescent="0.2">
      <c r="A167" s="27">
        <v>1302</v>
      </c>
      <c r="X167" s="28"/>
      <c r="Y167" s="28"/>
      <c r="Z167" s="28"/>
      <c r="AA167" s="28"/>
      <c r="AB167" s="28"/>
      <c r="AC167" s="28"/>
      <c r="AD167" s="1"/>
      <c r="AE167" s="1"/>
      <c r="AG167" s="1"/>
      <c r="AH167" s="29"/>
      <c r="AI167" s="30"/>
      <c r="AJ167" s="1"/>
      <c r="AK167" s="27" t="s">
        <v>35</v>
      </c>
      <c r="AL167" s="27"/>
      <c r="AM167" s="27"/>
      <c r="AN167" s="27"/>
    </row>
    <row r="168" spans="1:40" ht="12.75" customHeight="1" x14ac:dyDescent="0.2">
      <c r="AC168" s="27">
        <f>SUM(AC166)</f>
        <v>9</v>
      </c>
      <c r="AD168" s="1">
        <f>AC166/B158</f>
        <v>0.69230769230769229</v>
      </c>
      <c r="AE168" s="1">
        <f>AC168/B158</f>
        <v>0.69230769230769229</v>
      </c>
      <c r="AF168" s="1">
        <f>AE168-AD168</f>
        <v>0</v>
      </c>
      <c r="AG168" s="1"/>
      <c r="AK168" s="27" t="s">
        <v>36</v>
      </c>
      <c r="AL168" s="30"/>
      <c r="AM168" s="30"/>
      <c r="AN168" s="27"/>
    </row>
    <row r="169" spans="1:40" ht="12.75" customHeight="1" x14ac:dyDescent="0.3">
      <c r="A169" s="3" t="s">
        <v>67</v>
      </c>
      <c r="D169" s="36"/>
      <c r="AD169" s="1"/>
      <c r="AE169" s="1"/>
      <c r="AG169" s="1"/>
      <c r="AK169" s="27"/>
      <c r="AL169" s="27"/>
      <c r="AM169" s="27"/>
      <c r="AN169" s="27"/>
    </row>
    <row r="170" spans="1:40" ht="25.5" customHeight="1" x14ac:dyDescent="0.2">
      <c r="B170" s="230" t="s">
        <v>3</v>
      </c>
      <c r="C170" s="231"/>
      <c r="D170" s="231"/>
      <c r="E170" s="231"/>
      <c r="F170" s="231"/>
      <c r="G170" s="231"/>
      <c r="H170" s="231"/>
      <c r="I170" s="231"/>
      <c r="J170" s="4"/>
      <c r="AD170" s="7" t="s">
        <v>11</v>
      </c>
      <c r="AE170" s="7" t="s">
        <v>12</v>
      </c>
      <c r="AF170" s="8" t="s">
        <v>13</v>
      </c>
      <c r="AG170" s="7" t="s">
        <v>14</v>
      </c>
      <c r="AH170" s="9" t="s">
        <v>15</v>
      </c>
      <c r="AI170" s="9" t="s">
        <v>16</v>
      </c>
      <c r="AJ170" s="10" t="s">
        <v>17</v>
      </c>
      <c r="AK170" s="27"/>
      <c r="AL170" s="27"/>
      <c r="AM170" s="27"/>
      <c r="AN170" s="27"/>
    </row>
    <row r="171" spans="1:40" ht="12.75" customHeight="1" x14ac:dyDescent="0.2">
      <c r="A171" s="12" t="s">
        <v>19</v>
      </c>
      <c r="B171" s="13">
        <v>1</v>
      </c>
      <c r="C171" s="13">
        <v>2</v>
      </c>
      <c r="D171" s="13">
        <v>3</v>
      </c>
      <c r="E171" s="13">
        <v>4</v>
      </c>
      <c r="F171" s="13">
        <v>5</v>
      </c>
      <c r="G171" s="13">
        <v>6</v>
      </c>
      <c r="H171" s="13">
        <v>7</v>
      </c>
      <c r="I171" s="13">
        <v>8</v>
      </c>
      <c r="J171" s="13"/>
      <c r="K171" s="195" t="s">
        <v>20</v>
      </c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8"/>
      <c r="AE171" s="18"/>
      <c r="AF171" s="19"/>
      <c r="AG171" s="20"/>
      <c r="AH171" s="21"/>
      <c r="AI171" s="21"/>
      <c r="AJ171" s="1"/>
      <c r="AK171" s="27"/>
      <c r="AL171" s="27"/>
      <c r="AM171" s="27"/>
      <c r="AN171" s="27"/>
    </row>
    <row r="172" spans="1:40" ht="12.75" customHeight="1" x14ac:dyDescent="0.2">
      <c r="A172" s="22" t="s">
        <v>46</v>
      </c>
      <c r="B172" s="23">
        <v>42</v>
      </c>
      <c r="C172" s="23"/>
      <c r="D172" s="23"/>
      <c r="E172" s="23"/>
      <c r="F172" s="23"/>
      <c r="G172" s="23"/>
      <c r="H172" s="23"/>
      <c r="I172" s="23"/>
      <c r="J172" s="23"/>
      <c r="K172" s="196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18"/>
      <c r="AE172" s="18"/>
      <c r="AF172" s="19"/>
      <c r="AG172" s="20"/>
      <c r="AH172" s="26">
        <f>B172</f>
        <v>42</v>
      </c>
      <c r="AI172" s="21"/>
      <c r="AJ172" s="1"/>
      <c r="AK172" s="27"/>
      <c r="AL172" s="27"/>
      <c r="AM172" s="27"/>
      <c r="AN172" s="27"/>
    </row>
    <row r="173" spans="1:40" ht="12.75" customHeight="1" x14ac:dyDescent="0.2">
      <c r="A173" s="22" t="s">
        <v>49</v>
      </c>
      <c r="C173" s="27">
        <v>37</v>
      </c>
      <c r="K173" s="189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8"/>
      <c r="Y173" s="28"/>
      <c r="Z173" s="28"/>
      <c r="AA173" s="28"/>
      <c r="AB173" s="28"/>
      <c r="AC173" s="28"/>
      <c r="AD173" s="1"/>
      <c r="AE173" s="1"/>
      <c r="AG173" s="20">
        <f>C173/B172</f>
        <v>0.88095238095238093</v>
      </c>
      <c r="AH173" s="29">
        <v>37</v>
      </c>
      <c r="AI173" s="30">
        <f t="shared" ref="AI173:AI179" si="27">AH173/AH172</f>
        <v>0.88095238095238093</v>
      </c>
      <c r="AJ173" s="1">
        <f t="shared" ref="AJ173:AJ179" si="28">100%-AI173</f>
        <v>0.11904761904761907</v>
      </c>
      <c r="AK173" s="27"/>
      <c r="AL173" s="27"/>
      <c r="AM173" s="27"/>
      <c r="AN173" s="27"/>
    </row>
    <row r="174" spans="1:40" ht="12.75" customHeight="1" x14ac:dyDescent="0.2">
      <c r="A174" s="27">
        <v>1002</v>
      </c>
      <c r="D174" s="27">
        <v>36</v>
      </c>
      <c r="X174" s="28"/>
      <c r="Y174" s="28"/>
      <c r="Z174" s="28"/>
      <c r="AA174" s="28"/>
      <c r="AB174" s="28"/>
      <c r="AC174" s="28"/>
      <c r="AD174" s="1"/>
      <c r="AE174" s="1"/>
      <c r="AG174" s="1">
        <f>D174/C173</f>
        <v>0.97297297297297303</v>
      </c>
      <c r="AH174" s="29">
        <v>36</v>
      </c>
      <c r="AI174" s="30">
        <f t="shared" si="27"/>
        <v>0.97297297297297303</v>
      </c>
      <c r="AJ174" s="1">
        <f t="shared" si="28"/>
        <v>2.7027027027026973E-2</v>
      </c>
      <c r="AK174" s="27"/>
      <c r="AL174" s="27"/>
      <c r="AM174" s="27"/>
      <c r="AN174" s="27"/>
    </row>
    <row r="175" spans="1:40" ht="12.75" customHeight="1" x14ac:dyDescent="0.2">
      <c r="A175" s="27">
        <v>1101</v>
      </c>
      <c r="E175" s="27">
        <v>33</v>
      </c>
      <c r="X175" s="28"/>
      <c r="Y175" s="28"/>
      <c r="Z175" s="28"/>
      <c r="AA175" s="28"/>
      <c r="AB175" s="28"/>
      <c r="AC175" s="28"/>
      <c r="AD175" s="1"/>
      <c r="AE175" s="1"/>
      <c r="AG175" s="1">
        <f>E175/D174</f>
        <v>0.91666666666666663</v>
      </c>
      <c r="AH175" s="29">
        <v>34</v>
      </c>
      <c r="AI175" s="30">
        <f t="shared" si="27"/>
        <v>0.94444444444444442</v>
      </c>
      <c r="AJ175" s="1">
        <f t="shared" si="28"/>
        <v>5.555555555555558E-2</v>
      </c>
      <c r="AK175" s="27"/>
      <c r="AL175" s="27"/>
      <c r="AM175" s="27"/>
      <c r="AN175" s="27"/>
    </row>
    <row r="176" spans="1:40" ht="12.75" customHeight="1" x14ac:dyDescent="0.2">
      <c r="A176" s="22" t="s">
        <v>55</v>
      </c>
      <c r="F176" s="27">
        <v>33</v>
      </c>
      <c r="X176" s="28"/>
      <c r="Y176" s="28"/>
      <c r="Z176" s="28"/>
      <c r="AA176" s="28"/>
      <c r="AB176" s="28"/>
      <c r="AC176" s="28"/>
      <c r="AD176" s="1"/>
      <c r="AE176" s="1"/>
      <c r="AG176" s="1">
        <f>F176/E175</f>
        <v>1</v>
      </c>
      <c r="AH176" s="29">
        <v>35</v>
      </c>
      <c r="AI176" s="30">
        <f t="shared" si="27"/>
        <v>1.0294117647058822</v>
      </c>
      <c r="AJ176" s="1">
        <f t="shared" si="28"/>
        <v>-2.9411764705882248E-2</v>
      </c>
      <c r="AK176" s="27"/>
      <c r="AL176" s="27"/>
      <c r="AM176" s="27"/>
      <c r="AN176" s="27"/>
    </row>
    <row r="177" spans="1:46" ht="12.75" customHeight="1" x14ac:dyDescent="0.2">
      <c r="A177" s="22" t="s">
        <v>56</v>
      </c>
      <c r="G177" s="27">
        <v>32</v>
      </c>
      <c r="X177" s="28"/>
      <c r="Y177" s="28"/>
      <c r="Z177" s="28"/>
      <c r="AA177" s="28"/>
      <c r="AB177" s="28"/>
      <c r="AC177" s="28"/>
      <c r="AD177" s="1"/>
      <c r="AE177" s="1"/>
      <c r="AG177" s="1">
        <f>G177/F176</f>
        <v>0.96969696969696972</v>
      </c>
      <c r="AH177" s="29">
        <v>33</v>
      </c>
      <c r="AI177" s="30">
        <f t="shared" si="27"/>
        <v>0.94285714285714284</v>
      </c>
      <c r="AJ177" s="1">
        <f t="shared" si="28"/>
        <v>5.7142857142857162E-2</v>
      </c>
      <c r="AK177" s="27"/>
      <c r="AL177" s="27"/>
      <c r="AM177" s="27"/>
      <c r="AN177" s="27"/>
    </row>
    <row r="178" spans="1:46" ht="12.75" customHeight="1" x14ac:dyDescent="0.2">
      <c r="A178" s="22" t="s">
        <v>57</v>
      </c>
      <c r="H178" s="27">
        <v>32</v>
      </c>
      <c r="X178" s="28"/>
      <c r="Y178" s="28"/>
      <c r="Z178" s="28"/>
      <c r="AA178" s="28"/>
      <c r="AB178" s="28"/>
      <c r="AC178" s="28"/>
      <c r="AD178" s="1"/>
      <c r="AE178" s="1"/>
      <c r="AG178" s="1">
        <f>H178/G177</f>
        <v>1</v>
      </c>
      <c r="AH178" s="29">
        <v>33</v>
      </c>
      <c r="AI178" s="30">
        <f t="shared" si="27"/>
        <v>1</v>
      </c>
      <c r="AJ178" s="1">
        <f t="shared" si="28"/>
        <v>0</v>
      </c>
      <c r="AK178" s="27"/>
      <c r="AL178" s="27"/>
      <c r="AM178" s="27"/>
      <c r="AN178" s="27"/>
    </row>
    <row r="179" spans="1:46" ht="12.75" customHeight="1" x14ac:dyDescent="0.2">
      <c r="A179" s="22" t="s">
        <v>62</v>
      </c>
      <c r="I179" s="27">
        <v>30</v>
      </c>
      <c r="P179" s="27">
        <v>8</v>
      </c>
      <c r="R179" s="27">
        <v>11</v>
      </c>
      <c r="T179" s="27">
        <v>11</v>
      </c>
      <c r="X179" s="28"/>
      <c r="Y179" s="28"/>
      <c r="Z179" s="28"/>
      <c r="AA179" s="28"/>
      <c r="AB179" s="28"/>
      <c r="AC179" s="28"/>
      <c r="AD179" s="1"/>
      <c r="AE179" s="1"/>
      <c r="AG179" s="1">
        <f>I179/H178</f>
        <v>0.9375</v>
      </c>
      <c r="AH179" s="29">
        <v>32</v>
      </c>
      <c r="AI179" s="30">
        <f t="shared" si="27"/>
        <v>0.96969696969696972</v>
      </c>
      <c r="AJ179" s="1">
        <f t="shared" si="28"/>
        <v>3.0303030303030276E-2</v>
      </c>
      <c r="AK179" s="27"/>
      <c r="AL179" s="27"/>
      <c r="AM179" s="27"/>
      <c r="AN179" s="27"/>
    </row>
    <row r="180" spans="1:46" ht="12.75" customHeight="1" x14ac:dyDescent="0.2">
      <c r="A180" s="22" t="s">
        <v>63</v>
      </c>
      <c r="N180" s="27">
        <v>1</v>
      </c>
      <c r="Q180" s="27">
        <v>8</v>
      </c>
      <c r="S180" s="27">
        <v>11</v>
      </c>
      <c r="U180" s="27">
        <v>11</v>
      </c>
      <c r="X180" s="28"/>
      <c r="Y180" s="28"/>
      <c r="Z180" s="28">
        <v>8</v>
      </c>
      <c r="AA180" s="28">
        <v>13</v>
      </c>
      <c r="AB180" s="28">
        <v>11</v>
      </c>
      <c r="AC180" s="28">
        <v>30</v>
      </c>
      <c r="AD180" s="1"/>
      <c r="AE180" s="1"/>
      <c r="AG180" s="1"/>
      <c r="AH180" s="29"/>
      <c r="AI180" s="30"/>
      <c r="AJ180" s="1"/>
      <c r="AK180" s="27"/>
      <c r="AL180" s="27"/>
      <c r="AM180" s="27"/>
      <c r="AN180" s="27"/>
      <c r="AS180" s="40"/>
      <c r="AT180" s="27"/>
    </row>
    <row r="181" spans="1:46" ht="12.75" customHeight="1" x14ac:dyDescent="0.2">
      <c r="A181" s="22" t="s">
        <v>64</v>
      </c>
      <c r="I181" s="27">
        <v>1</v>
      </c>
      <c r="N181" s="27">
        <v>1</v>
      </c>
      <c r="X181" s="28"/>
      <c r="Y181" s="28"/>
      <c r="Z181" s="28"/>
      <c r="AA181" s="28"/>
      <c r="AB181" s="28"/>
      <c r="AC181" s="28">
        <f>SUM(Z181:AB181)</f>
        <v>0</v>
      </c>
      <c r="AD181" s="1"/>
      <c r="AE181" s="1"/>
      <c r="AG181" s="1"/>
      <c r="AH181" s="29"/>
      <c r="AI181" s="30"/>
      <c r="AJ181" s="1"/>
      <c r="AK181" s="27"/>
      <c r="AL181" s="27"/>
      <c r="AM181" s="27"/>
      <c r="AN181" s="27"/>
      <c r="AS181" s="40"/>
      <c r="AT181" s="27"/>
    </row>
    <row r="182" spans="1:46" ht="12.75" customHeight="1" x14ac:dyDescent="0.2">
      <c r="A182" s="22" t="s">
        <v>65</v>
      </c>
      <c r="O182" s="27">
        <v>1</v>
      </c>
      <c r="X182" s="28"/>
      <c r="Y182" s="28">
        <v>1</v>
      </c>
      <c r="Z182" s="28"/>
      <c r="AA182" s="28"/>
      <c r="AB182" s="28"/>
      <c r="AC182" s="28">
        <f>SUM(X182:AB182)</f>
        <v>1</v>
      </c>
      <c r="AD182" s="1"/>
      <c r="AE182" s="1"/>
      <c r="AG182" s="1"/>
      <c r="AH182" s="29"/>
      <c r="AI182" s="30"/>
      <c r="AJ182" s="1"/>
      <c r="AK182" s="27" t="s">
        <v>35</v>
      </c>
      <c r="AL182" s="27"/>
      <c r="AM182" s="27"/>
      <c r="AN182" s="27"/>
      <c r="AS182" s="40"/>
      <c r="AT182" s="27"/>
    </row>
    <row r="183" spans="1:46" ht="12.75" customHeight="1" x14ac:dyDescent="0.2">
      <c r="D183" s="36"/>
      <c r="AC183" s="27">
        <f>SUM(AC180:AC182)</f>
        <v>31</v>
      </c>
      <c r="AD183" s="1">
        <f>AC180/B172</f>
        <v>0.7142857142857143</v>
      </c>
      <c r="AE183" s="1">
        <f>AC183/B172</f>
        <v>0.73809523809523814</v>
      </c>
      <c r="AF183" s="1">
        <f>AE183-AD183</f>
        <v>2.3809523809523836E-2</v>
      </c>
      <c r="AG183" s="1"/>
      <c r="AK183" s="27" t="s">
        <v>36</v>
      </c>
      <c r="AL183" s="30"/>
      <c r="AM183" s="30"/>
      <c r="AN183" s="27"/>
    </row>
    <row r="184" spans="1:46" ht="12.75" customHeight="1" x14ac:dyDescent="0.2">
      <c r="D184" s="36"/>
      <c r="AD184" s="1"/>
      <c r="AE184" s="1"/>
      <c r="AF184" s="1"/>
      <c r="AG184" s="1"/>
      <c r="AK184" s="27"/>
      <c r="AL184" s="27"/>
      <c r="AM184" s="27"/>
      <c r="AN184" s="27"/>
    </row>
    <row r="185" spans="1:46" ht="12.75" customHeight="1" x14ac:dyDescent="0.2">
      <c r="AD185" s="1"/>
      <c r="AE185" s="1"/>
      <c r="AG185" s="1"/>
      <c r="AK185" s="27"/>
      <c r="AL185" s="27"/>
      <c r="AM185" s="27"/>
      <c r="AN185" s="27"/>
    </row>
    <row r="186" spans="1:46" ht="12.75" customHeight="1" x14ac:dyDescent="0.2">
      <c r="AD186" s="1"/>
      <c r="AE186" s="1"/>
      <c r="AG186" s="1"/>
      <c r="AK186" s="27"/>
      <c r="AL186" s="27"/>
      <c r="AM186" s="27"/>
      <c r="AN186" s="27"/>
    </row>
    <row r="187" spans="1:46" ht="26.25" customHeight="1" x14ac:dyDescent="0.4">
      <c r="B187" s="211" t="s">
        <v>68</v>
      </c>
      <c r="C187" s="212"/>
      <c r="D187" s="212"/>
      <c r="E187" s="212"/>
      <c r="F187" s="212"/>
      <c r="G187" s="212"/>
      <c r="H187" s="212"/>
      <c r="I187" s="212"/>
      <c r="J187" s="212"/>
      <c r="K187" s="66" t="s">
        <v>49</v>
      </c>
      <c r="AD187" s="1"/>
      <c r="AE187" s="1"/>
      <c r="AF187" s="27"/>
      <c r="AG187" s="1"/>
      <c r="AH187" s="27"/>
      <c r="AI187" s="27"/>
      <c r="AJ187" s="27"/>
      <c r="AL187" s="27"/>
      <c r="AM187" s="27"/>
      <c r="AN187" s="27"/>
    </row>
    <row r="188" spans="1:46" ht="20.25" customHeight="1" x14ac:dyDescent="0.2">
      <c r="A188" s="223" t="s">
        <v>19</v>
      </c>
      <c r="B188" s="224" t="s">
        <v>69</v>
      </c>
      <c r="C188" s="225"/>
      <c r="D188" s="225"/>
      <c r="E188" s="225"/>
      <c r="F188" s="225"/>
      <c r="G188" s="225"/>
      <c r="H188" s="225"/>
      <c r="I188" s="225"/>
      <c r="J188" s="226"/>
      <c r="K188" s="227" t="s">
        <v>20</v>
      </c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  <c r="AB188" s="27"/>
      <c r="AC188" s="27"/>
      <c r="AD188" s="221" t="s">
        <v>11</v>
      </c>
      <c r="AE188" s="221" t="s">
        <v>12</v>
      </c>
      <c r="AF188" s="229" t="s">
        <v>13</v>
      </c>
      <c r="AG188" s="221" t="s">
        <v>14</v>
      </c>
      <c r="AH188" s="222" t="s">
        <v>15</v>
      </c>
      <c r="AI188" s="222" t="s">
        <v>16</v>
      </c>
      <c r="AJ188" s="221" t="s">
        <v>17</v>
      </c>
      <c r="AL188" s="27"/>
      <c r="AM188" s="27"/>
      <c r="AN188" s="27"/>
    </row>
    <row r="189" spans="1:46" ht="15.75" customHeight="1" x14ac:dyDescent="0.25">
      <c r="A189" s="217"/>
      <c r="B189" s="41" t="s">
        <v>70</v>
      </c>
      <c r="C189" s="41" t="s">
        <v>71</v>
      </c>
      <c r="D189" s="41" t="s">
        <v>72</v>
      </c>
      <c r="E189" s="41" t="s">
        <v>73</v>
      </c>
      <c r="F189" s="41" t="s">
        <v>74</v>
      </c>
      <c r="G189" s="41" t="s">
        <v>75</v>
      </c>
      <c r="H189" s="41" t="s">
        <v>76</v>
      </c>
      <c r="I189" s="41" t="s">
        <v>77</v>
      </c>
      <c r="J189" s="41" t="s">
        <v>78</v>
      </c>
      <c r="K189" s="228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17"/>
      <c r="AE189" s="217"/>
      <c r="AF189" s="217"/>
      <c r="AG189" s="217"/>
      <c r="AH189" s="217"/>
      <c r="AI189" s="217"/>
      <c r="AJ189" s="217"/>
      <c r="AL189" s="27"/>
      <c r="AM189" s="27"/>
      <c r="AN189" s="27"/>
    </row>
    <row r="190" spans="1:46" ht="15.75" customHeight="1" x14ac:dyDescent="0.25">
      <c r="A190" s="41">
        <v>1001</v>
      </c>
      <c r="B190" s="42">
        <v>15</v>
      </c>
      <c r="C190" s="42"/>
      <c r="D190" s="42"/>
      <c r="E190" s="42"/>
      <c r="F190" s="42"/>
      <c r="G190" s="42"/>
      <c r="H190" s="42"/>
      <c r="I190" s="42"/>
      <c r="J190" s="42"/>
      <c r="K190" s="131"/>
      <c r="L190" s="122"/>
      <c r="M190" s="122"/>
      <c r="N190" s="122"/>
      <c r="O190" s="122"/>
      <c r="P190" s="122"/>
      <c r="Q190" s="122"/>
      <c r="R190" s="122"/>
      <c r="S190" s="122"/>
      <c r="T190" s="122"/>
      <c r="U190" s="122"/>
      <c r="V190" s="122"/>
      <c r="W190" s="122"/>
      <c r="X190" s="122"/>
      <c r="Y190" s="122"/>
      <c r="Z190" s="122"/>
      <c r="AA190" s="122"/>
      <c r="AB190" s="122"/>
      <c r="AC190" s="122"/>
      <c r="AD190" s="114"/>
      <c r="AE190" s="115"/>
      <c r="AF190" s="116"/>
      <c r="AG190" s="43"/>
      <c r="AH190" s="44">
        <f>B190</f>
        <v>15</v>
      </c>
      <c r="AI190" s="45"/>
      <c r="AJ190" s="43"/>
      <c r="AL190" s="27"/>
      <c r="AM190" s="27"/>
      <c r="AN190" s="27"/>
    </row>
    <row r="191" spans="1:46" ht="15.75" customHeight="1" x14ac:dyDescent="0.25">
      <c r="A191" s="41">
        <v>1002</v>
      </c>
      <c r="B191" s="42"/>
      <c r="C191" s="42">
        <v>13</v>
      </c>
      <c r="D191" s="42"/>
      <c r="E191" s="42"/>
      <c r="F191" s="42"/>
      <c r="G191" s="42"/>
      <c r="H191" s="42"/>
      <c r="I191" s="42"/>
      <c r="J191" s="42"/>
      <c r="K191" s="131"/>
      <c r="L191" s="122"/>
      <c r="M191" s="122"/>
      <c r="N191" s="122"/>
      <c r="O191" s="122"/>
      <c r="P191" s="122"/>
      <c r="Q191" s="122"/>
      <c r="R191" s="122"/>
      <c r="S191" s="122"/>
      <c r="T191" s="122"/>
      <c r="U191" s="122"/>
      <c r="V191" s="122"/>
      <c r="W191" s="122"/>
      <c r="X191" s="122"/>
      <c r="Y191" s="122"/>
      <c r="Z191" s="122"/>
      <c r="AA191" s="122"/>
      <c r="AB191" s="122"/>
      <c r="AC191" s="122"/>
      <c r="AD191" s="119"/>
      <c r="AE191" s="120"/>
      <c r="AF191" s="121"/>
      <c r="AG191" s="47">
        <f>IF(C191=0,"",C191/B190)</f>
        <v>0.8666666666666667</v>
      </c>
      <c r="AH191" s="48">
        <v>13</v>
      </c>
      <c r="AI191" s="49">
        <f t="shared" ref="AI191:AI198" si="29">IF(AH191=0,"",AH191/AH190)</f>
        <v>0.8666666666666667</v>
      </c>
      <c r="AJ191" s="49">
        <f t="shared" ref="AJ191:AJ198" si="30">IF(AH191=0,"",100%-AI191)</f>
        <v>0.1333333333333333</v>
      </c>
      <c r="AL191" s="27"/>
      <c r="AM191" s="27"/>
      <c r="AN191" s="27"/>
    </row>
    <row r="192" spans="1:46" ht="15.75" customHeight="1" x14ac:dyDescent="0.25">
      <c r="A192" s="41">
        <v>1101</v>
      </c>
      <c r="B192" s="42"/>
      <c r="C192" s="42"/>
      <c r="D192" s="42">
        <v>12</v>
      </c>
      <c r="E192" s="42"/>
      <c r="F192" s="42"/>
      <c r="G192" s="42"/>
      <c r="H192" s="42"/>
      <c r="I192" s="42"/>
      <c r="J192" s="42"/>
      <c r="K192" s="131"/>
      <c r="L192" s="122"/>
      <c r="M192" s="122"/>
      <c r="N192" s="122"/>
      <c r="O192" s="122"/>
      <c r="P192" s="122"/>
      <c r="Q192" s="122"/>
      <c r="R192" s="122"/>
      <c r="S192" s="122"/>
      <c r="T192" s="122"/>
      <c r="U192" s="122"/>
      <c r="V192" s="122"/>
      <c r="W192" s="122"/>
      <c r="X192" s="122"/>
      <c r="Y192" s="122"/>
      <c r="Z192" s="122"/>
      <c r="AA192" s="122"/>
      <c r="AB192" s="122"/>
      <c r="AC192" s="122"/>
      <c r="AD192" s="119"/>
      <c r="AE192" s="120"/>
      <c r="AF192" s="121"/>
      <c r="AG192" s="47">
        <f>IF(D192=0,"",D192/C191)</f>
        <v>0.92307692307692313</v>
      </c>
      <c r="AH192" s="48">
        <v>12</v>
      </c>
      <c r="AI192" s="49">
        <f t="shared" si="29"/>
        <v>0.92307692307692313</v>
      </c>
      <c r="AJ192" s="49">
        <f t="shared" si="30"/>
        <v>7.6923076923076872E-2</v>
      </c>
      <c r="AK192" s="32">
        <f>AH192/AH190</f>
        <v>0.8</v>
      </c>
      <c r="AL192" s="27"/>
      <c r="AM192" s="27"/>
      <c r="AN192" s="27"/>
    </row>
    <row r="193" spans="1:40" ht="15.75" customHeight="1" x14ac:dyDescent="0.25">
      <c r="A193" s="41">
        <v>1102</v>
      </c>
      <c r="B193" s="42"/>
      <c r="C193" s="42"/>
      <c r="D193" s="42"/>
      <c r="E193" s="42">
        <v>10</v>
      </c>
      <c r="F193" s="42"/>
      <c r="G193" s="42"/>
      <c r="H193" s="42"/>
      <c r="I193" s="42"/>
      <c r="J193" s="42"/>
      <c r="K193" s="131"/>
      <c r="L193" s="122"/>
      <c r="M193" s="122"/>
      <c r="N193" s="122"/>
      <c r="O193" s="122"/>
      <c r="P193" s="122"/>
      <c r="Q193" s="122"/>
      <c r="R193" s="122"/>
      <c r="S193" s="122"/>
      <c r="T193" s="122"/>
      <c r="U193" s="122"/>
      <c r="V193" s="122"/>
      <c r="W193" s="122"/>
      <c r="X193" s="122"/>
      <c r="Y193" s="122"/>
      <c r="Z193" s="122"/>
      <c r="AA193" s="122"/>
      <c r="AB193" s="122"/>
      <c r="AC193" s="122"/>
      <c r="AD193" s="119"/>
      <c r="AE193" s="120"/>
      <c r="AF193" s="121"/>
      <c r="AG193" s="47">
        <f>IF(E193=0,"",E193/D192)</f>
        <v>0.83333333333333337</v>
      </c>
      <c r="AH193" s="48">
        <v>10</v>
      </c>
      <c r="AI193" s="49">
        <f t="shared" si="29"/>
        <v>0.83333333333333337</v>
      </c>
      <c r="AJ193" s="49">
        <f t="shared" si="30"/>
        <v>0.16666666666666663</v>
      </c>
      <c r="AL193" s="27"/>
      <c r="AM193" s="27"/>
      <c r="AN193" s="27"/>
    </row>
    <row r="194" spans="1:40" ht="15.75" customHeight="1" x14ac:dyDescent="0.25">
      <c r="A194" s="41">
        <v>1201</v>
      </c>
      <c r="B194" s="42"/>
      <c r="C194" s="42"/>
      <c r="D194" s="42"/>
      <c r="E194" s="42"/>
      <c r="F194" s="42">
        <v>10</v>
      </c>
      <c r="G194" s="42"/>
      <c r="H194" s="42"/>
      <c r="I194" s="42"/>
      <c r="J194" s="42"/>
      <c r="K194" s="131"/>
      <c r="L194" s="122"/>
      <c r="M194" s="122"/>
      <c r="N194" s="122"/>
      <c r="O194" s="122"/>
      <c r="P194" s="122"/>
      <c r="Q194" s="122"/>
      <c r="R194" s="122"/>
      <c r="S194" s="122"/>
      <c r="T194" s="122"/>
      <c r="U194" s="122"/>
      <c r="V194" s="122"/>
      <c r="W194" s="122"/>
      <c r="X194" s="122"/>
      <c r="Y194" s="122"/>
      <c r="Z194" s="122"/>
      <c r="AA194" s="122"/>
      <c r="AB194" s="122"/>
      <c r="AC194" s="122"/>
      <c r="AD194" s="119"/>
      <c r="AE194" s="120"/>
      <c r="AF194" s="121"/>
      <c r="AG194" s="47">
        <f>IF(F194=0,"",F194/E193)</f>
        <v>1</v>
      </c>
      <c r="AH194" s="48">
        <v>10</v>
      </c>
      <c r="AI194" s="49">
        <f t="shared" si="29"/>
        <v>1</v>
      </c>
      <c r="AJ194" s="49">
        <f t="shared" si="30"/>
        <v>0</v>
      </c>
      <c r="AL194" s="27"/>
      <c r="AM194" s="27"/>
      <c r="AN194" s="27"/>
    </row>
    <row r="195" spans="1:40" ht="15.75" customHeight="1" x14ac:dyDescent="0.25">
      <c r="A195" s="41">
        <v>1202</v>
      </c>
      <c r="B195" s="42"/>
      <c r="C195" s="42"/>
      <c r="D195" s="42"/>
      <c r="E195" s="42"/>
      <c r="F195" s="42"/>
      <c r="G195" s="42">
        <v>10</v>
      </c>
      <c r="H195" s="42"/>
      <c r="I195" s="42"/>
      <c r="J195" s="42"/>
      <c r="K195" s="131"/>
      <c r="L195" s="122"/>
      <c r="M195" s="122"/>
      <c r="N195" s="122"/>
      <c r="O195" s="122"/>
      <c r="P195" s="122"/>
      <c r="Q195" s="122"/>
      <c r="R195" s="122"/>
      <c r="S195" s="122"/>
      <c r="T195" s="122"/>
      <c r="U195" s="122"/>
      <c r="V195" s="122"/>
      <c r="W195" s="122"/>
      <c r="X195" s="122"/>
      <c r="Y195" s="122"/>
      <c r="Z195" s="122"/>
      <c r="AA195" s="122"/>
      <c r="AB195" s="122"/>
      <c r="AC195" s="122"/>
      <c r="AD195" s="119"/>
      <c r="AE195" s="120"/>
      <c r="AF195" s="121"/>
      <c r="AG195" s="47">
        <f>IF(G195=0,"",G195/F194)</f>
        <v>1</v>
      </c>
      <c r="AH195" s="48">
        <v>10</v>
      </c>
      <c r="AI195" s="49">
        <f t="shared" si="29"/>
        <v>1</v>
      </c>
      <c r="AJ195" s="49">
        <f t="shared" si="30"/>
        <v>0</v>
      </c>
      <c r="AL195" s="27"/>
      <c r="AM195" s="27"/>
      <c r="AN195" s="27"/>
    </row>
    <row r="196" spans="1:40" ht="15.75" customHeight="1" x14ac:dyDescent="0.25">
      <c r="A196" s="41">
        <v>1301</v>
      </c>
      <c r="B196" s="42"/>
      <c r="C196" s="42"/>
      <c r="D196" s="42"/>
      <c r="E196" s="42"/>
      <c r="F196" s="42"/>
      <c r="G196" s="42"/>
      <c r="H196" s="42">
        <v>10</v>
      </c>
      <c r="I196" s="42"/>
      <c r="J196" s="42"/>
      <c r="K196" s="131"/>
      <c r="L196" s="122"/>
      <c r="M196" s="122"/>
      <c r="N196" s="122"/>
      <c r="O196" s="122"/>
      <c r="P196" s="122"/>
      <c r="Q196" s="122"/>
      <c r="R196" s="122"/>
      <c r="S196" s="122"/>
      <c r="T196" s="122"/>
      <c r="U196" s="122"/>
      <c r="V196" s="122"/>
      <c r="W196" s="122"/>
      <c r="X196" s="122"/>
      <c r="Y196" s="122"/>
      <c r="Z196" s="122"/>
      <c r="AA196" s="122"/>
      <c r="AB196" s="122"/>
      <c r="AC196" s="122"/>
      <c r="AD196" s="119"/>
      <c r="AE196" s="120"/>
      <c r="AF196" s="121"/>
      <c r="AG196" s="47">
        <f>IF(H196=0,"",H196/G195)</f>
        <v>1</v>
      </c>
      <c r="AH196" s="48">
        <v>10</v>
      </c>
      <c r="AI196" s="49">
        <f t="shared" si="29"/>
        <v>1</v>
      </c>
      <c r="AJ196" s="49">
        <f t="shared" si="30"/>
        <v>0</v>
      </c>
      <c r="AL196" s="27"/>
      <c r="AM196" s="27"/>
      <c r="AN196" s="27"/>
    </row>
    <row r="197" spans="1:40" ht="15.75" customHeight="1" x14ac:dyDescent="0.25">
      <c r="A197" s="41">
        <v>1302</v>
      </c>
      <c r="B197" s="42"/>
      <c r="C197" s="42"/>
      <c r="D197" s="42"/>
      <c r="E197" s="42"/>
      <c r="F197" s="42"/>
      <c r="G197" s="42"/>
      <c r="H197" s="42"/>
      <c r="I197" s="42">
        <v>10</v>
      </c>
      <c r="J197" s="42"/>
      <c r="K197" s="131"/>
      <c r="L197" s="122"/>
      <c r="M197" s="122"/>
      <c r="N197" s="122"/>
      <c r="O197" s="122"/>
      <c r="P197" s="122"/>
      <c r="Q197" s="122"/>
      <c r="R197" s="122"/>
      <c r="S197" s="122"/>
      <c r="T197" s="122"/>
      <c r="U197" s="122"/>
      <c r="V197" s="122"/>
      <c r="W197" s="122"/>
      <c r="X197" s="122"/>
      <c r="Y197" s="122"/>
      <c r="Z197" s="122"/>
      <c r="AA197" s="122"/>
      <c r="AB197" s="122"/>
      <c r="AC197" s="122"/>
      <c r="AD197" s="119"/>
      <c r="AE197" s="120"/>
      <c r="AF197" s="121"/>
      <c r="AG197" s="47">
        <f>IF(I197=0,"",I197/H196)</f>
        <v>1</v>
      </c>
      <c r="AH197" s="48">
        <v>10</v>
      </c>
      <c r="AI197" s="49">
        <f t="shared" si="29"/>
        <v>1</v>
      </c>
      <c r="AJ197" s="49">
        <f t="shared" si="30"/>
        <v>0</v>
      </c>
      <c r="AL197" s="27"/>
      <c r="AM197" s="27"/>
      <c r="AN197" s="27"/>
    </row>
    <row r="198" spans="1:40" ht="15.75" customHeight="1" x14ac:dyDescent="0.25">
      <c r="A198" s="41">
        <v>1401</v>
      </c>
      <c r="B198" s="42"/>
      <c r="C198" s="42"/>
      <c r="D198" s="42"/>
      <c r="E198" s="42"/>
      <c r="F198" s="42"/>
      <c r="G198" s="42"/>
      <c r="H198" s="42"/>
      <c r="I198" s="42">
        <v>1</v>
      </c>
      <c r="J198" s="42"/>
      <c r="K198" s="131">
        <v>10</v>
      </c>
      <c r="L198" s="122"/>
      <c r="M198" s="122"/>
      <c r="N198" s="122"/>
      <c r="O198" s="122"/>
      <c r="P198" s="122"/>
      <c r="Q198" s="122"/>
      <c r="R198" s="122"/>
      <c r="S198" s="122"/>
      <c r="T198" s="122"/>
      <c r="U198" s="122"/>
      <c r="V198" s="122"/>
      <c r="W198" s="122"/>
      <c r="X198" s="122"/>
      <c r="Y198" s="122"/>
      <c r="Z198" s="122"/>
      <c r="AA198" s="122"/>
      <c r="AB198" s="122"/>
      <c r="AC198" s="122"/>
      <c r="AD198" s="119"/>
      <c r="AE198" s="120"/>
      <c r="AF198" s="121"/>
      <c r="AG198" s="50" t="str">
        <f>IF(J198=0,"",J198/I197)</f>
        <v/>
      </c>
      <c r="AH198" s="48"/>
      <c r="AI198" s="51" t="str">
        <f t="shared" si="29"/>
        <v/>
      </c>
      <c r="AJ198" s="51" t="str">
        <f t="shared" si="30"/>
        <v/>
      </c>
      <c r="AL198" s="27"/>
      <c r="AM198" s="27"/>
      <c r="AN198" s="27"/>
    </row>
    <row r="199" spans="1:40" ht="15.75" customHeight="1" x14ac:dyDescent="0.25">
      <c r="A199" s="41">
        <v>1402</v>
      </c>
      <c r="B199" s="42"/>
      <c r="C199" s="42"/>
      <c r="D199" s="42"/>
      <c r="E199" s="42"/>
      <c r="F199" s="42"/>
      <c r="G199" s="42"/>
      <c r="H199" s="42"/>
      <c r="I199" s="42"/>
      <c r="J199" s="42"/>
      <c r="K199" s="131"/>
      <c r="L199" s="122"/>
      <c r="M199" s="122"/>
      <c r="N199" s="122"/>
      <c r="O199" s="122"/>
      <c r="P199" s="122"/>
      <c r="Q199" s="122"/>
      <c r="R199" s="122"/>
      <c r="S199" s="122"/>
      <c r="T199" s="122"/>
      <c r="U199" s="122"/>
      <c r="V199" s="122"/>
      <c r="W199" s="122"/>
      <c r="X199" s="122"/>
      <c r="Y199" s="122"/>
      <c r="Z199" s="122"/>
      <c r="AA199" s="122"/>
      <c r="AB199" s="122"/>
      <c r="AC199" s="122"/>
      <c r="AD199" s="119"/>
      <c r="AE199" s="120"/>
      <c r="AF199" s="122"/>
      <c r="AG199" s="154"/>
      <c r="AH199" s="48"/>
      <c r="AI199" s="155"/>
      <c r="AJ199" s="156"/>
      <c r="AL199" s="27"/>
      <c r="AM199" s="27"/>
      <c r="AN199" s="27"/>
    </row>
    <row r="200" spans="1:40" ht="15.75" customHeight="1" x14ac:dyDescent="0.25">
      <c r="A200" s="41">
        <v>1501</v>
      </c>
      <c r="B200" s="42"/>
      <c r="C200" s="42"/>
      <c r="D200" s="42"/>
      <c r="E200" s="42"/>
      <c r="F200" s="42"/>
      <c r="G200" s="42"/>
      <c r="H200" s="42"/>
      <c r="I200" s="42"/>
      <c r="J200" s="42"/>
      <c r="K200" s="131"/>
      <c r="L200" s="122"/>
      <c r="M200" s="122"/>
      <c r="N200" s="122"/>
      <c r="O200" s="122"/>
      <c r="P200" s="122"/>
      <c r="Q200" s="122"/>
      <c r="R200" s="122"/>
      <c r="S200" s="122"/>
      <c r="T200" s="122"/>
      <c r="U200" s="122"/>
      <c r="V200" s="122"/>
      <c r="W200" s="122"/>
      <c r="X200" s="122"/>
      <c r="Y200" s="122"/>
      <c r="Z200" s="122"/>
      <c r="AA200" s="122"/>
      <c r="AB200" s="122"/>
      <c r="AC200" s="122"/>
      <c r="AD200" s="119"/>
      <c r="AE200" s="120"/>
      <c r="AF200" s="122"/>
      <c r="AG200" s="126"/>
      <c r="AH200" s="124"/>
      <c r="AI200" s="127"/>
      <c r="AJ200" s="126"/>
      <c r="AL200" s="27"/>
      <c r="AM200" s="27"/>
      <c r="AN200" s="27"/>
    </row>
    <row r="201" spans="1:40" ht="15.75" customHeight="1" x14ac:dyDescent="0.25">
      <c r="A201" s="41">
        <v>1502</v>
      </c>
      <c r="B201" s="42"/>
      <c r="C201" s="42"/>
      <c r="D201" s="42"/>
      <c r="E201" s="42"/>
      <c r="F201" s="42"/>
      <c r="G201" s="42"/>
      <c r="H201" s="42"/>
      <c r="I201" s="42"/>
      <c r="J201" s="42"/>
      <c r="K201" s="131"/>
      <c r="L201" s="122"/>
      <c r="M201" s="122"/>
      <c r="N201" s="122"/>
      <c r="O201" s="122"/>
      <c r="P201" s="122"/>
      <c r="Q201" s="122"/>
      <c r="R201" s="122"/>
      <c r="S201" s="122"/>
      <c r="T201" s="122"/>
      <c r="U201" s="122"/>
      <c r="V201" s="122"/>
      <c r="W201" s="122"/>
      <c r="X201" s="122"/>
      <c r="Y201" s="122"/>
      <c r="Z201" s="122"/>
      <c r="AA201" s="122"/>
      <c r="AB201" s="122"/>
      <c r="AC201" s="122"/>
      <c r="AD201" s="119"/>
      <c r="AE201" s="120"/>
      <c r="AF201" s="122"/>
      <c r="AG201" s="126"/>
      <c r="AH201" s="124"/>
      <c r="AI201" s="127"/>
      <c r="AJ201" s="126"/>
      <c r="AL201" s="27"/>
      <c r="AM201" s="27"/>
      <c r="AN201" s="27"/>
    </row>
    <row r="202" spans="1:40" ht="15.75" customHeight="1" x14ac:dyDescent="0.25">
      <c r="A202" s="41">
        <v>1601</v>
      </c>
      <c r="B202" s="42"/>
      <c r="C202" s="42"/>
      <c r="D202" s="42"/>
      <c r="E202" s="42"/>
      <c r="F202" s="42"/>
      <c r="G202" s="42"/>
      <c r="H202" s="42"/>
      <c r="I202" s="42"/>
      <c r="J202" s="42"/>
      <c r="K202" s="131"/>
      <c r="L202" s="122"/>
      <c r="M202" s="122"/>
      <c r="N202" s="122"/>
      <c r="O202" s="122"/>
      <c r="P202" s="122"/>
      <c r="Q202" s="122"/>
      <c r="R202" s="122"/>
      <c r="S202" s="122"/>
      <c r="T202" s="122"/>
      <c r="U202" s="122"/>
      <c r="V202" s="122"/>
      <c r="W202" s="122"/>
      <c r="X202" s="122"/>
      <c r="Y202" s="122"/>
      <c r="Z202" s="122"/>
      <c r="AA202" s="122"/>
      <c r="AB202" s="122"/>
      <c r="AC202" s="122"/>
      <c r="AD202" s="119"/>
      <c r="AE202" s="120"/>
      <c r="AF202" s="122"/>
      <c r="AG202" s="126"/>
      <c r="AH202" s="124"/>
      <c r="AI202" s="127"/>
      <c r="AJ202" s="126"/>
      <c r="AL202" s="27"/>
      <c r="AM202" s="27"/>
      <c r="AN202" s="27"/>
    </row>
    <row r="203" spans="1:40" ht="15.75" customHeight="1" x14ac:dyDescent="0.25">
      <c r="A203" s="41">
        <v>1602</v>
      </c>
      <c r="B203" s="42"/>
      <c r="C203" s="42"/>
      <c r="D203" s="42"/>
      <c r="E203" s="42"/>
      <c r="F203" s="42"/>
      <c r="G203" s="42"/>
      <c r="H203" s="42"/>
      <c r="I203" s="42"/>
      <c r="J203" s="42"/>
      <c r="K203" s="131"/>
      <c r="L203" s="122"/>
      <c r="M203" s="122"/>
      <c r="N203" s="122"/>
      <c r="O203" s="122"/>
      <c r="P203" s="122"/>
      <c r="Q203" s="122"/>
      <c r="R203" s="122"/>
      <c r="S203" s="122"/>
      <c r="T203" s="122"/>
      <c r="U203" s="122"/>
      <c r="V203" s="122"/>
      <c r="W203" s="122"/>
      <c r="X203" s="122"/>
      <c r="Y203" s="122"/>
      <c r="Z203" s="122"/>
      <c r="AA203" s="122"/>
      <c r="AB203" s="122"/>
      <c r="AC203" s="122"/>
      <c r="AD203" s="119"/>
      <c r="AE203" s="120"/>
      <c r="AF203" s="122"/>
      <c r="AG203" s="120"/>
      <c r="AH203" s="122"/>
      <c r="AI203" s="151"/>
      <c r="AJ203" s="126"/>
      <c r="AL203" s="27"/>
      <c r="AM203" s="27"/>
      <c r="AN203" s="27"/>
    </row>
    <row r="204" spans="1:40" ht="15.75" customHeight="1" x14ac:dyDescent="0.25">
      <c r="A204" s="41">
        <v>1702</v>
      </c>
      <c r="B204" s="42"/>
      <c r="C204" s="42"/>
      <c r="D204" s="42"/>
      <c r="E204" s="42"/>
      <c r="F204" s="42"/>
      <c r="G204" s="42"/>
      <c r="H204" s="42"/>
      <c r="I204" s="42"/>
      <c r="J204" s="42"/>
      <c r="K204" s="131"/>
      <c r="L204" s="122"/>
      <c r="M204" s="122"/>
      <c r="N204" s="122"/>
      <c r="O204" s="122"/>
      <c r="P204" s="122"/>
      <c r="Q204" s="122"/>
      <c r="R204" s="122"/>
      <c r="S204" s="122"/>
      <c r="T204" s="122"/>
      <c r="U204" s="122"/>
      <c r="V204" s="122"/>
      <c r="W204" s="122"/>
      <c r="X204" s="122"/>
      <c r="Y204" s="122"/>
      <c r="Z204" s="122"/>
      <c r="AA204" s="122"/>
      <c r="AB204" s="122"/>
      <c r="AC204" s="122"/>
      <c r="AD204" s="119"/>
      <c r="AE204" s="120"/>
      <c r="AF204" s="122"/>
      <c r="AG204" s="52" t="s">
        <v>35</v>
      </c>
      <c r="AH204" s="53">
        <v>7</v>
      </c>
      <c r="AI204" s="54">
        <f>SUM(K197:K199)</f>
        <v>10</v>
      </c>
      <c r="AJ204" s="55" t="s">
        <v>20</v>
      </c>
      <c r="AL204" s="27"/>
      <c r="AM204" s="27"/>
      <c r="AN204" s="27"/>
    </row>
    <row r="205" spans="1:40" ht="15.75" customHeight="1" x14ac:dyDescent="0.25">
      <c r="A205" s="41">
        <v>1801</v>
      </c>
      <c r="B205" s="42"/>
      <c r="C205" s="42"/>
      <c r="D205" s="42"/>
      <c r="E205" s="42"/>
      <c r="F205" s="42"/>
      <c r="G205" s="42"/>
      <c r="H205" s="42"/>
      <c r="I205" s="42"/>
      <c r="J205" s="42"/>
      <c r="K205" s="131"/>
      <c r="L205" s="122"/>
      <c r="M205" s="122"/>
      <c r="N205" s="122"/>
      <c r="O205" s="122"/>
      <c r="P205" s="122"/>
      <c r="Q205" s="122"/>
      <c r="R205" s="122"/>
      <c r="S205" s="122"/>
      <c r="T205" s="122"/>
      <c r="U205" s="122"/>
      <c r="V205" s="122"/>
      <c r="W205" s="122"/>
      <c r="X205" s="122"/>
      <c r="Y205" s="122"/>
      <c r="Z205" s="122"/>
      <c r="AA205" s="122"/>
      <c r="AB205" s="122"/>
      <c r="AC205" s="122"/>
      <c r="AD205" s="119"/>
      <c r="AE205" s="120"/>
      <c r="AF205" s="122"/>
      <c r="AG205" s="56" t="s">
        <v>36</v>
      </c>
      <c r="AH205" s="57">
        <f>IF(AH204/B190=0,"",AH204/B190)</f>
        <v>0.46666666666666667</v>
      </c>
      <c r="AI205" s="58">
        <f>IF(AH204/AI204=0,"",AH204/AI204)</f>
        <v>0.7</v>
      </c>
      <c r="AJ205" s="59" t="s">
        <v>37</v>
      </c>
      <c r="AL205" s="27"/>
      <c r="AM205" s="27"/>
      <c r="AN205" s="27"/>
    </row>
    <row r="206" spans="1:40" ht="15.75" customHeight="1" x14ac:dyDescent="0.25">
      <c r="A206" s="41">
        <v>1802</v>
      </c>
      <c r="B206" s="178"/>
      <c r="C206" s="178"/>
      <c r="D206" s="178"/>
      <c r="E206" s="178"/>
      <c r="F206" s="178"/>
      <c r="G206" s="178"/>
      <c r="H206" s="178"/>
      <c r="I206" s="178"/>
      <c r="J206" s="178"/>
      <c r="K206" s="131"/>
      <c r="L206" s="122"/>
      <c r="M206" s="122"/>
      <c r="N206" s="122"/>
      <c r="O206" s="122"/>
      <c r="P206" s="122"/>
      <c r="Q206" s="122"/>
      <c r="R206" s="122"/>
      <c r="S206" s="122"/>
      <c r="T206" s="122"/>
      <c r="U206" s="122"/>
      <c r="V206" s="122"/>
      <c r="W206" s="122"/>
      <c r="X206" s="122"/>
      <c r="Y206" s="122"/>
      <c r="Z206" s="122"/>
      <c r="AA206" s="122"/>
      <c r="AB206" s="122"/>
      <c r="AC206" s="122"/>
      <c r="AD206" s="128"/>
      <c r="AE206" s="129"/>
      <c r="AF206" s="130"/>
      <c r="AG206" s="61"/>
      <c r="AH206" s="62"/>
      <c r="AI206" s="62"/>
      <c r="AJ206" s="63"/>
      <c r="AL206" s="27"/>
      <c r="AM206" s="27"/>
      <c r="AN206" s="27"/>
    </row>
    <row r="207" spans="1:40" ht="18" customHeight="1" x14ac:dyDescent="0.25">
      <c r="A207" s="22"/>
      <c r="B207" s="210" t="s">
        <v>79</v>
      </c>
      <c r="C207" s="210"/>
      <c r="D207" s="210"/>
      <c r="E207" s="210"/>
      <c r="F207" s="210"/>
      <c r="G207" s="210"/>
      <c r="H207" s="210"/>
      <c r="I207" s="210"/>
      <c r="J207" s="210"/>
      <c r="K207" s="177">
        <f>SUM(K190:K203)</f>
        <v>10</v>
      </c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  <c r="AA207" s="27"/>
      <c r="AB207" s="27"/>
      <c r="AC207" s="27"/>
      <c r="AD207" s="65">
        <f>IF(K198=0,"",K198/B190)</f>
        <v>0.66666666666666663</v>
      </c>
      <c r="AE207" s="65">
        <f>IF(K207=0,"",K207/B190)</f>
        <v>0.66666666666666663</v>
      </c>
      <c r="AF207" s="65">
        <f>AE207-AD207</f>
        <v>0</v>
      </c>
      <c r="AG207" s="1"/>
      <c r="AH207" s="27"/>
      <c r="AI207" s="30"/>
      <c r="AJ207" s="1"/>
      <c r="AL207" s="27"/>
      <c r="AM207" s="27"/>
      <c r="AN207" s="27"/>
    </row>
    <row r="208" spans="1:40" ht="12.75" customHeight="1" x14ac:dyDescent="0.2">
      <c r="AD208" s="1"/>
      <c r="AE208" s="1"/>
      <c r="AG208" s="1"/>
      <c r="AK208" s="27"/>
      <c r="AL208" s="27"/>
      <c r="AM208" s="27"/>
      <c r="AN208" s="27"/>
    </row>
    <row r="209" spans="1:37" ht="12.75" customHeight="1" x14ac:dyDescent="0.2">
      <c r="AD209" s="1"/>
      <c r="AE209" s="1"/>
      <c r="AG209" s="1"/>
    </row>
    <row r="210" spans="1:37" ht="26.25" customHeight="1" x14ac:dyDescent="0.4">
      <c r="B210" s="211" t="s">
        <v>68</v>
      </c>
      <c r="C210" s="212"/>
      <c r="D210" s="212"/>
      <c r="E210" s="212"/>
      <c r="F210" s="212"/>
      <c r="G210" s="212"/>
      <c r="H210" s="212"/>
      <c r="I210" s="212"/>
      <c r="J210" s="212"/>
      <c r="K210" s="66" t="s">
        <v>50</v>
      </c>
      <c r="AD210" s="1"/>
      <c r="AE210" s="1"/>
      <c r="AF210" s="27"/>
      <c r="AG210" s="1"/>
      <c r="AH210" s="27"/>
      <c r="AI210" s="27"/>
      <c r="AJ210" s="27"/>
    </row>
    <row r="211" spans="1:37" ht="20.25" customHeight="1" x14ac:dyDescent="0.2">
      <c r="A211" s="223" t="s">
        <v>19</v>
      </c>
      <c r="B211" s="224" t="s">
        <v>69</v>
      </c>
      <c r="C211" s="225"/>
      <c r="D211" s="225"/>
      <c r="E211" s="225"/>
      <c r="F211" s="225"/>
      <c r="G211" s="225"/>
      <c r="H211" s="225"/>
      <c r="I211" s="225"/>
      <c r="J211" s="226"/>
      <c r="K211" s="227" t="s">
        <v>20</v>
      </c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  <c r="AA211" s="27"/>
      <c r="AB211" s="27"/>
      <c r="AC211" s="27"/>
      <c r="AD211" s="221" t="s">
        <v>11</v>
      </c>
      <c r="AE211" s="221" t="s">
        <v>12</v>
      </c>
      <c r="AF211" s="229" t="s">
        <v>13</v>
      </c>
      <c r="AG211" s="221" t="s">
        <v>14</v>
      </c>
      <c r="AH211" s="222" t="s">
        <v>15</v>
      </c>
      <c r="AI211" s="222" t="s">
        <v>16</v>
      </c>
      <c r="AJ211" s="221" t="s">
        <v>17</v>
      </c>
    </row>
    <row r="212" spans="1:37" ht="15.75" customHeight="1" x14ac:dyDescent="0.25">
      <c r="A212" s="217"/>
      <c r="B212" s="41" t="s">
        <v>70</v>
      </c>
      <c r="C212" s="41" t="s">
        <v>71</v>
      </c>
      <c r="D212" s="41" t="s">
        <v>72</v>
      </c>
      <c r="E212" s="41" t="s">
        <v>73</v>
      </c>
      <c r="F212" s="41" t="s">
        <v>74</v>
      </c>
      <c r="G212" s="41" t="s">
        <v>75</v>
      </c>
      <c r="H212" s="41" t="s">
        <v>76</v>
      </c>
      <c r="I212" s="41" t="s">
        <v>77</v>
      </c>
      <c r="J212" s="41" t="s">
        <v>78</v>
      </c>
      <c r="K212" s="228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17"/>
      <c r="AE212" s="217"/>
      <c r="AF212" s="217"/>
      <c r="AG212" s="217"/>
      <c r="AH212" s="217"/>
      <c r="AI212" s="217"/>
      <c r="AJ212" s="217"/>
    </row>
    <row r="213" spans="1:37" ht="15.75" customHeight="1" x14ac:dyDescent="0.25">
      <c r="A213" s="41">
        <v>1002</v>
      </c>
      <c r="B213" s="42">
        <v>55</v>
      </c>
      <c r="C213" s="42"/>
      <c r="D213" s="42"/>
      <c r="E213" s="42"/>
      <c r="F213" s="42"/>
      <c r="G213" s="42"/>
      <c r="H213" s="42"/>
      <c r="I213" s="42"/>
      <c r="J213" s="42"/>
      <c r="K213" s="131"/>
      <c r="L213" s="122"/>
      <c r="M213" s="122"/>
      <c r="N213" s="122"/>
      <c r="O213" s="122"/>
      <c r="P213" s="122"/>
      <c r="Q213" s="122"/>
      <c r="R213" s="122"/>
      <c r="S213" s="122"/>
      <c r="T213" s="122"/>
      <c r="U213" s="122"/>
      <c r="V213" s="122"/>
      <c r="W213" s="122"/>
      <c r="X213" s="122"/>
      <c r="Y213" s="122"/>
      <c r="Z213" s="122"/>
      <c r="AA213" s="122"/>
      <c r="AB213" s="122"/>
      <c r="AC213" s="122"/>
      <c r="AD213" s="114"/>
      <c r="AE213" s="115"/>
      <c r="AF213" s="116"/>
      <c r="AG213" s="43"/>
      <c r="AH213" s="44">
        <f>B213</f>
        <v>55</v>
      </c>
      <c r="AI213" s="45"/>
      <c r="AJ213" s="43"/>
    </row>
    <row r="214" spans="1:37" ht="15.75" customHeight="1" x14ac:dyDescent="0.25">
      <c r="A214" s="41">
        <v>1101</v>
      </c>
      <c r="B214" s="42"/>
      <c r="C214" s="42">
        <v>49</v>
      </c>
      <c r="D214" s="42"/>
      <c r="E214" s="42"/>
      <c r="F214" s="42"/>
      <c r="G214" s="42"/>
      <c r="H214" s="42"/>
      <c r="I214" s="42"/>
      <c r="J214" s="42"/>
      <c r="K214" s="131"/>
      <c r="L214" s="122"/>
      <c r="M214" s="122"/>
      <c r="N214" s="122"/>
      <c r="O214" s="122"/>
      <c r="P214" s="122"/>
      <c r="Q214" s="122"/>
      <c r="R214" s="122"/>
      <c r="S214" s="122"/>
      <c r="T214" s="122"/>
      <c r="U214" s="122"/>
      <c r="V214" s="122"/>
      <c r="W214" s="122"/>
      <c r="X214" s="122"/>
      <c r="Y214" s="122"/>
      <c r="Z214" s="122"/>
      <c r="AA214" s="122"/>
      <c r="AB214" s="122"/>
      <c r="AC214" s="122"/>
      <c r="AD214" s="119"/>
      <c r="AE214" s="120"/>
      <c r="AF214" s="121"/>
      <c r="AG214" s="47">
        <f>IF(C214=0,"",C214/B213)</f>
        <v>0.89090909090909087</v>
      </c>
      <c r="AH214" s="48">
        <v>49</v>
      </c>
      <c r="AI214" s="49">
        <f t="shared" ref="AI214:AI221" si="31">IF(AH214=0,"",AH214/AH213)</f>
        <v>0.89090909090909087</v>
      </c>
      <c r="AJ214" s="49">
        <f t="shared" ref="AJ214:AJ221" si="32">IF(AH214=0,"",100%-AI214)</f>
        <v>0.10909090909090913</v>
      </c>
    </row>
    <row r="215" spans="1:37" ht="15.75" customHeight="1" x14ac:dyDescent="0.25">
      <c r="A215" s="41">
        <v>1102</v>
      </c>
      <c r="B215" s="42"/>
      <c r="C215" s="42"/>
      <c r="D215" s="42">
        <v>45</v>
      </c>
      <c r="E215" s="42"/>
      <c r="F215" s="42"/>
      <c r="G215" s="42"/>
      <c r="H215" s="42"/>
      <c r="I215" s="42"/>
      <c r="J215" s="42"/>
      <c r="K215" s="131"/>
      <c r="L215" s="122"/>
      <c r="M215" s="122"/>
      <c r="N215" s="122"/>
      <c r="O215" s="122"/>
      <c r="P215" s="122"/>
      <c r="Q215" s="122"/>
      <c r="R215" s="122"/>
      <c r="S215" s="122"/>
      <c r="T215" s="122"/>
      <c r="U215" s="122"/>
      <c r="V215" s="122"/>
      <c r="W215" s="122"/>
      <c r="X215" s="122"/>
      <c r="Y215" s="122"/>
      <c r="Z215" s="122"/>
      <c r="AA215" s="122"/>
      <c r="AB215" s="122"/>
      <c r="AC215" s="122"/>
      <c r="AD215" s="119"/>
      <c r="AE215" s="120"/>
      <c r="AF215" s="121"/>
      <c r="AG215" s="47">
        <f>IF(D215=0,"",D215/C214)</f>
        <v>0.91836734693877553</v>
      </c>
      <c r="AH215" s="48">
        <v>45</v>
      </c>
      <c r="AI215" s="49">
        <f t="shared" si="31"/>
        <v>0.91836734693877553</v>
      </c>
      <c r="AJ215" s="49">
        <f t="shared" si="32"/>
        <v>8.1632653061224469E-2</v>
      </c>
      <c r="AK215" s="32">
        <f>AH215/AH213</f>
        <v>0.81818181818181823</v>
      </c>
    </row>
    <row r="216" spans="1:37" ht="15.75" customHeight="1" x14ac:dyDescent="0.25">
      <c r="A216" s="41">
        <v>1201</v>
      </c>
      <c r="B216" s="42"/>
      <c r="C216" s="42"/>
      <c r="D216" s="42"/>
      <c r="E216" s="42">
        <v>40</v>
      </c>
      <c r="F216" s="42"/>
      <c r="G216" s="42"/>
      <c r="H216" s="42"/>
      <c r="I216" s="42"/>
      <c r="J216" s="42"/>
      <c r="K216" s="131"/>
      <c r="L216" s="122"/>
      <c r="M216" s="122"/>
      <c r="N216" s="122"/>
      <c r="O216" s="122"/>
      <c r="P216" s="122"/>
      <c r="Q216" s="122"/>
      <c r="R216" s="122"/>
      <c r="S216" s="122"/>
      <c r="T216" s="122"/>
      <c r="U216" s="122"/>
      <c r="V216" s="122"/>
      <c r="W216" s="122"/>
      <c r="X216" s="122"/>
      <c r="Y216" s="122"/>
      <c r="Z216" s="122"/>
      <c r="AA216" s="122"/>
      <c r="AB216" s="122"/>
      <c r="AC216" s="122"/>
      <c r="AD216" s="119"/>
      <c r="AE216" s="120"/>
      <c r="AF216" s="121"/>
      <c r="AG216" s="47">
        <f>IF(E216=0,"",E216/D215)</f>
        <v>0.88888888888888884</v>
      </c>
      <c r="AH216" s="48">
        <v>44</v>
      </c>
      <c r="AI216" s="49">
        <f t="shared" si="31"/>
        <v>0.97777777777777775</v>
      </c>
      <c r="AJ216" s="49">
        <f t="shared" si="32"/>
        <v>2.2222222222222254E-2</v>
      </c>
    </row>
    <row r="217" spans="1:37" ht="15.75" customHeight="1" x14ac:dyDescent="0.25">
      <c r="A217" s="41">
        <v>1202</v>
      </c>
      <c r="B217" s="42"/>
      <c r="C217" s="42"/>
      <c r="D217" s="42"/>
      <c r="E217" s="42"/>
      <c r="F217" s="42">
        <v>39</v>
      </c>
      <c r="G217" s="42"/>
      <c r="H217" s="42"/>
      <c r="I217" s="42"/>
      <c r="J217" s="42"/>
      <c r="K217" s="131"/>
      <c r="L217" s="122"/>
      <c r="M217" s="122"/>
      <c r="N217" s="122"/>
      <c r="O217" s="122"/>
      <c r="P217" s="122"/>
      <c r="Q217" s="122"/>
      <c r="R217" s="122"/>
      <c r="S217" s="122"/>
      <c r="T217" s="122"/>
      <c r="U217" s="122"/>
      <c r="V217" s="122"/>
      <c r="W217" s="122"/>
      <c r="X217" s="122"/>
      <c r="Y217" s="122"/>
      <c r="Z217" s="122"/>
      <c r="AA217" s="122"/>
      <c r="AB217" s="122"/>
      <c r="AC217" s="122"/>
      <c r="AD217" s="119"/>
      <c r="AE217" s="120"/>
      <c r="AF217" s="121"/>
      <c r="AG217" s="47">
        <f>IF(F217=0,"",F217/E216)</f>
        <v>0.97499999999999998</v>
      </c>
      <c r="AH217" s="48">
        <v>43</v>
      </c>
      <c r="AI217" s="49">
        <f t="shared" si="31"/>
        <v>0.97727272727272729</v>
      </c>
      <c r="AJ217" s="49">
        <f t="shared" si="32"/>
        <v>2.2727272727272707E-2</v>
      </c>
    </row>
    <row r="218" spans="1:37" ht="15.75" customHeight="1" x14ac:dyDescent="0.25">
      <c r="A218" s="41">
        <v>1301</v>
      </c>
      <c r="B218" s="42"/>
      <c r="C218" s="42"/>
      <c r="D218" s="42"/>
      <c r="E218" s="42"/>
      <c r="F218" s="42"/>
      <c r="G218" s="42">
        <v>36</v>
      </c>
      <c r="H218" s="42"/>
      <c r="I218" s="42"/>
      <c r="J218" s="42"/>
      <c r="K218" s="131"/>
      <c r="L218" s="122"/>
      <c r="M218" s="122"/>
      <c r="N218" s="122"/>
      <c r="O218" s="122"/>
      <c r="P218" s="122"/>
      <c r="Q218" s="122"/>
      <c r="R218" s="122"/>
      <c r="S218" s="122"/>
      <c r="T218" s="122"/>
      <c r="U218" s="122"/>
      <c r="V218" s="122"/>
      <c r="W218" s="122"/>
      <c r="X218" s="122"/>
      <c r="Y218" s="122"/>
      <c r="Z218" s="122"/>
      <c r="AA218" s="122"/>
      <c r="AB218" s="122"/>
      <c r="AC218" s="122"/>
      <c r="AD218" s="119"/>
      <c r="AE218" s="120"/>
      <c r="AF218" s="121"/>
      <c r="AG218" s="47">
        <f>IF(G218=0,"",G218/F217)</f>
        <v>0.92307692307692313</v>
      </c>
      <c r="AH218" s="48">
        <v>41</v>
      </c>
      <c r="AI218" s="49">
        <f t="shared" si="31"/>
        <v>0.95348837209302328</v>
      </c>
      <c r="AJ218" s="49">
        <f t="shared" si="32"/>
        <v>4.6511627906976716E-2</v>
      </c>
    </row>
    <row r="219" spans="1:37" ht="15.75" customHeight="1" x14ac:dyDescent="0.25">
      <c r="A219" s="41">
        <v>1302</v>
      </c>
      <c r="B219" s="42"/>
      <c r="C219" s="42"/>
      <c r="D219" s="42"/>
      <c r="E219" s="42"/>
      <c r="F219" s="42"/>
      <c r="G219" s="42"/>
      <c r="H219" s="42">
        <v>35</v>
      </c>
      <c r="I219" s="42"/>
      <c r="J219" s="42"/>
      <c r="K219" s="131"/>
      <c r="L219" s="122"/>
      <c r="M219" s="122"/>
      <c r="N219" s="122"/>
      <c r="O219" s="122"/>
      <c r="P219" s="122"/>
      <c r="Q219" s="122"/>
      <c r="R219" s="122"/>
      <c r="S219" s="122"/>
      <c r="T219" s="122"/>
      <c r="U219" s="122"/>
      <c r="V219" s="122"/>
      <c r="W219" s="122"/>
      <c r="X219" s="122"/>
      <c r="Y219" s="122"/>
      <c r="Z219" s="122"/>
      <c r="AA219" s="122"/>
      <c r="AB219" s="122"/>
      <c r="AC219" s="122"/>
      <c r="AD219" s="119"/>
      <c r="AE219" s="120"/>
      <c r="AF219" s="121"/>
      <c r="AG219" s="47">
        <f>IF(H219=0,"",H219/G218)</f>
        <v>0.97222222222222221</v>
      </c>
      <c r="AH219" s="48">
        <v>41</v>
      </c>
      <c r="AI219" s="49">
        <f t="shared" si="31"/>
        <v>1</v>
      </c>
      <c r="AJ219" s="49">
        <f t="shared" si="32"/>
        <v>0</v>
      </c>
    </row>
    <row r="220" spans="1:37" ht="15.75" customHeight="1" x14ac:dyDescent="0.25">
      <c r="A220" s="41">
        <v>1401</v>
      </c>
      <c r="B220" s="42"/>
      <c r="C220" s="42"/>
      <c r="D220" s="42"/>
      <c r="E220" s="42"/>
      <c r="F220" s="42"/>
      <c r="G220" s="42"/>
      <c r="H220" s="42">
        <v>6</v>
      </c>
      <c r="I220" s="42"/>
      <c r="J220" s="42"/>
      <c r="K220" s="131"/>
      <c r="L220" s="122"/>
      <c r="M220" s="122"/>
      <c r="N220" s="122"/>
      <c r="O220" s="122"/>
      <c r="P220" s="122"/>
      <c r="Q220" s="122"/>
      <c r="R220" s="122"/>
      <c r="S220" s="122"/>
      <c r="T220" s="122"/>
      <c r="U220" s="122"/>
      <c r="V220" s="122"/>
      <c r="W220" s="122"/>
      <c r="X220" s="122"/>
      <c r="Y220" s="122"/>
      <c r="Z220" s="122"/>
      <c r="AA220" s="122"/>
      <c r="AB220" s="122"/>
      <c r="AC220" s="122"/>
      <c r="AD220" s="119"/>
      <c r="AE220" s="120"/>
      <c r="AF220" s="121"/>
      <c r="AG220" s="47" t="str">
        <f>IF(I220=0,"",I220/H219)</f>
        <v/>
      </c>
      <c r="AH220" s="48"/>
      <c r="AI220" s="49" t="str">
        <f t="shared" si="31"/>
        <v/>
      </c>
      <c r="AJ220" s="49" t="str">
        <f t="shared" si="32"/>
        <v/>
      </c>
    </row>
    <row r="221" spans="1:37" ht="15.75" customHeight="1" x14ac:dyDescent="0.25">
      <c r="A221" s="41">
        <v>1402</v>
      </c>
      <c r="B221" s="42"/>
      <c r="C221" s="42"/>
      <c r="D221" s="42"/>
      <c r="E221" s="42"/>
      <c r="F221" s="42"/>
      <c r="G221" s="42"/>
      <c r="H221" s="42"/>
      <c r="I221" s="42">
        <v>3</v>
      </c>
      <c r="J221" s="42"/>
      <c r="K221" s="131">
        <v>32</v>
      </c>
      <c r="L221" s="122"/>
      <c r="M221" s="122"/>
      <c r="N221" s="122"/>
      <c r="O221" s="122"/>
      <c r="P221" s="122"/>
      <c r="Q221" s="122"/>
      <c r="R221" s="122"/>
      <c r="S221" s="122"/>
      <c r="T221" s="122"/>
      <c r="U221" s="122"/>
      <c r="V221" s="122"/>
      <c r="W221" s="122"/>
      <c r="X221" s="122"/>
      <c r="Y221" s="122"/>
      <c r="Z221" s="122"/>
      <c r="AA221" s="122"/>
      <c r="AB221" s="122"/>
      <c r="AC221" s="122"/>
      <c r="AD221" s="119"/>
      <c r="AE221" s="120"/>
      <c r="AF221" s="121"/>
      <c r="AG221" s="50" t="str">
        <f>IF(J221=0,"",J221/I220)</f>
        <v/>
      </c>
      <c r="AH221" s="48"/>
      <c r="AI221" s="51" t="str">
        <f t="shared" si="31"/>
        <v/>
      </c>
      <c r="AJ221" s="51" t="str">
        <f t="shared" si="32"/>
        <v/>
      </c>
    </row>
    <row r="222" spans="1:37" ht="15.75" customHeight="1" x14ac:dyDescent="0.25">
      <c r="A222" s="41">
        <v>1501</v>
      </c>
      <c r="B222" s="42"/>
      <c r="C222" s="42"/>
      <c r="D222" s="42"/>
      <c r="E222" s="42"/>
      <c r="F222" s="42"/>
      <c r="G222" s="42"/>
      <c r="H222" s="42"/>
      <c r="I222" s="42"/>
      <c r="J222" s="42">
        <v>3</v>
      </c>
      <c r="K222" s="131">
        <v>3</v>
      </c>
      <c r="L222" s="122"/>
      <c r="M222" s="122"/>
      <c r="N222" s="122"/>
      <c r="O222" s="122"/>
      <c r="P222" s="122"/>
      <c r="Q222" s="122"/>
      <c r="R222" s="122"/>
      <c r="S222" s="122"/>
      <c r="T222" s="122"/>
      <c r="U222" s="122"/>
      <c r="V222" s="122"/>
      <c r="W222" s="122"/>
      <c r="X222" s="122"/>
      <c r="Y222" s="122"/>
      <c r="Z222" s="122"/>
      <c r="AA222" s="122"/>
      <c r="AB222" s="122"/>
      <c r="AC222" s="122"/>
      <c r="AD222" s="119"/>
      <c r="AE222" s="120"/>
      <c r="AF222" s="122"/>
      <c r="AG222" s="154"/>
      <c r="AH222" s="48">
        <v>6</v>
      </c>
      <c r="AI222" s="155"/>
      <c r="AJ222" s="156"/>
    </row>
    <row r="223" spans="1:37" ht="15.75" customHeight="1" x14ac:dyDescent="0.25">
      <c r="A223" s="41">
        <v>1502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131">
        <v>1</v>
      </c>
      <c r="L223" s="122"/>
      <c r="M223" s="122"/>
      <c r="N223" s="122"/>
      <c r="O223" s="122"/>
      <c r="P223" s="122"/>
      <c r="Q223" s="122"/>
      <c r="R223" s="122"/>
      <c r="S223" s="122"/>
      <c r="T223" s="122"/>
      <c r="U223" s="122"/>
      <c r="V223" s="122"/>
      <c r="W223" s="122"/>
      <c r="X223" s="122"/>
      <c r="Y223" s="122"/>
      <c r="Z223" s="122"/>
      <c r="AA223" s="122"/>
      <c r="AB223" s="122"/>
      <c r="AC223" s="122"/>
      <c r="AD223" s="119"/>
      <c r="AE223" s="120"/>
      <c r="AF223" s="122"/>
      <c r="AG223" s="126"/>
      <c r="AH223" s="124"/>
      <c r="AI223" s="127"/>
      <c r="AJ223" s="126"/>
    </row>
    <row r="224" spans="1:37" ht="15.75" customHeight="1" x14ac:dyDescent="0.25">
      <c r="A224" s="41">
        <v>1601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131"/>
      <c r="L224" s="122"/>
      <c r="M224" s="122"/>
      <c r="N224" s="122"/>
      <c r="O224" s="122"/>
      <c r="P224" s="122"/>
      <c r="Q224" s="122"/>
      <c r="R224" s="122"/>
      <c r="S224" s="122"/>
      <c r="T224" s="122"/>
      <c r="U224" s="122"/>
      <c r="V224" s="122"/>
      <c r="W224" s="122"/>
      <c r="X224" s="122"/>
      <c r="Y224" s="122"/>
      <c r="Z224" s="122"/>
      <c r="AA224" s="122"/>
      <c r="AB224" s="122"/>
      <c r="AC224" s="122"/>
      <c r="AD224" s="119"/>
      <c r="AE224" s="120"/>
      <c r="AF224" s="122"/>
      <c r="AG224" s="126"/>
      <c r="AH224" s="124"/>
      <c r="AI224" s="127"/>
      <c r="AJ224" s="126"/>
    </row>
    <row r="225" spans="1:37" ht="15.75" customHeight="1" x14ac:dyDescent="0.25">
      <c r="A225" s="41">
        <v>1602</v>
      </c>
      <c r="B225" s="42"/>
      <c r="C225" s="42"/>
      <c r="D225" s="42"/>
      <c r="E225" s="42"/>
      <c r="F225" s="42"/>
      <c r="G225" s="42"/>
      <c r="H225" s="42"/>
      <c r="I225" s="42"/>
      <c r="J225" s="42">
        <v>1</v>
      </c>
      <c r="K225" s="131"/>
      <c r="L225" s="122"/>
      <c r="M225" s="122"/>
      <c r="N225" s="122"/>
      <c r="O225" s="122"/>
      <c r="P225" s="122"/>
      <c r="Q225" s="122"/>
      <c r="R225" s="122"/>
      <c r="S225" s="122"/>
      <c r="T225" s="122"/>
      <c r="U225" s="122"/>
      <c r="V225" s="122"/>
      <c r="W225" s="122"/>
      <c r="X225" s="122"/>
      <c r="Y225" s="122"/>
      <c r="Z225" s="122"/>
      <c r="AA225" s="122"/>
      <c r="AB225" s="122"/>
      <c r="AC225" s="122"/>
      <c r="AD225" s="119"/>
      <c r="AE225" s="120"/>
      <c r="AF225" s="122"/>
      <c r="AG225" s="126"/>
      <c r="AH225" s="124">
        <v>1</v>
      </c>
      <c r="AI225" s="127"/>
      <c r="AJ225" s="126"/>
    </row>
    <row r="226" spans="1:37" ht="15.75" customHeight="1" x14ac:dyDescent="0.25">
      <c r="A226" s="41">
        <v>1702</v>
      </c>
      <c r="B226" s="42"/>
      <c r="C226" s="42"/>
      <c r="D226" s="42"/>
      <c r="E226" s="42"/>
      <c r="F226" s="42"/>
      <c r="G226" s="42"/>
      <c r="H226" s="42"/>
      <c r="I226" s="42"/>
      <c r="J226" s="42"/>
      <c r="K226" s="131"/>
      <c r="L226" s="122"/>
      <c r="M226" s="122"/>
      <c r="N226" s="122"/>
      <c r="O226" s="122"/>
      <c r="P226" s="122"/>
      <c r="Q226" s="122"/>
      <c r="R226" s="122"/>
      <c r="S226" s="122"/>
      <c r="T226" s="122"/>
      <c r="U226" s="122"/>
      <c r="V226" s="122"/>
      <c r="W226" s="122"/>
      <c r="X226" s="122"/>
      <c r="Y226" s="122"/>
      <c r="Z226" s="122"/>
      <c r="AA226" s="122"/>
      <c r="AB226" s="122"/>
      <c r="AC226" s="122"/>
      <c r="AD226" s="119"/>
      <c r="AE226" s="120"/>
      <c r="AF226" s="122"/>
      <c r="AG226" s="120"/>
      <c r="AH226" s="122"/>
      <c r="AI226" s="151"/>
      <c r="AJ226" s="126"/>
    </row>
    <row r="227" spans="1:37" ht="15.75" customHeight="1" x14ac:dyDescent="0.25">
      <c r="A227" s="41">
        <v>1801</v>
      </c>
      <c r="B227" s="42"/>
      <c r="C227" s="42"/>
      <c r="D227" s="42"/>
      <c r="E227" s="42"/>
      <c r="F227" s="42"/>
      <c r="G227" s="42"/>
      <c r="H227" s="42"/>
      <c r="I227" s="42"/>
      <c r="J227" s="42"/>
      <c r="K227" s="131"/>
      <c r="L227" s="122"/>
      <c r="M227" s="122"/>
      <c r="N227" s="122"/>
      <c r="O227" s="122"/>
      <c r="P227" s="122"/>
      <c r="Q227" s="122"/>
      <c r="R227" s="122"/>
      <c r="S227" s="122"/>
      <c r="T227" s="122"/>
      <c r="U227" s="122"/>
      <c r="V227" s="122"/>
      <c r="W227" s="122"/>
      <c r="X227" s="122"/>
      <c r="Y227" s="122"/>
      <c r="Z227" s="122"/>
      <c r="AA227" s="122"/>
      <c r="AB227" s="122"/>
      <c r="AC227" s="122"/>
      <c r="AD227" s="119"/>
      <c r="AE227" s="120"/>
      <c r="AF227" s="122"/>
      <c r="AG227" s="52" t="s">
        <v>35</v>
      </c>
      <c r="AH227" s="53">
        <v>36</v>
      </c>
      <c r="AI227" s="54">
        <f>K230</f>
        <v>36</v>
      </c>
      <c r="AJ227" s="55" t="s">
        <v>20</v>
      </c>
    </row>
    <row r="228" spans="1:37" ht="15.75" customHeight="1" x14ac:dyDescent="0.25">
      <c r="A228" s="41">
        <v>1802</v>
      </c>
      <c r="B228" s="42"/>
      <c r="C228" s="42"/>
      <c r="D228" s="42"/>
      <c r="E228" s="42"/>
      <c r="F228" s="42"/>
      <c r="G228" s="42"/>
      <c r="H228" s="42"/>
      <c r="I228" s="42"/>
      <c r="J228" s="42"/>
      <c r="K228" s="131"/>
      <c r="L228" s="122"/>
      <c r="M228" s="122"/>
      <c r="N228" s="122"/>
      <c r="O228" s="122"/>
      <c r="P228" s="122"/>
      <c r="Q228" s="122"/>
      <c r="R228" s="122"/>
      <c r="S228" s="122"/>
      <c r="T228" s="122"/>
      <c r="U228" s="122"/>
      <c r="V228" s="122"/>
      <c r="W228" s="122"/>
      <c r="X228" s="122"/>
      <c r="Y228" s="122"/>
      <c r="Z228" s="122"/>
      <c r="AA228" s="122"/>
      <c r="AB228" s="122"/>
      <c r="AC228" s="122"/>
      <c r="AD228" s="119"/>
      <c r="AE228" s="120"/>
      <c r="AF228" s="122"/>
      <c r="AG228" s="56" t="s">
        <v>36</v>
      </c>
      <c r="AH228" s="57">
        <f>IF(AH227/B213=0,"",AH227/B213)</f>
        <v>0.65454545454545454</v>
      </c>
      <c r="AI228" s="58">
        <f>IF(AH227/AI227=0,"",AH227/AI227)</f>
        <v>1</v>
      </c>
      <c r="AJ228" s="59" t="s">
        <v>37</v>
      </c>
    </row>
    <row r="229" spans="1:37" ht="15.75" customHeight="1" x14ac:dyDescent="0.25">
      <c r="A229" s="41">
        <v>1901</v>
      </c>
      <c r="B229" s="178"/>
      <c r="C229" s="178"/>
      <c r="D229" s="178"/>
      <c r="E229" s="178"/>
      <c r="F229" s="178"/>
      <c r="G229" s="178"/>
      <c r="H229" s="178"/>
      <c r="I229" s="178"/>
      <c r="J229" s="178"/>
      <c r="K229" s="131"/>
      <c r="L229" s="122"/>
      <c r="M229" s="122"/>
      <c r="N229" s="122"/>
      <c r="O229" s="122"/>
      <c r="P229" s="122"/>
      <c r="Q229" s="122"/>
      <c r="R229" s="122"/>
      <c r="S229" s="122"/>
      <c r="T229" s="122"/>
      <c r="U229" s="122"/>
      <c r="V229" s="122"/>
      <c r="W229" s="122"/>
      <c r="X229" s="122"/>
      <c r="Y229" s="122"/>
      <c r="Z229" s="122"/>
      <c r="AA229" s="122"/>
      <c r="AB229" s="122"/>
      <c r="AC229" s="122"/>
      <c r="AD229" s="128"/>
      <c r="AE229" s="129"/>
      <c r="AF229" s="130"/>
      <c r="AG229" s="61"/>
      <c r="AH229" s="62"/>
      <c r="AI229" s="62"/>
      <c r="AJ229" s="63"/>
    </row>
    <row r="230" spans="1:37" ht="18" customHeight="1" x14ac:dyDescent="0.25">
      <c r="A230" s="22"/>
      <c r="B230" s="210" t="s">
        <v>79</v>
      </c>
      <c r="C230" s="210"/>
      <c r="D230" s="210"/>
      <c r="E230" s="210"/>
      <c r="F230" s="210"/>
      <c r="G230" s="210"/>
      <c r="H230" s="210"/>
      <c r="I230" s="210"/>
      <c r="J230" s="210"/>
      <c r="K230" s="177">
        <f>SUM(K213:K226)</f>
        <v>36</v>
      </c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  <c r="AC230" s="27"/>
      <c r="AD230" s="65">
        <f>IF(K221=0,"",K221/B213)</f>
        <v>0.58181818181818179</v>
      </c>
      <c r="AE230" s="65">
        <f>IF(K230=0,"",K230/B213)</f>
        <v>0.65454545454545454</v>
      </c>
      <c r="AF230" s="65">
        <f>IF(K221=0,"",AE230-AD230)</f>
        <v>7.2727272727272751E-2</v>
      </c>
      <c r="AG230" s="1"/>
      <c r="AH230" s="27"/>
      <c r="AI230" s="30"/>
      <c r="AJ230" s="1"/>
    </row>
    <row r="231" spans="1:37" ht="12.75" customHeight="1" x14ac:dyDescent="0.2">
      <c r="AD231" s="1"/>
      <c r="AE231" s="1"/>
      <c r="AG231" s="1"/>
    </row>
    <row r="232" spans="1:37" ht="12.75" customHeight="1" x14ac:dyDescent="0.2">
      <c r="AC232" s="1"/>
      <c r="AD232" s="1"/>
      <c r="AE232" s="1"/>
      <c r="AG232" s="1"/>
    </row>
    <row r="233" spans="1:37" ht="26.25" customHeight="1" x14ac:dyDescent="0.4">
      <c r="B233" s="211" t="s">
        <v>68</v>
      </c>
      <c r="C233" s="212"/>
      <c r="D233" s="212"/>
      <c r="E233" s="212"/>
      <c r="F233" s="212"/>
      <c r="G233" s="212"/>
      <c r="H233" s="212"/>
      <c r="I233" s="212"/>
      <c r="J233" s="212"/>
      <c r="K233" s="66" t="s">
        <v>54</v>
      </c>
      <c r="AD233" s="1"/>
      <c r="AE233" s="1"/>
      <c r="AF233" s="27"/>
      <c r="AG233" s="1"/>
      <c r="AH233" s="27"/>
      <c r="AI233" s="27"/>
      <c r="AJ233" s="27"/>
    </row>
    <row r="234" spans="1:37" ht="20.25" customHeight="1" x14ac:dyDescent="0.2">
      <c r="A234" s="223" t="s">
        <v>19</v>
      </c>
      <c r="B234" s="224" t="s">
        <v>69</v>
      </c>
      <c r="C234" s="225"/>
      <c r="D234" s="225"/>
      <c r="E234" s="225"/>
      <c r="F234" s="225"/>
      <c r="G234" s="225"/>
      <c r="H234" s="225"/>
      <c r="I234" s="225"/>
      <c r="J234" s="226"/>
      <c r="K234" s="227" t="s">
        <v>20</v>
      </c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  <c r="AC234" s="27"/>
      <c r="AD234" s="221" t="s">
        <v>11</v>
      </c>
      <c r="AE234" s="221" t="s">
        <v>12</v>
      </c>
      <c r="AF234" s="229" t="s">
        <v>13</v>
      </c>
      <c r="AG234" s="221" t="s">
        <v>14</v>
      </c>
      <c r="AH234" s="222" t="s">
        <v>15</v>
      </c>
      <c r="AI234" s="222" t="s">
        <v>16</v>
      </c>
      <c r="AJ234" s="221" t="s">
        <v>17</v>
      </c>
    </row>
    <row r="235" spans="1:37" ht="15.75" customHeight="1" x14ac:dyDescent="0.25">
      <c r="A235" s="217"/>
      <c r="B235" s="41" t="s">
        <v>70</v>
      </c>
      <c r="C235" s="41" t="s">
        <v>71</v>
      </c>
      <c r="D235" s="41" t="s">
        <v>72</v>
      </c>
      <c r="E235" s="41" t="s">
        <v>73</v>
      </c>
      <c r="F235" s="41" t="s">
        <v>74</v>
      </c>
      <c r="G235" s="41" t="s">
        <v>75</v>
      </c>
      <c r="H235" s="41" t="s">
        <v>76</v>
      </c>
      <c r="I235" s="41" t="s">
        <v>77</v>
      </c>
      <c r="J235" s="41" t="s">
        <v>78</v>
      </c>
      <c r="K235" s="228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  <c r="AA235" s="27"/>
      <c r="AB235" s="27"/>
      <c r="AC235" s="27"/>
      <c r="AD235" s="217"/>
      <c r="AE235" s="217"/>
      <c r="AF235" s="217"/>
      <c r="AG235" s="217"/>
      <c r="AH235" s="217"/>
      <c r="AI235" s="217"/>
      <c r="AJ235" s="217"/>
    </row>
    <row r="236" spans="1:37" ht="15.75" customHeight="1" x14ac:dyDescent="0.25">
      <c r="A236" s="41">
        <v>1101</v>
      </c>
      <c r="B236" s="42">
        <v>29</v>
      </c>
      <c r="C236" s="42"/>
      <c r="D236" s="42"/>
      <c r="E236" s="42"/>
      <c r="F236" s="42"/>
      <c r="G236" s="42"/>
      <c r="H236" s="42"/>
      <c r="I236" s="42"/>
      <c r="J236" s="42"/>
      <c r="K236" s="131"/>
      <c r="L236" s="122"/>
      <c r="M236" s="122"/>
      <c r="N236" s="122"/>
      <c r="O236" s="122"/>
      <c r="P236" s="122"/>
      <c r="Q236" s="122"/>
      <c r="R236" s="122"/>
      <c r="S236" s="122"/>
      <c r="T236" s="122"/>
      <c r="U236" s="122"/>
      <c r="V236" s="122"/>
      <c r="W236" s="122"/>
      <c r="X236" s="122"/>
      <c r="Y236" s="122"/>
      <c r="Z236" s="122"/>
      <c r="AA236" s="122"/>
      <c r="AB236" s="122"/>
      <c r="AC236" s="122"/>
      <c r="AD236" s="114"/>
      <c r="AE236" s="115"/>
      <c r="AF236" s="116"/>
      <c r="AG236" s="43"/>
      <c r="AH236" s="44">
        <f>B236</f>
        <v>29</v>
      </c>
      <c r="AI236" s="45"/>
      <c r="AJ236" s="43"/>
    </row>
    <row r="237" spans="1:37" ht="15.75" customHeight="1" x14ac:dyDescent="0.25">
      <c r="A237" s="41">
        <v>1102</v>
      </c>
      <c r="B237" s="42"/>
      <c r="C237" s="42">
        <v>23</v>
      </c>
      <c r="D237" s="42"/>
      <c r="E237" s="42"/>
      <c r="F237" s="42"/>
      <c r="G237" s="42"/>
      <c r="H237" s="42"/>
      <c r="I237" s="42"/>
      <c r="J237" s="42"/>
      <c r="K237" s="131"/>
      <c r="L237" s="122"/>
      <c r="M237" s="122"/>
      <c r="N237" s="122"/>
      <c r="O237" s="122"/>
      <c r="P237" s="122"/>
      <c r="Q237" s="122"/>
      <c r="R237" s="122"/>
      <c r="S237" s="122"/>
      <c r="T237" s="122"/>
      <c r="U237" s="122"/>
      <c r="V237" s="122"/>
      <c r="W237" s="122"/>
      <c r="X237" s="122"/>
      <c r="Y237" s="122"/>
      <c r="Z237" s="122"/>
      <c r="AA237" s="122"/>
      <c r="AB237" s="122"/>
      <c r="AC237" s="122"/>
      <c r="AD237" s="119"/>
      <c r="AE237" s="120"/>
      <c r="AF237" s="121"/>
      <c r="AG237" s="47">
        <f>IF(C237=0,"",C237/B236)</f>
        <v>0.7931034482758621</v>
      </c>
      <c r="AH237" s="48">
        <v>23</v>
      </c>
      <c r="AI237" s="49">
        <f t="shared" ref="AI237:AI244" si="33">IF(AH237=0,"",AH237/AH236)</f>
        <v>0.7931034482758621</v>
      </c>
      <c r="AJ237" s="49">
        <f t="shared" ref="AJ237:AJ244" si="34">IF(AH237=0,"",100%-AI237)</f>
        <v>0.2068965517241379</v>
      </c>
    </row>
    <row r="238" spans="1:37" ht="15.75" customHeight="1" x14ac:dyDescent="0.25">
      <c r="A238" s="41">
        <v>1201</v>
      </c>
      <c r="B238" s="42"/>
      <c r="C238" s="42"/>
      <c r="D238" s="42">
        <v>22</v>
      </c>
      <c r="E238" s="42"/>
      <c r="F238" s="42"/>
      <c r="G238" s="42"/>
      <c r="H238" s="42"/>
      <c r="I238" s="42"/>
      <c r="J238" s="42"/>
      <c r="K238" s="131"/>
      <c r="L238" s="122"/>
      <c r="M238" s="122"/>
      <c r="N238" s="122"/>
      <c r="O238" s="122"/>
      <c r="P238" s="122"/>
      <c r="Q238" s="122"/>
      <c r="R238" s="122"/>
      <c r="S238" s="122"/>
      <c r="T238" s="122"/>
      <c r="U238" s="122"/>
      <c r="V238" s="122"/>
      <c r="W238" s="122"/>
      <c r="X238" s="122"/>
      <c r="Y238" s="122"/>
      <c r="Z238" s="122"/>
      <c r="AA238" s="122"/>
      <c r="AB238" s="122"/>
      <c r="AC238" s="122"/>
      <c r="AD238" s="119"/>
      <c r="AE238" s="120"/>
      <c r="AF238" s="121"/>
      <c r="AG238" s="47">
        <f>IF(D238=0,"",D238/C237)</f>
        <v>0.95652173913043481</v>
      </c>
      <c r="AH238" s="48">
        <v>22</v>
      </c>
      <c r="AI238" s="49">
        <f t="shared" si="33"/>
        <v>0.95652173913043481</v>
      </c>
      <c r="AJ238" s="49">
        <f t="shared" si="34"/>
        <v>4.3478260869565188E-2</v>
      </c>
      <c r="AK238" s="32">
        <f>AH238/AH236</f>
        <v>0.75862068965517238</v>
      </c>
    </row>
    <row r="239" spans="1:37" ht="15.75" customHeight="1" x14ac:dyDescent="0.25">
      <c r="A239" s="41">
        <v>1202</v>
      </c>
      <c r="B239" s="42"/>
      <c r="C239" s="42"/>
      <c r="D239" s="42"/>
      <c r="E239" s="42">
        <v>17</v>
      </c>
      <c r="F239" s="42"/>
      <c r="G239" s="42"/>
      <c r="H239" s="42"/>
      <c r="I239" s="42"/>
      <c r="J239" s="42"/>
      <c r="K239" s="131"/>
      <c r="L239" s="122"/>
      <c r="M239" s="122"/>
      <c r="N239" s="122"/>
      <c r="O239" s="122"/>
      <c r="P239" s="122"/>
      <c r="Q239" s="122"/>
      <c r="R239" s="122"/>
      <c r="S239" s="122"/>
      <c r="T239" s="122"/>
      <c r="U239" s="122"/>
      <c r="V239" s="122"/>
      <c r="W239" s="122"/>
      <c r="X239" s="122"/>
      <c r="Y239" s="122"/>
      <c r="Z239" s="122"/>
      <c r="AA239" s="122"/>
      <c r="AB239" s="122"/>
      <c r="AC239" s="122"/>
      <c r="AD239" s="119"/>
      <c r="AE239" s="120"/>
      <c r="AF239" s="121"/>
      <c r="AG239" s="47">
        <f>IF(E239=0,"",E239/D238)</f>
        <v>0.77272727272727271</v>
      </c>
      <c r="AH239" s="48">
        <v>19</v>
      </c>
      <c r="AI239" s="49">
        <f t="shared" si="33"/>
        <v>0.86363636363636365</v>
      </c>
      <c r="AJ239" s="49">
        <f t="shared" si="34"/>
        <v>0.13636363636363635</v>
      </c>
    </row>
    <row r="240" spans="1:37" ht="15.75" customHeight="1" x14ac:dyDescent="0.25">
      <c r="A240" s="41">
        <v>1301</v>
      </c>
      <c r="B240" s="42"/>
      <c r="C240" s="42"/>
      <c r="D240" s="42"/>
      <c r="E240" s="42"/>
      <c r="F240" s="42">
        <v>16</v>
      </c>
      <c r="G240" s="42"/>
      <c r="H240" s="42"/>
      <c r="I240" s="42"/>
      <c r="J240" s="42"/>
      <c r="K240" s="131"/>
      <c r="L240" s="122"/>
      <c r="M240" s="122"/>
      <c r="N240" s="122"/>
      <c r="O240" s="122"/>
      <c r="P240" s="122"/>
      <c r="Q240" s="122"/>
      <c r="R240" s="122"/>
      <c r="S240" s="122"/>
      <c r="T240" s="122"/>
      <c r="U240" s="122"/>
      <c r="V240" s="122"/>
      <c r="W240" s="122"/>
      <c r="X240" s="122"/>
      <c r="Y240" s="122"/>
      <c r="Z240" s="122"/>
      <c r="AA240" s="122"/>
      <c r="AB240" s="122"/>
      <c r="AC240" s="122"/>
      <c r="AD240" s="119"/>
      <c r="AE240" s="120"/>
      <c r="AF240" s="121"/>
      <c r="AG240" s="47">
        <f>IF(F240=0,"",F240/E239)</f>
        <v>0.94117647058823528</v>
      </c>
      <c r="AH240" s="48">
        <v>18</v>
      </c>
      <c r="AI240" s="49">
        <f t="shared" si="33"/>
        <v>0.94736842105263153</v>
      </c>
      <c r="AJ240" s="49">
        <f t="shared" si="34"/>
        <v>5.2631578947368474E-2</v>
      </c>
    </row>
    <row r="241" spans="1:36" ht="15.75" customHeight="1" x14ac:dyDescent="0.25">
      <c r="A241" s="41">
        <v>1302</v>
      </c>
      <c r="B241" s="42"/>
      <c r="C241" s="42"/>
      <c r="D241" s="42"/>
      <c r="E241" s="42"/>
      <c r="F241" s="42"/>
      <c r="G241" s="42">
        <v>16</v>
      </c>
      <c r="H241" s="42"/>
      <c r="I241" s="42"/>
      <c r="J241" s="42"/>
      <c r="K241" s="131"/>
      <c r="L241" s="122"/>
      <c r="M241" s="122"/>
      <c r="N241" s="122"/>
      <c r="O241" s="122"/>
      <c r="P241" s="122"/>
      <c r="Q241" s="122"/>
      <c r="R241" s="122"/>
      <c r="S241" s="122"/>
      <c r="T241" s="122"/>
      <c r="U241" s="122"/>
      <c r="V241" s="122"/>
      <c r="W241" s="122"/>
      <c r="X241" s="122"/>
      <c r="Y241" s="122"/>
      <c r="Z241" s="122"/>
      <c r="AA241" s="122"/>
      <c r="AB241" s="122"/>
      <c r="AC241" s="122"/>
      <c r="AD241" s="119"/>
      <c r="AE241" s="120"/>
      <c r="AF241" s="121"/>
      <c r="AG241" s="47">
        <f>IF(G241=0,"",G241/F240)</f>
        <v>1</v>
      </c>
      <c r="AH241" s="48">
        <v>18</v>
      </c>
      <c r="AI241" s="49">
        <f t="shared" si="33"/>
        <v>1</v>
      </c>
      <c r="AJ241" s="49">
        <f t="shared" si="34"/>
        <v>0</v>
      </c>
    </row>
    <row r="242" spans="1:36" ht="15.75" customHeight="1" x14ac:dyDescent="0.25">
      <c r="A242" s="41">
        <v>1401</v>
      </c>
      <c r="B242" s="42"/>
      <c r="C242" s="42"/>
      <c r="D242" s="42"/>
      <c r="E242" s="42"/>
      <c r="F242" s="42"/>
      <c r="G242" s="42"/>
      <c r="H242" s="42">
        <v>16</v>
      </c>
      <c r="I242" s="42"/>
      <c r="J242" s="42"/>
      <c r="K242" s="131"/>
      <c r="L242" s="122"/>
      <c r="M242" s="122"/>
      <c r="N242" s="122"/>
      <c r="O242" s="122"/>
      <c r="P242" s="122"/>
      <c r="Q242" s="122"/>
      <c r="R242" s="122"/>
      <c r="S242" s="122"/>
      <c r="T242" s="122"/>
      <c r="U242" s="122"/>
      <c r="V242" s="122"/>
      <c r="W242" s="122"/>
      <c r="X242" s="122"/>
      <c r="Y242" s="122"/>
      <c r="Z242" s="122"/>
      <c r="AA242" s="122"/>
      <c r="AB242" s="122"/>
      <c r="AC242" s="122"/>
      <c r="AD242" s="119"/>
      <c r="AE242" s="120"/>
      <c r="AF242" s="121"/>
      <c r="AG242" s="47">
        <f>IF(H242=0,"",H242/G241)</f>
        <v>1</v>
      </c>
      <c r="AH242" s="48">
        <v>17</v>
      </c>
      <c r="AI242" s="49">
        <f t="shared" si="33"/>
        <v>0.94444444444444442</v>
      </c>
      <c r="AJ242" s="49">
        <f t="shared" si="34"/>
        <v>5.555555555555558E-2</v>
      </c>
    </row>
    <row r="243" spans="1:36" ht="15.75" customHeight="1" x14ac:dyDescent="0.25">
      <c r="A243" s="41">
        <v>1402</v>
      </c>
      <c r="B243" s="42"/>
      <c r="C243" s="42"/>
      <c r="D243" s="42"/>
      <c r="E243" s="42"/>
      <c r="F243" s="42"/>
      <c r="G243" s="42"/>
      <c r="H243" s="42"/>
      <c r="I243" s="42">
        <v>16</v>
      </c>
      <c r="J243" s="42"/>
      <c r="K243" s="131"/>
      <c r="L243" s="122"/>
      <c r="M243" s="122"/>
      <c r="N243" s="122"/>
      <c r="O243" s="122"/>
      <c r="P243" s="122"/>
      <c r="Q243" s="122"/>
      <c r="R243" s="122"/>
      <c r="S243" s="122"/>
      <c r="T243" s="122"/>
      <c r="U243" s="122"/>
      <c r="V243" s="122"/>
      <c r="W243" s="122"/>
      <c r="X243" s="122"/>
      <c r="Y243" s="122"/>
      <c r="Z243" s="122"/>
      <c r="AA243" s="122"/>
      <c r="AB243" s="122"/>
      <c r="AC243" s="122"/>
      <c r="AD243" s="119"/>
      <c r="AE243" s="120"/>
      <c r="AF243" s="121"/>
      <c r="AG243" s="47">
        <f>IF(I243=0,"",I243/H242)</f>
        <v>1</v>
      </c>
      <c r="AH243" s="48">
        <v>17</v>
      </c>
      <c r="AI243" s="49">
        <f t="shared" si="33"/>
        <v>1</v>
      </c>
      <c r="AJ243" s="49">
        <f t="shared" si="34"/>
        <v>0</v>
      </c>
    </row>
    <row r="244" spans="1:36" ht="15.75" customHeight="1" x14ac:dyDescent="0.25">
      <c r="A244" s="41">
        <v>1501</v>
      </c>
      <c r="B244" s="42"/>
      <c r="C244" s="42"/>
      <c r="D244" s="42"/>
      <c r="E244" s="42"/>
      <c r="F244" s="42"/>
      <c r="G244" s="42"/>
      <c r="H244" s="42"/>
      <c r="I244" s="42">
        <v>16</v>
      </c>
      <c r="J244" s="42"/>
      <c r="K244" s="131">
        <v>16</v>
      </c>
      <c r="L244" s="122"/>
      <c r="M244" s="122"/>
      <c r="N244" s="122"/>
      <c r="O244" s="122"/>
      <c r="P244" s="122"/>
      <c r="Q244" s="122"/>
      <c r="R244" s="122"/>
      <c r="S244" s="122"/>
      <c r="T244" s="122"/>
      <c r="U244" s="122"/>
      <c r="V244" s="122"/>
      <c r="W244" s="122"/>
      <c r="X244" s="122"/>
      <c r="Y244" s="122"/>
      <c r="Z244" s="122"/>
      <c r="AA244" s="122"/>
      <c r="AB244" s="122"/>
      <c r="AC244" s="122"/>
      <c r="AD244" s="119"/>
      <c r="AE244" s="120"/>
      <c r="AF244" s="121"/>
      <c r="AG244" s="50" t="str">
        <f>IF(J244=0,"",J244/I243)</f>
        <v/>
      </c>
      <c r="AH244" s="48">
        <v>17</v>
      </c>
      <c r="AI244" s="51">
        <f t="shared" si="33"/>
        <v>1</v>
      </c>
      <c r="AJ244" s="51">
        <f t="shared" si="34"/>
        <v>0</v>
      </c>
    </row>
    <row r="245" spans="1:36" ht="15.75" customHeight="1" x14ac:dyDescent="0.25">
      <c r="A245" s="41">
        <v>1502</v>
      </c>
      <c r="B245" s="42"/>
      <c r="C245" s="42"/>
      <c r="D245" s="42"/>
      <c r="E245" s="42"/>
      <c r="F245" s="42"/>
      <c r="G245" s="42"/>
      <c r="H245" s="42"/>
      <c r="I245" s="42"/>
      <c r="J245" s="42">
        <v>1</v>
      </c>
      <c r="K245" s="131"/>
      <c r="L245" s="122"/>
      <c r="M245" s="122"/>
      <c r="N245" s="122"/>
      <c r="O245" s="122"/>
      <c r="P245" s="122"/>
      <c r="Q245" s="122"/>
      <c r="R245" s="122"/>
      <c r="S245" s="122"/>
      <c r="T245" s="122"/>
      <c r="U245" s="122"/>
      <c r="V245" s="122"/>
      <c r="W245" s="122"/>
      <c r="X245" s="122"/>
      <c r="Y245" s="122"/>
      <c r="Z245" s="122"/>
      <c r="AA245" s="122"/>
      <c r="AB245" s="122"/>
      <c r="AC245" s="122"/>
      <c r="AD245" s="119"/>
      <c r="AE245" s="120"/>
      <c r="AF245" s="122"/>
      <c r="AG245" s="154"/>
      <c r="AH245" s="48">
        <v>1</v>
      </c>
      <c r="AI245" s="155"/>
      <c r="AJ245" s="156"/>
    </row>
    <row r="246" spans="1:36" ht="15.75" customHeight="1" x14ac:dyDescent="0.25">
      <c r="A246" s="41">
        <v>1601</v>
      </c>
      <c r="B246" s="42"/>
      <c r="C246" s="42"/>
      <c r="D246" s="42"/>
      <c r="E246" s="42"/>
      <c r="F246" s="42"/>
      <c r="G246" s="42"/>
      <c r="H246" s="42"/>
      <c r="I246" s="42"/>
      <c r="J246" s="42"/>
      <c r="K246" s="131"/>
      <c r="L246" s="122"/>
      <c r="M246" s="122"/>
      <c r="N246" s="122"/>
      <c r="O246" s="122"/>
      <c r="P246" s="122"/>
      <c r="Q246" s="122"/>
      <c r="R246" s="122"/>
      <c r="S246" s="122"/>
      <c r="T246" s="122"/>
      <c r="U246" s="122"/>
      <c r="V246" s="122"/>
      <c r="W246" s="122"/>
      <c r="X246" s="122"/>
      <c r="Y246" s="122"/>
      <c r="Z246" s="122"/>
      <c r="AA246" s="122"/>
      <c r="AB246" s="122"/>
      <c r="AC246" s="122"/>
      <c r="AD246" s="119"/>
      <c r="AE246" s="120"/>
      <c r="AF246" s="122"/>
      <c r="AG246" s="126"/>
      <c r="AH246" s="124"/>
      <c r="AI246" s="127"/>
      <c r="AJ246" s="126"/>
    </row>
    <row r="247" spans="1:36" ht="15.75" customHeight="1" x14ac:dyDescent="0.25">
      <c r="A247" s="41">
        <v>1602</v>
      </c>
      <c r="B247" s="42"/>
      <c r="C247" s="42"/>
      <c r="D247" s="42"/>
      <c r="E247" s="42"/>
      <c r="F247" s="42"/>
      <c r="G247" s="42"/>
      <c r="H247" s="42"/>
      <c r="I247" s="42"/>
      <c r="J247" s="42">
        <v>1</v>
      </c>
      <c r="K247" s="131">
        <v>1</v>
      </c>
      <c r="L247" s="122"/>
      <c r="M247" s="122"/>
      <c r="N247" s="122"/>
      <c r="O247" s="122"/>
      <c r="P247" s="122"/>
      <c r="Q247" s="122"/>
      <c r="R247" s="122"/>
      <c r="S247" s="122"/>
      <c r="T247" s="122"/>
      <c r="U247" s="122"/>
      <c r="V247" s="122"/>
      <c r="W247" s="122"/>
      <c r="X247" s="122"/>
      <c r="Y247" s="122"/>
      <c r="Z247" s="122"/>
      <c r="AA247" s="122"/>
      <c r="AB247" s="122"/>
      <c r="AC247" s="122"/>
      <c r="AD247" s="119"/>
      <c r="AE247" s="120"/>
      <c r="AF247" s="122"/>
      <c r="AG247" s="126"/>
      <c r="AH247" s="124">
        <v>1</v>
      </c>
      <c r="AI247" s="127"/>
      <c r="AJ247" s="126"/>
    </row>
    <row r="248" spans="1:36" ht="15.75" customHeight="1" x14ac:dyDescent="0.25">
      <c r="A248" s="41">
        <v>1702</v>
      </c>
      <c r="B248" s="42"/>
      <c r="C248" s="42"/>
      <c r="D248" s="42"/>
      <c r="E248" s="42"/>
      <c r="F248" s="42"/>
      <c r="G248" s="42"/>
      <c r="H248" s="42"/>
      <c r="I248" s="42"/>
      <c r="J248" s="42"/>
      <c r="K248" s="131"/>
      <c r="L248" s="122"/>
      <c r="M248" s="122"/>
      <c r="N248" s="122"/>
      <c r="O248" s="122"/>
      <c r="P248" s="122"/>
      <c r="Q248" s="122"/>
      <c r="R248" s="122"/>
      <c r="S248" s="122"/>
      <c r="T248" s="122"/>
      <c r="U248" s="122"/>
      <c r="V248" s="122"/>
      <c r="W248" s="122"/>
      <c r="X248" s="122"/>
      <c r="Y248" s="122"/>
      <c r="Z248" s="122"/>
      <c r="AA248" s="122"/>
      <c r="AB248" s="122"/>
      <c r="AC248" s="122"/>
      <c r="AD248" s="119"/>
      <c r="AE248" s="120"/>
      <c r="AF248" s="122"/>
      <c r="AG248" s="126"/>
      <c r="AH248" s="124"/>
      <c r="AI248" s="127"/>
      <c r="AJ248" s="126"/>
    </row>
    <row r="249" spans="1:36" ht="15.75" customHeight="1" x14ac:dyDescent="0.25">
      <c r="A249" s="41">
        <v>1801</v>
      </c>
      <c r="B249" s="42"/>
      <c r="C249" s="42"/>
      <c r="D249" s="42"/>
      <c r="E249" s="42"/>
      <c r="F249" s="42"/>
      <c r="G249" s="42"/>
      <c r="H249" s="42"/>
      <c r="I249" s="42"/>
      <c r="J249" s="42"/>
      <c r="K249" s="131"/>
      <c r="L249" s="122"/>
      <c r="M249" s="122"/>
      <c r="N249" s="122"/>
      <c r="O249" s="122"/>
      <c r="P249" s="122"/>
      <c r="Q249" s="122"/>
      <c r="R249" s="122"/>
      <c r="S249" s="122"/>
      <c r="T249" s="122"/>
      <c r="U249" s="122"/>
      <c r="V249" s="122"/>
      <c r="W249" s="122"/>
      <c r="X249" s="122"/>
      <c r="Y249" s="122"/>
      <c r="Z249" s="122"/>
      <c r="AA249" s="122"/>
      <c r="AB249" s="122"/>
      <c r="AC249" s="122"/>
      <c r="AD249" s="119"/>
      <c r="AE249" s="120"/>
      <c r="AF249" s="122"/>
      <c r="AG249" s="120"/>
      <c r="AH249" s="122"/>
      <c r="AI249" s="151"/>
      <c r="AJ249" s="126"/>
    </row>
    <row r="250" spans="1:36" ht="15.75" customHeight="1" x14ac:dyDescent="0.25">
      <c r="A250" s="41">
        <v>1802</v>
      </c>
      <c r="B250" s="42"/>
      <c r="C250" s="42"/>
      <c r="D250" s="42"/>
      <c r="E250" s="42"/>
      <c r="F250" s="42"/>
      <c r="G250" s="42"/>
      <c r="H250" s="42"/>
      <c r="I250" s="42"/>
      <c r="J250" s="42"/>
      <c r="K250" s="131"/>
      <c r="L250" s="122"/>
      <c r="M250" s="122"/>
      <c r="N250" s="122"/>
      <c r="O250" s="122"/>
      <c r="P250" s="122"/>
      <c r="Q250" s="122"/>
      <c r="R250" s="122"/>
      <c r="S250" s="122"/>
      <c r="T250" s="122"/>
      <c r="U250" s="122"/>
      <c r="V250" s="122"/>
      <c r="W250" s="122"/>
      <c r="X250" s="122"/>
      <c r="Y250" s="122"/>
      <c r="Z250" s="122"/>
      <c r="AA250" s="122"/>
      <c r="AB250" s="122"/>
      <c r="AC250" s="122"/>
      <c r="AD250" s="119"/>
      <c r="AE250" s="120"/>
      <c r="AF250" s="122"/>
      <c r="AG250" s="52" t="s">
        <v>35</v>
      </c>
      <c r="AH250" s="53">
        <v>17</v>
      </c>
      <c r="AI250" s="54">
        <f>K253</f>
        <v>17</v>
      </c>
      <c r="AJ250" s="55" t="s">
        <v>20</v>
      </c>
    </row>
    <row r="251" spans="1:36" ht="15.75" customHeight="1" x14ac:dyDescent="0.25">
      <c r="A251" s="41">
        <v>1901</v>
      </c>
      <c r="B251" s="42"/>
      <c r="C251" s="42"/>
      <c r="D251" s="42"/>
      <c r="E251" s="42"/>
      <c r="F251" s="42"/>
      <c r="G251" s="42"/>
      <c r="H251" s="42"/>
      <c r="I251" s="42"/>
      <c r="J251" s="42"/>
      <c r="K251" s="131"/>
      <c r="L251" s="122"/>
      <c r="M251" s="122"/>
      <c r="N251" s="122"/>
      <c r="O251" s="122"/>
      <c r="P251" s="122"/>
      <c r="Q251" s="122"/>
      <c r="R251" s="122"/>
      <c r="S251" s="122"/>
      <c r="T251" s="122"/>
      <c r="U251" s="122"/>
      <c r="V251" s="122"/>
      <c r="W251" s="122"/>
      <c r="X251" s="122"/>
      <c r="Y251" s="122"/>
      <c r="Z251" s="122"/>
      <c r="AA251" s="122"/>
      <c r="AB251" s="122"/>
      <c r="AC251" s="122"/>
      <c r="AD251" s="119"/>
      <c r="AE251" s="120"/>
      <c r="AF251" s="122"/>
      <c r="AG251" s="56" t="s">
        <v>36</v>
      </c>
      <c r="AH251" s="57">
        <f>IF(AH250/B236=0,"",AH250/B236)</f>
        <v>0.58620689655172409</v>
      </c>
      <c r="AI251" s="58">
        <f>IF(AH250/AI250=0,"",AH250/AI250)</f>
        <v>1</v>
      </c>
      <c r="AJ251" s="59" t="s">
        <v>37</v>
      </c>
    </row>
    <row r="252" spans="1:36" ht="15.75" customHeight="1" x14ac:dyDescent="0.25">
      <c r="A252" s="41">
        <v>1902</v>
      </c>
      <c r="B252" s="178"/>
      <c r="C252" s="178"/>
      <c r="D252" s="178"/>
      <c r="E252" s="178"/>
      <c r="F252" s="178"/>
      <c r="G252" s="178"/>
      <c r="H252" s="178"/>
      <c r="I252" s="178"/>
      <c r="J252" s="178"/>
      <c r="K252" s="131"/>
      <c r="L252" s="122"/>
      <c r="M252" s="122"/>
      <c r="N252" s="122"/>
      <c r="O252" s="122"/>
      <c r="P252" s="122"/>
      <c r="Q252" s="122"/>
      <c r="R252" s="122"/>
      <c r="S252" s="122"/>
      <c r="T252" s="122"/>
      <c r="U252" s="122"/>
      <c r="V252" s="122"/>
      <c r="W252" s="122"/>
      <c r="X252" s="122"/>
      <c r="Y252" s="122"/>
      <c r="Z252" s="122"/>
      <c r="AA252" s="122"/>
      <c r="AB252" s="122"/>
      <c r="AC252" s="122"/>
      <c r="AD252" s="128"/>
      <c r="AE252" s="129"/>
      <c r="AF252" s="130"/>
      <c r="AG252" s="61"/>
      <c r="AH252" s="62"/>
      <c r="AI252" s="62"/>
      <c r="AJ252" s="63"/>
    </row>
    <row r="253" spans="1:36" ht="18" customHeight="1" x14ac:dyDescent="0.25">
      <c r="A253" s="22"/>
      <c r="B253" s="210" t="s">
        <v>79</v>
      </c>
      <c r="C253" s="210"/>
      <c r="D253" s="210"/>
      <c r="E253" s="210"/>
      <c r="F253" s="210"/>
      <c r="G253" s="210"/>
      <c r="H253" s="210"/>
      <c r="I253" s="210"/>
      <c r="J253" s="210"/>
      <c r="K253" s="177">
        <f>SUM(K236:K249)</f>
        <v>17</v>
      </c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  <c r="AA253" s="27"/>
      <c r="AB253" s="27"/>
      <c r="AC253" s="27"/>
      <c r="AD253" s="65">
        <f>IF(K244=0,"",K244/B236)</f>
        <v>0.55172413793103448</v>
      </c>
      <c r="AE253" s="65">
        <f>IF(K253=0,"",K253/B236)</f>
        <v>0.58620689655172409</v>
      </c>
      <c r="AF253" s="65">
        <f>IF(K244=0,"",AE253-AD253)</f>
        <v>3.4482758620689613E-2</v>
      </c>
      <c r="AG253" s="1"/>
      <c r="AH253" s="27"/>
      <c r="AI253" s="30"/>
      <c r="AJ253" s="1"/>
    </row>
    <row r="254" spans="1:36" ht="12.75" customHeight="1" x14ac:dyDescent="0.2">
      <c r="AC254" s="1"/>
      <c r="AD254" s="1"/>
      <c r="AE254" s="1"/>
      <c r="AG254" s="1"/>
    </row>
    <row r="255" spans="1:36" ht="12.75" customHeight="1" x14ac:dyDescent="0.2">
      <c r="AD255" s="1"/>
      <c r="AE255" s="1"/>
      <c r="AG255" s="1"/>
    </row>
    <row r="256" spans="1:36" ht="26.25" customHeight="1" x14ac:dyDescent="0.4">
      <c r="B256" s="211" t="s">
        <v>68</v>
      </c>
      <c r="C256" s="212"/>
      <c r="D256" s="212"/>
      <c r="E256" s="212"/>
      <c r="F256" s="212"/>
      <c r="G256" s="212"/>
      <c r="H256" s="212"/>
      <c r="I256" s="212"/>
      <c r="J256" s="212"/>
      <c r="K256" s="66" t="s">
        <v>55</v>
      </c>
      <c r="AD256" s="1"/>
      <c r="AE256" s="1"/>
      <c r="AF256" s="27"/>
      <c r="AG256" s="1"/>
      <c r="AH256" s="27"/>
      <c r="AI256" s="27"/>
      <c r="AJ256" s="27"/>
    </row>
    <row r="257" spans="1:37" ht="20.25" customHeight="1" x14ac:dyDescent="0.2">
      <c r="A257" s="223" t="s">
        <v>19</v>
      </c>
      <c r="B257" s="224" t="s">
        <v>69</v>
      </c>
      <c r="C257" s="225"/>
      <c r="D257" s="225"/>
      <c r="E257" s="225"/>
      <c r="F257" s="225"/>
      <c r="G257" s="225"/>
      <c r="H257" s="225"/>
      <c r="I257" s="225"/>
      <c r="J257" s="226"/>
      <c r="K257" s="227" t="s">
        <v>20</v>
      </c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  <c r="AA257" s="27"/>
      <c r="AB257" s="27"/>
      <c r="AC257" s="27"/>
      <c r="AD257" s="221" t="s">
        <v>11</v>
      </c>
      <c r="AE257" s="221" t="s">
        <v>12</v>
      </c>
      <c r="AF257" s="229" t="s">
        <v>13</v>
      </c>
      <c r="AG257" s="221" t="s">
        <v>14</v>
      </c>
      <c r="AH257" s="222" t="s">
        <v>15</v>
      </c>
      <c r="AI257" s="222" t="s">
        <v>16</v>
      </c>
      <c r="AJ257" s="221" t="s">
        <v>17</v>
      </c>
    </row>
    <row r="258" spans="1:37" ht="15.75" customHeight="1" x14ac:dyDescent="0.25">
      <c r="A258" s="217"/>
      <c r="B258" s="41" t="s">
        <v>70</v>
      </c>
      <c r="C258" s="41" t="s">
        <v>71</v>
      </c>
      <c r="D258" s="41" t="s">
        <v>72</v>
      </c>
      <c r="E258" s="41" t="s">
        <v>73</v>
      </c>
      <c r="F258" s="41" t="s">
        <v>74</v>
      </c>
      <c r="G258" s="41" t="s">
        <v>75</v>
      </c>
      <c r="H258" s="41" t="s">
        <v>76</v>
      </c>
      <c r="I258" s="41" t="s">
        <v>77</v>
      </c>
      <c r="J258" s="41" t="s">
        <v>78</v>
      </c>
      <c r="K258" s="228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  <c r="AD258" s="217"/>
      <c r="AE258" s="217"/>
      <c r="AF258" s="217"/>
      <c r="AG258" s="217"/>
      <c r="AH258" s="217"/>
      <c r="AI258" s="217"/>
      <c r="AJ258" s="217"/>
    </row>
    <row r="259" spans="1:37" ht="15.75" customHeight="1" x14ac:dyDescent="0.25">
      <c r="A259" s="41">
        <v>1102</v>
      </c>
      <c r="B259" s="42">
        <v>79</v>
      </c>
      <c r="C259" s="42"/>
      <c r="D259" s="42"/>
      <c r="E259" s="42"/>
      <c r="F259" s="42"/>
      <c r="G259" s="42"/>
      <c r="H259" s="42"/>
      <c r="I259" s="42"/>
      <c r="J259" s="42"/>
      <c r="K259" s="131"/>
      <c r="L259" s="122"/>
      <c r="M259" s="122"/>
      <c r="N259" s="122"/>
      <c r="O259" s="122"/>
      <c r="P259" s="122"/>
      <c r="Q259" s="122"/>
      <c r="R259" s="122"/>
      <c r="S259" s="122"/>
      <c r="T259" s="122"/>
      <c r="U259" s="122"/>
      <c r="V259" s="122"/>
      <c r="W259" s="122"/>
      <c r="X259" s="122"/>
      <c r="Y259" s="122"/>
      <c r="Z259" s="122"/>
      <c r="AA259" s="122"/>
      <c r="AB259" s="122"/>
      <c r="AC259" s="122"/>
      <c r="AD259" s="114"/>
      <c r="AE259" s="115"/>
      <c r="AF259" s="116"/>
      <c r="AG259" s="43"/>
      <c r="AH259" s="44">
        <f>B259</f>
        <v>79</v>
      </c>
      <c r="AI259" s="45"/>
      <c r="AJ259" s="43"/>
    </row>
    <row r="260" spans="1:37" ht="15.75" customHeight="1" x14ac:dyDescent="0.25">
      <c r="A260" s="41">
        <v>1201</v>
      </c>
      <c r="B260" s="42"/>
      <c r="C260" s="42">
        <v>66</v>
      </c>
      <c r="D260" s="42"/>
      <c r="E260" s="42"/>
      <c r="F260" s="42"/>
      <c r="G260" s="42"/>
      <c r="H260" s="42"/>
      <c r="I260" s="42"/>
      <c r="J260" s="42"/>
      <c r="K260" s="131"/>
      <c r="L260" s="122"/>
      <c r="M260" s="122"/>
      <c r="N260" s="122"/>
      <c r="O260" s="122"/>
      <c r="P260" s="122"/>
      <c r="Q260" s="122"/>
      <c r="R260" s="122"/>
      <c r="S260" s="122"/>
      <c r="T260" s="122"/>
      <c r="U260" s="122"/>
      <c r="V260" s="122"/>
      <c r="W260" s="122"/>
      <c r="X260" s="122"/>
      <c r="Y260" s="122"/>
      <c r="Z260" s="122"/>
      <c r="AA260" s="122"/>
      <c r="AB260" s="122"/>
      <c r="AC260" s="122"/>
      <c r="AD260" s="119"/>
      <c r="AE260" s="120"/>
      <c r="AF260" s="121"/>
      <c r="AG260" s="47">
        <f>IF(C260=0,"",C260/B259)</f>
        <v>0.83544303797468356</v>
      </c>
      <c r="AH260" s="48">
        <v>66</v>
      </c>
      <c r="AI260" s="49">
        <f t="shared" ref="AI260:AI267" si="35">IF(AH260=0,"",AH260/AH259)</f>
        <v>0.83544303797468356</v>
      </c>
      <c r="AJ260" s="49">
        <f t="shared" ref="AJ260:AJ267" si="36">IF(AH260=0,"",100%-AI260)</f>
        <v>0.16455696202531644</v>
      </c>
    </row>
    <row r="261" spans="1:37" ht="15.75" customHeight="1" x14ac:dyDescent="0.25">
      <c r="A261" s="41">
        <v>1202</v>
      </c>
      <c r="B261" s="42"/>
      <c r="C261" s="42"/>
      <c r="D261" s="42">
        <v>62</v>
      </c>
      <c r="E261" s="42"/>
      <c r="F261" s="42"/>
      <c r="G261" s="42"/>
      <c r="H261" s="42"/>
      <c r="I261" s="42"/>
      <c r="J261" s="42"/>
      <c r="K261" s="131"/>
      <c r="L261" s="122"/>
      <c r="M261" s="122"/>
      <c r="N261" s="122"/>
      <c r="O261" s="122"/>
      <c r="P261" s="122"/>
      <c r="Q261" s="122"/>
      <c r="R261" s="122"/>
      <c r="S261" s="122"/>
      <c r="T261" s="122"/>
      <c r="U261" s="122"/>
      <c r="V261" s="122"/>
      <c r="W261" s="122"/>
      <c r="X261" s="122"/>
      <c r="Y261" s="122"/>
      <c r="Z261" s="122"/>
      <c r="AA261" s="122"/>
      <c r="AB261" s="122"/>
      <c r="AC261" s="122"/>
      <c r="AD261" s="119"/>
      <c r="AE261" s="120"/>
      <c r="AF261" s="121"/>
      <c r="AG261" s="47">
        <f>IF(D261=0,"",D261/C260)</f>
        <v>0.93939393939393945</v>
      </c>
      <c r="AH261" s="48">
        <v>63</v>
      </c>
      <c r="AI261" s="49">
        <f t="shared" si="35"/>
        <v>0.95454545454545459</v>
      </c>
      <c r="AJ261" s="49">
        <f t="shared" si="36"/>
        <v>4.5454545454545414E-2</v>
      </c>
      <c r="AK261" s="32">
        <f>AH261/AH259</f>
        <v>0.79746835443037978</v>
      </c>
    </row>
    <row r="262" spans="1:37" ht="15.75" customHeight="1" x14ac:dyDescent="0.25">
      <c r="A262" s="41">
        <v>1301</v>
      </c>
      <c r="B262" s="42"/>
      <c r="C262" s="42"/>
      <c r="D262" s="42"/>
      <c r="E262" s="42">
        <v>59</v>
      </c>
      <c r="F262" s="42"/>
      <c r="G262" s="42"/>
      <c r="H262" s="42"/>
      <c r="I262" s="42"/>
      <c r="J262" s="42"/>
      <c r="K262" s="131"/>
      <c r="L262" s="122"/>
      <c r="M262" s="122"/>
      <c r="N262" s="122"/>
      <c r="O262" s="122"/>
      <c r="P262" s="122"/>
      <c r="Q262" s="122"/>
      <c r="R262" s="122"/>
      <c r="S262" s="122"/>
      <c r="T262" s="122"/>
      <c r="U262" s="122"/>
      <c r="V262" s="122"/>
      <c r="W262" s="122"/>
      <c r="X262" s="122"/>
      <c r="Y262" s="122"/>
      <c r="Z262" s="122"/>
      <c r="AA262" s="122"/>
      <c r="AB262" s="122"/>
      <c r="AC262" s="122"/>
      <c r="AD262" s="119"/>
      <c r="AE262" s="120"/>
      <c r="AF262" s="121"/>
      <c r="AG262" s="47">
        <f>IF(E262=0,"",E262/D261)</f>
        <v>0.95161290322580649</v>
      </c>
      <c r="AH262" s="48">
        <v>60</v>
      </c>
      <c r="AI262" s="49">
        <f t="shared" si="35"/>
        <v>0.95238095238095233</v>
      </c>
      <c r="AJ262" s="49">
        <f t="shared" si="36"/>
        <v>4.7619047619047672E-2</v>
      </c>
    </row>
    <row r="263" spans="1:37" ht="15.75" customHeight="1" x14ac:dyDescent="0.25">
      <c r="A263" s="41">
        <v>1302</v>
      </c>
      <c r="B263" s="42"/>
      <c r="C263" s="42"/>
      <c r="D263" s="42"/>
      <c r="E263" s="42"/>
      <c r="F263" s="42">
        <v>58</v>
      </c>
      <c r="G263" s="42"/>
      <c r="H263" s="42"/>
      <c r="I263" s="42"/>
      <c r="J263" s="42"/>
      <c r="K263" s="131"/>
      <c r="L263" s="122"/>
      <c r="M263" s="122"/>
      <c r="N263" s="122"/>
      <c r="O263" s="122"/>
      <c r="P263" s="122"/>
      <c r="Q263" s="122"/>
      <c r="R263" s="122"/>
      <c r="S263" s="122"/>
      <c r="T263" s="122"/>
      <c r="U263" s="122"/>
      <c r="V263" s="122"/>
      <c r="W263" s="122"/>
      <c r="X263" s="122"/>
      <c r="Y263" s="122"/>
      <c r="Z263" s="122"/>
      <c r="AA263" s="122"/>
      <c r="AB263" s="122"/>
      <c r="AC263" s="122"/>
      <c r="AD263" s="119"/>
      <c r="AE263" s="120"/>
      <c r="AF263" s="121"/>
      <c r="AG263" s="47">
        <f>IF(F263=0,"",F263/E262)</f>
        <v>0.98305084745762716</v>
      </c>
      <c r="AH263" s="48">
        <v>60</v>
      </c>
      <c r="AI263" s="49">
        <f t="shared" si="35"/>
        <v>1</v>
      </c>
      <c r="AJ263" s="49">
        <f t="shared" si="36"/>
        <v>0</v>
      </c>
    </row>
    <row r="264" spans="1:37" ht="15.75" customHeight="1" x14ac:dyDescent="0.25">
      <c r="A264" s="41">
        <v>1401</v>
      </c>
      <c r="B264" s="42"/>
      <c r="C264" s="42"/>
      <c r="D264" s="42"/>
      <c r="E264" s="42"/>
      <c r="F264" s="42"/>
      <c r="G264" s="42">
        <v>55</v>
      </c>
      <c r="H264" s="42"/>
      <c r="I264" s="42"/>
      <c r="J264" s="42"/>
      <c r="K264" s="131"/>
      <c r="L264" s="122"/>
      <c r="M264" s="122"/>
      <c r="N264" s="122"/>
      <c r="O264" s="122"/>
      <c r="P264" s="122"/>
      <c r="Q264" s="122"/>
      <c r="R264" s="122"/>
      <c r="S264" s="122"/>
      <c r="T264" s="122"/>
      <c r="U264" s="122"/>
      <c r="V264" s="122"/>
      <c r="W264" s="122"/>
      <c r="X264" s="122"/>
      <c r="Y264" s="122"/>
      <c r="Z264" s="122"/>
      <c r="AA264" s="122"/>
      <c r="AB264" s="122"/>
      <c r="AC264" s="122"/>
      <c r="AD264" s="119"/>
      <c r="AE264" s="120"/>
      <c r="AF264" s="121"/>
      <c r="AG264" s="47">
        <f>IF(G264=0,"",G264/F263)</f>
        <v>0.94827586206896552</v>
      </c>
      <c r="AH264" s="48">
        <v>57</v>
      </c>
      <c r="AI264" s="49">
        <f t="shared" si="35"/>
        <v>0.95</v>
      </c>
      <c r="AJ264" s="49">
        <f t="shared" si="36"/>
        <v>5.0000000000000044E-2</v>
      </c>
    </row>
    <row r="265" spans="1:37" ht="15.75" customHeight="1" x14ac:dyDescent="0.25">
      <c r="A265" s="41">
        <v>1402</v>
      </c>
      <c r="B265" s="42"/>
      <c r="C265" s="42"/>
      <c r="D265" s="42"/>
      <c r="E265" s="42"/>
      <c r="F265" s="42"/>
      <c r="G265" s="42"/>
      <c r="H265" s="42">
        <v>55</v>
      </c>
      <c r="I265" s="42"/>
      <c r="J265" s="42"/>
      <c r="K265" s="131"/>
      <c r="L265" s="122"/>
      <c r="M265" s="122"/>
      <c r="N265" s="122"/>
      <c r="O265" s="122"/>
      <c r="P265" s="122"/>
      <c r="Q265" s="122"/>
      <c r="R265" s="122"/>
      <c r="S265" s="122"/>
      <c r="T265" s="122"/>
      <c r="U265" s="122"/>
      <c r="V265" s="122"/>
      <c r="W265" s="122"/>
      <c r="X265" s="122"/>
      <c r="Y265" s="122"/>
      <c r="Z265" s="122"/>
      <c r="AA265" s="122"/>
      <c r="AB265" s="122"/>
      <c r="AC265" s="122"/>
      <c r="AD265" s="119"/>
      <c r="AE265" s="120"/>
      <c r="AF265" s="121"/>
      <c r="AG265" s="47">
        <f>IF(H265=0,"",H265/G264)</f>
        <v>1</v>
      </c>
      <c r="AH265" s="48">
        <v>57</v>
      </c>
      <c r="AI265" s="49">
        <f t="shared" si="35"/>
        <v>1</v>
      </c>
      <c r="AJ265" s="49">
        <f t="shared" si="36"/>
        <v>0</v>
      </c>
    </row>
    <row r="266" spans="1:37" ht="15.75" customHeight="1" x14ac:dyDescent="0.25">
      <c r="A266" s="41">
        <v>1501</v>
      </c>
      <c r="B266" s="42"/>
      <c r="C266" s="42"/>
      <c r="D266" s="42"/>
      <c r="E266" s="42"/>
      <c r="F266" s="42"/>
      <c r="G266" s="42"/>
      <c r="H266" s="42"/>
      <c r="I266" s="42">
        <v>55</v>
      </c>
      <c r="J266" s="42"/>
      <c r="K266" s="131"/>
      <c r="L266" s="122"/>
      <c r="M266" s="122"/>
      <c r="N266" s="122"/>
      <c r="O266" s="122"/>
      <c r="P266" s="122"/>
      <c r="Q266" s="122"/>
      <c r="R266" s="122"/>
      <c r="S266" s="122"/>
      <c r="T266" s="122"/>
      <c r="U266" s="122"/>
      <c r="V266" s="122"/>
      <c r="W266" s="122"/>
      <c r="X266" s="122"/>
      <c r="Y266" s="122"/>
      <c r="Z266" s="122"/>
      <c r="AA266" s="122"/>
      <c r="AB266" s="122"/>
      <c r="AC266" s="122"/>
      <c r="AD266" s="119"/>
      <c r="AE266" s="120"/>
      <c r="AF266" s="121"/>
      <c r="AG266" s="47">
        <f>IF(I266=0,"",I266/H265)</f>
        <v>1</v>
      </c>
      <c r="AH266" s="48">
        <v>57</v>
      </c>
      <c r="AI266" s="49">
        <f t="shared" si="35"/>
        <v>1</v>
      </c>
      <c r="AJ266" s="49">
        <f t="shared" si="36"/>
        <v>0</v>
      </c>
    </row>
    <row r="267" spans="1:37" ht="15.75" customHeight="1" x14ac:dyDescent="0.25">
      <c r="A267" s="41">
        <v>1502</v>
      </c>
      <c r="B267" s="42"/>
      <c r="C267" s="42"/>
      <c r="D267" s="42"/>
      <c r="E267" s="42"/>
      <c r="F267" s="42"/>
      <c r="G267" s="42"/>
      <c r="H267" s="42"/>
      <c r="I267" s="42"/>
      <c r="J267" s="42">
        <v>54</v>
      </c>
      <c r="K267" s="131">
        <v>50</v>
      </c>
      <c r="L267" s="122"/>
      <c r="M267" s="122"/>
      <c r="N267" s="122"/>
      <c r="O267" s="122"/>
      <c r="P267" s="122"/>
      <c r="Q267" s="122"/>
      <c r="R267" s="122"/>
      <c r="S267" s="122"/>
      <c r="T267" s="122"/>
      <c r="U267" s="122"/>
      <c r="V267" s="122"/>
      <c r="W267" s="122"/>
      <c r="X267" s="122"/>
      <c r="Y267" s="122"/>
      <c r="Z267" s="122"/>
      <c r="AA267" s="122"/>
      <c r="AB267" s="122"/>
      <c r="AC267" s="122"/>
      <c r="AD267" s="119"/>
      <c r="AE267" s="120"/>
      <c r="AF267" s="121"/>
      <c r="AG267" s="50">
        <f>IF(J267=0,"",J267/I266)</f>
        <v>0.98181818181818181</v>
      </c>
      <c r="AH267" s="48">
        <v>57</v>
      </c>
      <c r="AI267" s="51">
        <f t="shared" si="35"/>
        <v>1</v>
      </c>
      <c r="AJ267" s="51">
        <f t="shared" si="36"/>
        <v>0</v>
      </c>
    </row>
    <row r="268" spans="1:37" ht="15.75" customHeight="1" x14ac:dyDescent="0.25">
      <c r="A268" s="41">
        <v>1601</v>
      </c>
      <c r="B268" s="42"/>
      <c r="C268" s="42"/>
      <c r="D268" s="42"/>
      <c r="E268" s="42"/>
      <c r="F268" s="42"/>
      <c r="G268" s="42"/>
      <c r="H268" s="42"/>
      <c r="I268" s="42"/>
      <c r="J268" s="42">
        <v>2</v>
      </c>
      <c r="K268" s="131">
        <v>2</v>
      </c>
      <c r="L268" s="122"/>
      <c r="M268" s="122"/>
      <c r="N268" s="122"/>
      <c r="O268" s="122"/>
      <c r="P268" s="122"/>
      <c r="Q268" s="122"/>
      <c r="R268" s="122"/>
      <c r="S268" s="122"/>
      <c r="T268" s="122"/>
      <c r="U268" s="122"/>
      <c r="V268" s="122"/>
      <c r="W268" s="122"/>
      <c r="X268" s="122"/>
      <c r="Y268" s="122"/>
      <c r="Z268" s="122"/>
      <c r="AA268" s="122"/>
      <c r="AB268" s="122"/>
      <c r="AC268" s="122"/>
      <c r="AD268" s="119"/>
      <c r="AE268" s="120"/>
      <c r="AF268" s="122"/>
      <c r="AG268" s="154"/>
      <c r="AH268" s="48">
        <v>4</v>
      </c>
      <c r="AI268" s="155"/>
      <c r="AJ268" s="156"/>
    </row>
    <row r="269" spans="1:37" ht="15.75" customHeight="1" x14ac:dyDescent="0.25">
      <c r="A269" s="41">
        <v>1602</v>
      </c>
      <c r="B269" s="42"/>
      <c r="C269" s="42"/>
      <c r="D269" s="42"/>
      <c r="E269" s="42"/>
      <c r="F269" s="42"/>
      <c r="G269" s="42"/>
      <c r="H269" s="42"/>
      <c r="I269" s="42"/>
      <c r="J269" s="42">
        <v>1</v>
      </c>
      <c r="K269" s="131">
        <v>1</v>
      </c>
      <c r="L269" s="122"/>
      <c r="M269" s="122"/>
      <c r="N269" s="122"/>
      <c r="O269" s="122"/>
      <c r="P269" s="122"/>
      <c r="Q269" s="122"/>
      <c r="R269" s="122"/>
      <c r="S269" s="122"/>
      <c r="T269" s="122"/>
      <c r="U269" s="122"/>
      <c r="V269" s="122"/>
      <c r="W269" s="122"/>
      <c r="X269" s="122"/>
      <c r="Y269" s="122"/>
      <c r="Z269" s="122"/>
      <c r="AA269" s="122"/>
      <c r="AB269" s="122"/>
      <c r="AC269" s="122"/>
      <c r="AD269" s="119"/>
      <c r="AE269" s="120"/>
      <c r="AF269" s="122"/>
      <c r="AG269" s="126"/>
      <c r="AH269" s="124">
        <v>1</v>
      </c>
      <c r="AI269" s="127"/>
      <c r="AJ269" s="126"/>
    </row>
    <row r="270" spans="1:37" ht="15.75" customHeight="1" x14ac:dyDescent="0.25">
      <c r="A270" s="41">
        <v>1702</v>
      </c>
      <c r="B270" s="42"/>
      <c r="C270" s="42"/>
      <c r="D270" s="42"/>
      <c r="E270" s="42"/>
      <c r="F270" s="42"/>
      <c r="G270" s="42"/>
      <c r="H270" s="42"/>
      <c r="I270" s="42"/>
      <c r="J270" s="42"/>
      <c r="K270" s="131"/>
      <c r="L270" s="122"/>
      <c r="M270" s="122"/>
      <c r="N270" s="122"/>
      <c r="O270" s="122"/>
      <c r="P270" s="122"/>
      <c r="Q270" s="122"/>
      <c r="R270" s="122"/>
      <c r="S270" s="122"/>
      <c r="T270" s="122"/>
      <c r="U270" s="122"/>
      <c r="V270" s="122"/>
      <c r="W270" s="122"/>
      <c r="X270" s="122"/>
      <c r="Y270" s="122"/>
      <c r="Z270" s="122"/>
      <c r="AA270" s="122"/>
      <c r="AB270" s="122"/>
      <c r="AC270" s="122"/>
      <c r="AD270" s="119"/>
      <c r="AE270" s="120"/>
      <c r="AF270" s="122"/>
      <c r="AG270" s="126"/>
      <c r="AH270" s="124"/>
      <c r="AI270" s="127"/>
      <c r="AJ270" s="126"/>
    </row>
    <row r="271" spans="1:37" ht="15.75" customHeight="1" x14ac:dyDescent="0.25">
      <c r="A271" s="41">
        <v>1801</v>
      </c>
      <c r="B271" s="42"/>
      <c r="C271" s="42"/>
      <c r="D271" s="42"/>
      <c r="E271" s="42"/>
      <c r="F271" s="42"/>
      <c r="G271" s="42"/>
      <c r="H271" s="42"/>
      <c r="I271" s="42"/>
      <c r="J271" s="42"/>
      <c r="K271" s="131"/>
      <c r="L271" s="122"/>
      <c r="M271" s="122"/>
      <c r="N271" s="122"/>
      <c r="O271" s="122"/>
      <c r="P271" s="122"/>
      <c r="Q271" s="122"/>
      <c r="R271" s="122"/>
      <c r="S271" s="122"/>
      <c r="T271" s="122"/>
      <c r="U271" s="122"/>
      <c r="V271" s="122"/>
      <c r="W271" s="122"/>
      <c r="X271" s="122"/>
      <c r="Y271" s="122"/>
      <c r="Z271" s="122"/>
      <c r="AA271" s="122"/>
      <c r="AB271" s="122"/>
      <c r="AC271" s="122"/>
      <c r="AD271" s="119"/>
      <c r="AE271" s="120"/>
      <c r="AF271" s="122"/>
      <c r="AG271" s="126"/>
      <c r="AH271" s="124"/>
      <c r="AI271" s="127"/>
      <c r="AJ271" s="126"/>
    </row>
    <row r="272" spans="1:37" ht="15.75" customHeight="1" x14ac:dyDescent="0.25">
      <c r="A272" s="41">
        <v>1802</v>
      </c>
      <c r="B272" s="42"/>
      <c r="C272" s="42"/>
      <c r="D272" s="42"/>
      <c r="E272" s="42"/>
      <c r="F272" s="42"/>
      <c r="G272" s="42"/>
      <c r="H272" s="42"/>
      <c r="I272" s="42"/>
      <c r="J272" s="42"/>
      <c r="K272" s="131"/>
      <c r="L272" s="122"/>
      <c r="M272" s="122"/>
      <c r="N272" s="122"/>
      <c r="O272" s="122"/>
      <c r="P272" s="122"/>
      <c r="Q272" s="122"/>
      <c r="R272" s="122"/>
      <c r="S272" s="122"/>
      <c r="T272" s="122"/>
      <c r="U272" s="122"/>
      <c r="V272" s="122"/>
      <c r="W272" s="122"/>
      <c r="X272" s="122"/>
      <c r="Y272" s="122"/>
      <c r="Z272" s="122"/>
      <c r="AA272" s="122"/>
      <c r="AB272" s="122"/>
      <c r="AC272" s="122"/>
      <c r="AD272" s="119"/>
      <c r="AE272" s="120"/>
      <c r="AF272" s="122"/>
      <c r="AG272" s="120"/>
      <c r="AH272" s="122"/>
      <c r="AI272" s="151"/>
      <c r="AJ272" s="126"/>
    </row>
    <row r="273" spans="1:37" ht="15.75" customHeight="1" x14ac:dyDescent="0.25">
      <c r="A273" s="41">
        <v>1901</v>
      </c>
      <c r="B273" s="42"/>
      <c r="C273" s="42"/>
      <c r="D273" s="42"/>
      <c r="E273" s="42"/>
      <c r="F273" s="42"/>
      <c r="G273" s="42"/>
      <c r="H273" s="42"/>
      <c r="I273" s="42"/>
      <c r="J273" s="42"/>
      <c r="K273" s="131"/>
      <c r="L273" s="122"/>
      <c r="M273" s="122"/>
      <c r="N273" s="122"/>
      <c r="O273" s="122"/>
      <c r="P273" s="122"/>
      <c r="Q273" s="122"/>
      <c r="R273" s="122"/>
      <c r="S273" s="122"/>
      <c r="T273" s="122"/>
      <c r="U273" s="122"/>
      <c r="V273" s="122"/>
      <c r="W273" s="122"/>
      <c r="X273" s="122"/>
      <c r="Y273" s="122"/>
      <c r="Z273" s="122"/>
      <c r="AA273" s="122"/>
      <c r="AB273" s="122"/>
      <c r="AC273" s="122"/>
      <c r="AD273" s="119"/>
      <c r="AE273" s="120"/>
      <c r="AF273" s="122"/>
      <c r="AG273" s="52" t="s">
        <v>35</v>
      </c>
      <c r="AH273" s="53">
        <v>52</v>
      </c>
      <c r="AI273" s="54">
        <f>IF(SUM(K266:K269)=0,"",SUM(K266:K269))</f>
        <v>53</v>
      </c>
      <c r="AJ273" s="55" t="s">
        <v>20</v>
      </c>
    </row>
    <row r="274" spans="1:37" ht="15.75" customHeight="1" x14ac:dyDescent="0.25">
      <c r="A274" s="41">
        <v>1902</v>
      </c>
      <c r="B274" s="42"/>
      <c r="C274" s="42"/>
      <c r="D274" s="42"/>
      <c r="E274" s="42"/>
      <c r="F274" s="42"/>
      <c r="G274" s="42"/>
      <c r="H274" s="42"/>
      <c r="I274" s="42"/>
      <c r="J274" s="42"/>
      <c r="K274" s="131"/>
      <c r="L274" s="122"/>
      <c r="M274" s="122"/>
      <c r="N274" s="122"/>
      <c r="O274" s="122"/>
      <c r="P274" s="122"/>
      <c r="Q274" s="122"/>
      <c r="R274" s="122"/>
      <c r="S274" s="122"/>
      <c r="T274" s="122"/>
      <c r="U274" s="122"/>
      <c r="V274" s="122"/>
      <c r="W274" s="122"/>
      <c r="X274" s="122"/>
      <c r="Y274" s="122"/>
      <c r="Z274" s="122"/>
      <c r="AA274" s="122"/>
      <c r="AB274" s="122"/>
      <c r="AC274" s="122"/>
      <c r="AD274" s="119"/>
      <c r="AE274" s="120"/>
      <c r="AF274" s="122"/>
      <c r="AG274" s="56" t="s">
        <v>36</v>
      </c>
      <c r="AH274" s="57">
        <f>IF(AH273/B259=0,"",AH273/B259)</f>
        <v>0.65822784810126578</v>
      </c>
      <c r="AI274" s="58">
        <f>IF(AH273/AI273=0,"",AH273/AI273)</f>
        <v>0.98113207547169812</v>
      </c>
      <c r="AJ274" s="59" t="s">
        <v>37</v>
      </c>
    </row>
    <row r="275" spans="1:37" ht="15.75" customHeight="1" x14ac:dyDescent="0.25">
      <c r="A275" s="41">
        <v>2001</v>
      </c>
      <c r="B275" s="178"/>
      <c r="C275" s="178"/>
      <c r="D275" s="178"/>
      <c r="E275" s="178"/>
      <c r="F275" s="178"/>
      <c r="G275" s="178"/>
      <c r="H275" s="178"/>
      <c r="I275" s="178"/>
      <c r="J275" s="178"/>
      <c r="K275" s="131"/>
      <c r="L275" s="122"/>
      <c r="M275" s="122"/>
      <c r="N275" s="122"/>
      <c r="O275" s="122"/>
      <c r="P275" s="122"/>
      <c r="Q275" s="122"/>
      <c r="R275" s="122"/>
      <c r="S275" s="122"/>
      <c r="T275" s="122"/>
      <c r="U275" s="122"/>
      <c r="V275" s="122"/>
      <c r="W275" s="122"/>
      <c r="X275" s="122"/>
      <c r="Y275" s="122"/>
      <c r="Z275" s="122"/>
      <c r="AA275" s="122"/>
      <c r="AB275" s="122"/>
      <c r="AC275" s="122"/>
      <c r="AD275" s="128"/>
      <c r="AE275" s="129"/>
      <c r="AF275" s="130"/>
      <c r="AG275" s="61"/>
      <c r="AH275" s="62"/>
      <c r="AI275" s="62"/>
      <c r="AJ275" s="63"/>
    </row>
    <row r="276" spans="1:37" ht="18" customHeight="1" x14ac:dyDescent="0.25">
      <c r="A276" s="22"/>
      <c r="B276" s="210" t="s">
        <v>79</v>
      </c>
      <c r="C276" s="210"/>
      <c r="D276" s="210"/>
      <c r="E276" s="210"/>
      <c r="F276" s="210"/>
      <c r="G276" s="210"/>
      <c r="H276" s="210"/>
      <c r="I276" s="210"/>
      <c r="J276" s="210"/>
      <c r="K276" s="177">
        <f>SUM(K259:K272)</f>
        <v>53</v>
      </c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65">
        <f>IF(K267=0,"",K267/B259)</f>
        <v>0.63291139240506333</v>
      </c>
      <c r="AE276" s="65">
        <f>IF(K276=0,"",K276/B259)</f>
        <v>0.67088607594936711</v>
      </c>
      <c r="AF276" s="65">
        <f>IF(K267=0,"",AE276-AD276)</f>
        <v>3.7974683544303778E-2</v>
      </c>
      <c r="AG276" s="1"/>
      <c r="AH276" s="27"/>
      <c r="AI276" s="30"/>
      <c r="AJ276" s="1"/>
    </row>
    <row r="277" spans="1:37" ht="12.75" customHeight="1" x14ac:dyDescent="0.2">
      <c r="AD277" s="1"/>
      <c r="AE277" s="1"/>
      <c r="AG277" s="1"/>
    </row>
    <row r="278" spans="1:37" ht="12.75" customHeight="1" x14ac:dyDescent="0.2">
      <c r="AD278" s="1"/>
      <c r="AE278" s="1"/>
      <c r="AG278" s="1"/>
    </row>
    <row r="279" spans="1:37" ht="26.25" customHeight="1" x14ac:dyDescent="0.4">
      <c r="B279" s="211" t="s">
        <v>68</v>
      </c>
      <c r="C279" s="212"/>
      <c r="D279" s="212"/>
      <c r="E279" s="212"/>
      <c r="F279" s="212"/>
      <c r="G279" s="212"/>
      <c r="H279" s="212"/>
      <c r="I279" s="212"/>
      <c r="J279" s="212"/>
      <c r="K279" s="66" t="s">
        <v>56</v>
      </c>
      <c r="AD279" s="1"/>
      <c r="AE279" s="1"/>
      <c r="AF279" s="27"/>
      <c r="AG279" s="1"/>
      <c r="AH279" s="27"/>
      <c r="AI279" s="27"/>
      <c r="AJ279" s="27"/>
    </row>
    <row r="280" spans="1:37" ht="20.25" customHeight="1" x14ac:dyDescent="0.2">
      <c r="A280" s="223" t="s">
        <v>19</v>
      </c>
      <c r="B280" s="224" t="s">
        <v>69</v>
      </c>
      <c r="C280" s="225"/>
      <c r="D280" s="225"/>
      <c r="E280" s="225"/>
      <c r="F280" s="225"/>
      <c r="G280" s="225"/>
      <c r="H280" s="225"/>
      <c r="I280" s="225"/>
      <c r="J280" s="226"/>
      <c r="K280" s="227" t="s">
        <v>20</v>
      </c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21" t="s">
        <v>11</v>
      </c>
      <c r="AE280" s="221" t="s">
        <v>12</v>
      </c>
      <c r="AF280" s="229" t="s">
        <v>13</v>
      </c>
      <c r="AG280" s="221" t="s">
        <v>14</v>
      </c>
      <c r="AH280" s="222" t="s">
        <v>15</v>
      </c>
      <c r="AI280" s="222" t="s">
        <v>16</v>
      </c>
      <c r="AJ280" s="221" t="s">
        <v>17</v>
      </c>
    </row>
    <row r="281" spans="1:37" ht="15.75" customHeight="1" x14ac:dyDescent="0.25">
      <c r="A281" s="217"/>
      <c r="B281" s="41" t="s">
        <v>70</v>
      </c>
      <c r="C281" s="41" t="s">
        <v>71</v>
      </c>
      <c r="D281" s="41" t="s">
        <v>72</v>
      </c>
      <c r="E281" s="41" t="s">
        <v>73</v>
      </c>
      <c r="F281" s="41" t="s">
        <v>74</v>
      </c>
      <c r="G281" s="41" t="s">
        <v>75</v>
      </c>
      <c r="H281" s="41" t="s">
        <v>76</v>
      </c>
      <c r="I281" s="41" t="s">
        <v>77</v>
      </c>
      <c r="J281" s="41" t="s">
        <v>78</v>
      </c>
      <c r="K281" s="228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  <c r="AA281" s="27"/>
      <c r="AB281" s="27"/>
      <c r="AC281" s="27"/>
      <c r="AD281" s="217"/>
      <c r="AE281" s="217"/>
      <c r="AF281" s="217"/>
      <c r="AG281" s="217"/>
      <c r="AH281" s="217"/>
      <c r="AI281" s="217"/>
      <c r="AJ281" s="217"/>
    </row>
    <row r="282" spans="1:37" ht="15.75" customHeight="1" x14ac:dyDescent="0.25">
      <c r="A282" s="41">
        <v>1201</v>
      </c>
      <c r="B282" s="42">
        <v>14</v>
      </c>
      <c r="C282" s="42"/>
      <c r="D282" s="42"/>
      <c r="E282" s="42"/>
      <c r="F282" s="42"/>
      <c r="G282" s="42"/>
      <c r="H282" s="42"/>
      <c r="I282" s="42"/>
      <c r="J282" s="42"/>
      <c r="K282" s="131"/>
      <c r="L282" s="122"/>
      <c r="M282" s="122"/>
      <c r="N282" s="122"/>
      <c r="O282" s="122"/>
      <c r="P282" s="122"/>
      <c r="Q282" s="122"/>
      <c r="R282" s="122"/>
      <c r="S282" s="122"/>
      <c r="T282" s="122"/>
      <c r="U282" s="122"/>
      <c r="V282" s="122"/>
      <c r="W282" s="122"/>
      <c r="X282" s="122"/>
      <c r="Y282" s="122"/>
      <c r="Z282" s="122"/>
      <c r="AA282" s="122"/>
      <c r="AB282" s="122"/>
      <c r="AC282" s="122"/>
      <c r="AD282" s="114"/>
      <c r="AE282" s="115"/>
      <c r="AF282" s="116"/>
      <c r="AG282" s="43"/>
      <c r="AH282" s="44">
        <f>B282</f>
        <v>14</v>
      </c>
      <c r="AI282" s="45"/>
      <c r="AJ282" s="43"/>
    </row>
    <row r="283" spans="1:37" ht="15.75" customHeight="1" x14ac:dyDescent="0.25">
      <c r="A283" s="41">
        <v>1202</v>
      </c>
      <c r="B283" s="42"/>
      <c r="C283" s="42">
        <v>13</v>
      </c>
      <c r="D283" s="42"/>
      <c r="E283" s="42"/>
      <c r="F283" s="42"/>
      <c r="G283" s="42"/>
      <c r="H283" s="42"/>
      <c r="I283" s="42"/>
      <c r="J283" s="42"/>
      <c r="K283" s="131"/>
      <c r="L283" s="122"/>
      <c r="M283" s="122"/>
      <c r="N283" s="122"/>
      <c r="O283" s="122"/>
      <c r="P283" s="122"/>
      <c r="Q283" s="122"/>
      <c r="R283" s="122"/>
      <c r="S283" s="122"/>
      <c r="T283" s="122"/>
      <c r="U283" s="122"/>
      <c r="V283" s="122"/>
      <c r="W283" s="122"/>
      <c r="X283" s="122"/>
      <c r="Y283" s="122"/>
      <c r="Z283" s="122"/>
      <c r="AA283" s="122"/>
      <c r="AB283" s="122"/>
      <c r="AC283" s="122"/>
      <c r="AD283" s="119"/>
      <c r="AE283" s="120"/>
      <c r="AF283" s="121"/>
      <c r="AG283" s="47">
        <f>IF(C283=0,"",C283/B282)</f>
        <v>0.9285714285714286</v>
      </c>
      <c r="AH283" s="48">
        <v>13</v>
      </c>
      <c r="AI283" s="49">
        <f t="shared" ref="AI283:AI290" si="37">IF(AH283=0,"",AH283/AH282)</f>
        <v>0.9285714285714286</v>
      </c>
      <c r="AJ283" s="49">
        <f t="shared" ref="AJ283:AJ290" si="38">IF(AH283=0,"",100%-AI283)</f>
        <v>7.1428571428571397E-2</v>
      </c>
    </row>
    <row r="284" spans="1:37" ht="15.75" customHeight="1" x14ac:dyDescent="0.25">
      <c r="A284" s="41">
        <v>1301</v>
      </c>
      <c r="B284" s="42"/>
      <c r="C284" s="42"/>
      <c r="D284" s="42">
        <v>11</v>
      </c>
      <c r="E284" s="42"/>
      <c r="F284" s="42"/>
      <c r="G284" s="42"/>
      <c r="H284" s="42"/>
      <c r="I284" s="42"/>
      <c r="J284" s="42"/>
      <c r="K284" s="131"/>
      <c r="L284" s="122"/>
      <c r="M284" s="122"/>
      <c r="N284" s="122"/>
      <c r="O284" s="122"/>
      <c r="P284" s="122"/>
      <c r="Q284" s="122"/>
      <c r="R284" s="122"/>
      <c r="S284" s="122"/>
      <c r="T284" s="122"/>
      <c r="U284" s="122"/>
      <c r="V284" s="122"/>
      <c r="W284" s="122"/>
      <c r="X284" s="122"/>
      <c r="Y284" s="122"/>
      <c r="Z284" s="122"/>
      <c r="AA284" s="122"/>
      <c r="AB284" s="122"/>
      <c r="AC284" s="122"/>
      <c r="AD284" s="119"/>
      <c r="AE284" s="120"/>
      <c r="AF284" s="121"/>
      <c r="AG284" s="47">
        <f>IF(D284=0,"",D284/C283)</f>
        <v>0.84615384615384615</v>
      </c>
      <c r="AH284" s="48">
        <v>11</v>
      </c>
      <c r="AI284" s="49">
        <f t="shared" si="37"/>
        <v>0.84615384615384615</v>
      </c>
      <c r="AJ284" s="49">
        <f t="shared" si="38"/>
        <v>0.15384615384615385</v>
      </c>
      <c r="AK284" s="32">
        <f>AH284/AH282</f>
        <v>0.7857142857142857</v>
      </c>
    </row>
    <row r="285" spans="1:37" ht="15.75" customHeight="1" x14ac:dyDescent="0.25">
      <c r="A285" s="41">
        <v>1302</v>
      </c>
      <c r="B285" s="42"/>
      <c r="C285" s="42"/>
      <c r="D285" s="42"/>
      <c r="E285" s="42">
        <v>11</v>
      </c>
      <c r="F285" s="42"/>
      <c r="G285" s="42"/>
      <c r="H285" s="42"/>
      <c r="I285" s="42"/>
      <c r="J285" s="42"/>
      <c r="K285" s="131"/>
      <c r="L285" s="122"/>
      <c r="M285" s="122"/>
      <c r="N285" s="122"/>
      <c r="O285" s="122"/>
      <c r="P285" s="122"/>
      <c r="Q285" s="122"/>
      <c r="R285" s="122"/>
      <c r="S285" s="122"/>
      <c r="T285" s="122"/>
      <c r="U285" s="122"/>
      <c r="V285" s="122"/>
      <c r="W285" s="122"/>
      <c r="X285" s="122"/>
      <c r="Y285" s="122"/>
      <c r="Z285" s="122"/>
      <c r="AA285" s="122"/>
      <c r="AB285" s="122"/>
      <c r="AC285" s="122"/>
      <c r="AD285" s="119"/>
      <c r="AE285" s="120"/>
      <c r="AF285" s="121"/>
      <c r="AG285" s="47">
        <f>IF(E285=0,"",E285/D284)</f>
        <v>1</v>
      </c>
      <c r="AH285" s="48">
        <v>11</v>
      </c>
      <c r="AI285" s="49">
        <f t="shared" si="37"/>
        <v>1</v>
      </c>
      <c r="AJ285" s="49">
        <f t="shared" si="38"/>
        <v>0</v>
      </c>
    </row>
    <row r="286" spans="1:37" ht="15.75" customHeight="1" x14ac:dyDescent="0.25">
      <c r="A286" s="41">
        <v>1401</v>
      </c>
      <c r="B286" s="42"/>
      <c r="C286" s="42"/>
      <c r="D286" s="42"/>
      <c r="E286" s="42"/>
      <c r="F286" s="42">
        <v>11</v>
      </c>
      <c r="G286" s="42"/>
      <c r="H286" s="42"/>
      <c r="I286" s="42"/>
      <c r="J286" s="42"/>
      <c r="K286" s="131"/>
      <c r="L286" s="122"/>
      <c r="M286" s="122"/>
      <c r="N286" s="122"/>
      <c r="O286" s="122"/>
      <c r="P286" s="122"/>
      <c r="Q286" s="122"/>
      <c r="R286" s="122"/>
      <c r="S286" s="122"/>
      <c r="T286" s="122"/>
      <c r="U286" s="122"/>
      <c r="V286" s="122"/>
      <c r="W286" s="122"/>
      <c r="X286" s="122"/>
      <c r="Y286" s="122"/>
      <c r="Z286" s="122"/>
      <c r="AA286" s="122"/>
      <c r="AB286" s="122"/>
      <c r="AC286" s="122"/>
      <c r="AD286" s="119"/>
      <c r="AE286" s="120"/>
      <c r="AF286" s="121"/>
      <c r="AG286" s="47">
        <f>IF(F286=0,"",F286/E285)</f>
        <v>1</v>
      </c>
      <c r="AH286" s="48">
        <v>11</v>
      </c>
      <c r="AI286" s="49">
        <f t="shared" si="37"/>
        <v>1</v>
      </c>
      <c r="AJ286" s="49">
        <f t="shared" si="38"/>
        <v>0</v>
      </c>
    </row>
    <row r="287" spans="1:37" ht="15.75" customHeight="1" x14ac:dyDescent="0.25">
      <c r="A287" s="41">
        <v>1402</v>
      </c>
      <c r="B287" s="42"/>
      <c r="C287" s="42"/>
      <c r="D287" s="42"/>
      <c r="E287" s="42"/>
      <c r="F287" s="42"/>
      <c r="G287" s="42">
        <v>10</v>
      </c>
      <c r="H287" s="42"/>
      <c r="I287" s="42"/>
      <c r="J287" s="42"/>
      <c r="K287" s="131"/>
      <c r="L287" s="122"/>
      <c r="M287" s="122"/>
      <c r="N287" s="122"/>
      <c r="O287" s="122"/>
      <c r="P287" s="122"/>
      <c r="Q287" s="122"/>
      <c r="R287" s="122"/>
      <c r="S287" s="122"/>
      <c r="T287" s="122"/>
      <c r="U287" s="122"/>
      <c r="V287" s="122"/>
      <c r="W287" s="122"/>
      <c r="X287" s="122"/>
      <c r="Y287" s="122"/>
      <c r="Z287" s="122"/>
      <c r="AA287" s="122"/>
      <c r="AB287" s="122"/>
      <c r="AC287" s="122"/>
      <c r="AD287" s="119"/>
      <c r="AE287" s="120"/>
      <c r="AF287" s="121"/>
      <c r="AG287" s="47">
        <f>IF(G287=0,"",G287/F286)</f>
        <v>0.90909090909090906</v>
      </c>
      <c r="AH287" s="48">
        <v>11</v>
      </c>
      <c r="AI287" s="49">
        <f t="shared" si="37"/>
        <v>1</v>
      </c>
      <c r="AJ287" s="49">
        <f t="shared" si="38"/>
        <v>0</v>
      </c>
    </row>
    <row r="288" spans="1:37" ht="15.75" customHeight="1" x14ac:dyDescent="0.25">
      <c r="A288" s="41">
        <v>1501</v>
      </c>
      <c r="B288" s="42"/>
      <c r="C288" s="42"/>
      <c r="D288" s="42"/>
      <c r="E288" s="42"/>
      <c r="F288" s="42"/>
      <c r="G288" s="42"/>
      <c r="H288" s="42">
        <v>10</v>
      </c>
      <c r="I288" s="42"/>
      <c r="J288" s="42"/>
      <c r="K288" s="131"/>
      <c r="L288" s="122"/>
      <c r="M288" s="122"/>
      <c r="N288" s="122"/>
      <c r="O288" s="122"/>
      <c r="P288" s="122"/>
      <c r="Q288" s="122"/>
      <c r="R288" s="122"/>
      <c r="S288" s="122"/>
      <c r="T288" s="122"/>
      <c r="U288" s="122"/>
      <c r="V288" s="122"/>
      <c r="W288" s="122"/>
      <c r="X288" s="122"/>
      <c r="Y288" s="122"/>
      <c r="Z288" s="122"/>
      <c r="AA288" s="122"/>
      <c r="AB288" s="122"/>
      <c r="AC288" s="122"/>
      <c r="AD288" s="119"/>
      <c r="AE288" s="120"/>
      <c r="AF288" s="121"/>
      <c r="AG288" s="47">
        <f>IF(H288=0,"",H288/G287)</f>
        <v>1</v>
      </c>
      <c r="AH288" s="48">
        <v>11</v>
      </c>
      <c r="AI288" s="49">
        <f t="shared" si="37"/>
        <v>1</v>
      </c>
      <c r="AJ288" s="49">
        <f t="shared" si="38"/>
        <v>0</v>
      </c>
    </row>
    <row r="289" spans="1:36" ht="15.75" customHeight="1" x14ac:dyDescent="0.25">
      <c r="A289" s="41">
        <v>1502</v>
      </c>
      <c r="B289" s="42"/>
      <c r="C289" s="42"/>
      <c r="D289" s="42"/>
      <c r="E289" s="42"/>
      <c r="F289" s="42"/>
      <c r="G289" s="42"/>
      <c r="H289" s="42"/>
      <c r="I289" s="42">
        <v>9</v>
      </c>
      <c r="J289" s="42"/>
      <c r="K289" s="131"/>
      <c r="L289" s="122"/>
      <c r="M289" s="122"/>
      <c r="N289" s="122"/>
      <c r="O289" s="122"/>
      <c r="P289" s="122"/>
      <c r="Q289" s="122"/>
      <c r="R289" s="122"/>
      <c r="S289" s="122"/>
      <c r="T289" s="122"/>
      <c r="U289" s="122"/>
      <c r="V289" s="122"/>
      <c r="W289" s="122"/>
      <c r="X289" s="122"/>
      <c r="Y289" s="122"/>
      <c r="Z289" s="122"/>
      <c r="AA289" s="122"/>
      <c r="AB289" s="122"/>
      <c r="AC289" s="122"/>
      <c r="AD289" s="119"/>
      <c r="AE289" s="120"/>
      <c r="AF289" s="121"/>
      <c r="AG289" s="47">
        <f>IF(I289=0,"",I289/H288)</f>
        <v>0.9</v>
      </c>
      <c r="AH289" s="48">
        <v>10</v>
      </c>
      <c r="AI289" s="49">
        <f t="shared" si="37"/>
        <v>0.90909090909090906</v>
      </c>
      <c r="AJ289" s="49">
        <f t="shared" si="38"/>
        <v>9.0909090909090939E-2</v>
      </c>
    </row>
    <row r="290" spans="1:36" ht="15.75" customHeight="1" x14ac:dyDescent="0.25">
      <c r="A290" s="41">
        <v>1601</v>
      </c>
      <c r="B290" s="42"/>
      <c r="C290" s="42"/>
      <c r="D290" s="42"/>
      <c r="E290" s="42"/>
      <c r="F290" s="42"/>
      <c r="G290" s="42"/>
      <c r="H290" s="42"/>
      <c r="I290" s="42"/>
      <c r="J290" s="42">
        <v>9</v>
      </c>
      <c r="K290" s="131">
        <v>9</v>
      </c>
      <c r="L290" s="122"/>
      <c r="M290" s="122"/>
      <c r="N290" s="122"/>
      <c r="O290" s="122"/>
      <c r="P290" s="122"/>
      <c r="Q290" s="122"/>
      <c r="R290" s="122"/>
      <c r="S290" s="122"/>
      <c r="T290" s="122"/>
      <c r="U290" s="122"/>
      <c r="V290" s="122"/>
      <c r="W290" s="122"/>
      <c r="X290" s="122"/>
      <c r="Y290" s="122"/>
      <c r="Z290" s="122"/>
      <c r="AA290" s="122"/>
      <c r="AB290" s="122"/>
      <c r="AC290" s="122"/>
      <c r="AD290" s="119"/>
      <c r="AE290" s="120"/>
      <c r="AF290" s="121"/>
      <c r="AG290" s="50">
        <f>IF(J290=0,"",J290/I289)</f>
        <v>1</v>
      </c>
      <c r="AH290" s="48">
        <v>10</v>
      </c>
      <c r="AI290" s="51">
        <f t="shared" si="37"/>
        <v>1</v>
      </c>
      <c r="AJ290" s="51">
        <f t="shared" si="38"/>
        <v>0</v>
      </c>
    </row>
    <row r="291" spans="1:36" ht="15.75" customHeight="1" x14ac:dyDescent="0.25">
      <c r="A291" s="41">
        <v>1602</v>
      </c>
      <c r="B291" s="42"/>
      <c r="C291" s="42"/>
      <c r="D291" s="42"/>
      <c r="E291" s="42"/>
      <c r="F291" s="42"/>
      <c r="G291" s="42"/>
      <c r="H291" s="42"/>
      <c r="I291" s="42"/>
      <c r="J291" s="42">
        <v>1</v>
      </c>
      <c r="K291" s="131">
        <v>1</v>
      </c>
      <c r="L291" s="122"/>
      <c r="M291" s="122"/>
      <c r="N291" s="122"/>
      <c r="O291" s="122"/>
      <c r="P291" s="122"/>
      <c r="Q291" s="122"/>
      <c r="R291" s="122"/>
      <c r="S291" s="122"/>
      <c r="T291" s="122"/>
      <c r="U291" s="122"/>
      <c r="V291" s="122"/>
      <c r="W291" s="122"/>
      <c r="X291" s="122"/>
      <c r="Y291" s="122"/>
      <c r="Z291" s="122"/>
      <c r="AA291" s="122"/>
      <c r="AB291" s="122"/>
      <c r="AC291" s="122"/>
      <c r="AD291" s="119"/>
      <c r="AE291" s="120"/>
      <c r="AF291" s="122"/>
      <c r="AG291" s="154"/>
      <c r="AH291" s="48">
        <v>1</v>
      </c>
      <c r="AI291" s="155"/>
      <c r="AJ291" s="156"/>
    </row>
    <row r="292" spans="1:36" ht="15.75" customHeight="1" x14ac:dyDescent="0.25">
      <c r="A292" s="41">
        <v>1701</v>
      </c>
      <c r="B292" s="42"/>
      <c r="C292" s="42"/>
      <c r="D292" s="42"/>
      <c r="E292" s="42"/>
      <c r="F292" s="42"/>
      <c r="G292" s="42"/>
      <c r="H292" s="42"/>
      <c r="I292" s="42"/>
      <c r="J292" s="42"/>
      <c r="K292" s="131"/>
      <c r="L292" s="122"/>
      <c r="M292" s="122"/>
      <c r="N292" s="122"/>
      <c r="O292" s="122"/>
      <c r="P292" s="122"/>
      <c r="Q292" s="122"/>
      <c r="R292" s="122"/>
      <c r="S292" s="122"/>
      <c r="T292" s="122"/>
      <c r="U292" s="122"/>
      <c r="V292" s="122"/>
      <c r="W292" s="122"/>
      <c r="X292" s="122"/>
      <c r="Y292" s="122"/>
      <c r="Z292" s="122"/>
      <c r="AA292" s="122"/>
      <c r="AB292" s="122"/>
      <c r="AC292" s="122"/>
      <c r="AD292" s="119"/>
      <c r="AE292" s="120"/>
      <c r="AF292" s="122"/>
      <c r="AG292" s="126"/>
      <c r="AH292" s="124"/>
      <c r="AI292" s="127"/>
      <c r="AJ292" s="126"/>
    </row>
    <row r="293" spans="1:36" ht="15.75" customHeight="1" x14ac:dyDescent="0.25">
      <c r="A293" s="41">
        <v>1702</v>
      </c>
      <c r="B293" s="42"/>
      <c r="C293" s="42"/>
      <c r="D293" s="42"/>
      <c r="E293" s="42"/>
      <c r="F293" s="42"/>
      <c r="G293" s="42"/>
      <c r="H293" s="42"/>
      <c r="I293" s="42"/>
      <c r="J293" s="42"/>
      <c r="K293" s="131"/>
      <c r="L293" s="122"/>
      <c r="M293" s="122"/>
      <c r="N293" s="122"/>
      <c r="O293" s="122"/>
      <c r="P293" s="122"/>
      <c r="Q293" s="122"/>
      <c r="R293" s="122"/>
      <c r="S293" s="122"/>
      <c r="T293" s="122"/>
      <c r="U293" s="122"/>
      <c r="V293" s="122"/>
      <c r="W293" s="122"/>
      <c r="X293" s="122"/>
      <c r="Y293" s="122"/>
      <c r="Z293" s="122"/>
      <c r="AA293" s="122"/>
      <c r="AB293" s="122"/>
      <c r="AC293" s="122"/>
      <c r="AD293" s="119"/>
      <c r="AE293" s="120"/>
      <c r="AF293" s="122"/>
      <c r="AG293" s="126"/>
      <c r="AH293" s="124"/>
      <c r="AI293" s="127"/>
      <c r="AJ293" s="126"/>
    </row>
    <row r="294" spans="1:36" ht="15.75" customHeight="1" x14ac:dyDescent="0.25">
      <c r="A294" s="41">
        <v>1801</v>
      </c>
      <c r="B294" s="42"/>
      <c r="C294" s="42"/>
      <c r="D294" s="42"/>
      <c r="E294" s="42"/>
      <c r="F294" s="42"/>
      <c r="G294" s="42"/>
      <c r="H294" s="42"/>
      <c r="I294" s="42"/>
      <c r="J294" s="42"/>
      <c r="K294" s="131"/>
      <c r="L294" s="122"/>
      <c r="M294" s="122"/>
      <c r="N294" s="122"/>
      <c r="O294" s="122"/>
      <c r="P294" s="122"/>
      <c r="Q294" s="122"/>
      <c r="R294" s="122"/>
      <c r="S294" s="122"/>
      <c r="T294" s="122"/>
      <c r="U294" s="122"/>
      <c r="V294" s="122"/>
      <c r="W294" s="122"/>
      <c r="X294" s="122"/>
      <c r="Y294" s="122"/>
      <c r="Z294" s="122"/>
      <c r="AA294" s="122"/>
      <c r="AB294" s="122"/>
      <c r="AC294" s="122"/>
      <c r="AD294" s="119"/>
      <c r="AE294" s="120"/>
      <c r="AF294" s="122"/>
      <c r="AG294" s="126"/>
      <c r="AH294" s="124"/>
      <c r="AI294" s="127"/>
      <c r="AJ294" s="126"/>
    </row>
    <row r="295" spans="1:36" ht="15.75" customHeight="1" x14ac:dyDescent="0.25">
      <c r="A295" s="41">
        <v>1802</v>
      </c>
      <c r="B295" s="42"/>
      <c r="C295" s="42"/>
      <c r="D295" s="42"/>
      <c r="E295" s="42"/>
      <c r="F295" s="42"/>
      <c r="G295" s="42"/>
      <c r="H295" s="42"/>
      <c r="I295" s="42"/>
      <c r="J295" s="42"/>
      <c r="K295" s="131"/>
      <c r="L295" s="122"/>
      <c r="M295" s="122"/>
      <c r="N295" s="122"/>
      <c r="O295" s="122"/>
      <c r="P295" s="122"/>
      <c r="Q295" s="122"/>
      <c r="R295" s="122"/>
      <c r="S295" s="122"/>
      <c r="T295" s="122"/>
      <c r="U295" s="122"/>
      <c r="V295" s="122"/>
      <c r="W295" s="122"/>
      <c r="X295" s="122"/>
      <c r="Y295" s="122"/>
      <c r="Z295" s="122"/>
      <c r="AA295" s="122"/>
      <c r="AB295" s="122"/>
      <c r="AC295" s="122"/>
      <c r="AD295" s="119"/>
      <c r="AE295" s="120"/>
      <c r="AF295" s="122"/>
      <c r="AG295" s="120"/>
      <c r="AH295" s="122"/>
      <c r="AI295" s="151"/>
      <c r="AJ295" s="126"/>
    </row>
    <row r="296" spans="1:36" ht="15.75" customHeight="1" x14ac:dyDescent="0.25">
      <c r="A296" s="41">
        <v>1901</v>
      </c>
      <c r="B296" s="42"/>
      <c r="C296" s="42"/>
      <c r="D296" s="42"/>
      <c r="E296" s="42"/>
      <c r="F296" s="42"/>
      <c r="G296" s="42"/>
      <c r="H296" s="42"/>
      <c r="I296" s="42"/>
      <c r="J296" s="42"/>
      <c r="K296" s="131"/>
      <c r="L296" s="122"/>
      <c r="M296" s="122"/>
      <c r="N296" s="122"/>
      <c r="O296" s="122"/>
      <c r="P296" s="122"/>
      <c r="Q296" s="122"/>
      <c r="R296" s="122"/>
      <c r="S296" s="122"/>
      <c r="T296" s="122"/>
      <c r="U296" s="122"/>
      <c r="V296" s="122"/>
      <c r="W296" s="122"/>
      <c r="X296" s="122"/>
      <c r="Y296" s="122"/>
      <c r="Z296" s="122"/>
      <c r="AA296" s="122"/>
      <c r="AB296" s="122"/>
      <c r="AC296" s="122"/>
      <c r="AD296" s="119"/>
      <c r="AE296" s="120"/>
      <c r="AF296" s="122"/>
      <c r="AG296" s="52" t="s">
        <v>35</v>
      </c>
      <c r="AH296" s="53">
        <v>10</v>
      </c>
      <c r="AI296" s="54">
        <f>IF(SUM(K289:K292)=0,"",SUM(K289:K292))</f>
        <v>10</v>
      </c>
      <c r="AJ296" s="55" t="s">
        <v>20</v>
      </c>
    </row>
    <row r="297" spans="1:36" ht="15.75" customHeight="1" x14ac:dyDescent="0.25">
      <c r="A297" s="41">
        <v>1902</v>
      </c>
      <c r="B297" s="42"/>
      <c r="C297" s="42"/>
      <c r="D297" s="42"/>
      <c r="E297" s="42"/>
      <c r="F297" s="42"/>
      <c r="G297" s="42"/>
      <c r="H297" s="42"/>
      <c r="I297" s="42"/>
      <c r="J297" s="42"/>
      <c r="K297" s="131"/>
      <c r="L297" s="122"/>
      <c r="M297" s="122"/>
      <c r="N297" s="122"/>
      <c r="O297" s="122"/>
      <c r="P297" s="122"/>
      <c r="Q297" s="122"/>
      <c r="R297" s="122"/>
      <c r="S297" s="122"/>
      <c r="T297" s="122"/>
      <c r="U297" s="122"/>
      <c r="V297" s="122"/>
      <c r="W297" s="122"/>
      <c r="X297" s="122"/>
      <c r="Y297" s="122"/>
      <c r="Z297" s="122"/>
      <c r="AA297" s="122"/>
      <c r="AB297" s="122"/>
      <c r="AC297" s="122"/>
      <c r="AD297" s="119"/>
      <c r="AE297" s="120"/>
      <c r="AF297" s="122"/>
      <c r="AG297" s="56" t="s">
        <v>36</v>
      </c>
      <c r="AH297" s="57">
        <f>IF(AH296/B282=0,"",AH296/B282)</f>
        <v>0.7142857142857143</v>
      </c>
      <c r="AI297" s="58">
        <f>IF(AH296/AI296=0,"",AH296/AI296)</f>
        <v>1</v>
      </c>
      <c r="AJ297" s="59" t="s">
        <v>37</v>
      </c>
    </row>
    <row r="298" spans="1:36" ht="15.75" customHeight="1" x14ac:dyDescent="0.25">
      <c r="A298" s="41">
        <v>2001</v>
      </c>
      <c r="B298" s="178"/>
      <c r="C298" s="178"/>
      <c r="D298" s="178"/>
      <c r="E298" s="178"/>
      <c r="F298" s="178"/>
      <c r="G298" s="178"/>
      <c r="H298" s="178"/>
      <c r="I298" s="178"/>
      <c r="J298" s="178"/>
      <c r="K298" s="131"/>
      <c r="L298" s="122"/>
      <c r="M298" s="122"/>
      <c r="N298" s="122"/>
      <c r="O298" s="122"/>
      <c r="P298" s="122"/>
      <c r="Q298" s="122"/>
      <c r="R298" s="122"/>
      <c r="S298" s="122"/>
      <c r="T298" s="122"/>
      <c r="U298" s="122"/>
      <c r="V298" s="122"/>
      <c r="W298" s="122"/>
      <c r="X298" s="122"/>
      <c r="Y298" s="122"/>
      <c r="Z298" s="122"/>
      <c r="AA298" s="122"/>
      <c r="AB298" s="122"/>
      <c r="AC298" s="122"/>
      <c r="AD298" s="128"/>
      <c r="AE298" s="129"/>
      <c r="AF298" s="130"/>
      <c r="AG298" s="61"/>
      <c r="AH298" s="62"/>
      <c r="AI298" s="62"/>
      <c r="AJ298" s="63"/>
    </row>
    <row r="299" spans="1:36" ht="18" customHeight="1" x14ac:dyDescent="0.25">
      <c r="A299" s="22"/>
      <c r="B299" s="210" t="s">
        <v>79</v>
      </c>
      <c r="C299" s="210"/>
      <c r="D299" s="210"/>
      <c r="E299" s="210"/>
      <c r="F299" s="210"/>
      <c r="G299" s="210"/>
      <c r="H299" s="210"/>
      <c r="I299" s="210"/>
      <c r="J299" s="210"/>
      <c r="K299" s="177">
        <f>SUM(K282:K295)</f>
        <v>10</v>
      </c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  <c r="AA299" s="27"/>
      <c r="AB299" s="27"/>
      <c r="AC299" s="27"/>
      <c r="AD299" s="65">
        <f>IF(K290=0,"",K290/B282)</f>
        <v>0.6428571428571429</v>
      </c>
      <c r="AE299" s="65">
        <f>IF(K299=0,"",K299/B282)</f>
        <v>0.7142857142857143</v>
      </c>
      <c r="AF299" s="65">
        <f>IF(K290=0,"",AE299-AD299)</f>
        <v>7.1428571428571397E-2</v>
      </c>
      <c r="AG299" s="1"/>
      <c r="AH299" s="27"/>
      <c r="AI299" s="30"/>
      <c r="AJ299" s="1"/>
    </row>
    <row r="300" spans="1:36" ht="12.75" customHeight="1" x14ac:dyDescent="0.2">
      <c r="AD300" s="1"/>
      <c r="AE300" s="1"/>
      <c r="AG300" s="1"/>
    </row>
    <row r="301" spans="1:36" ht="12.75" customHeight="1" x14ac:dyDescent="0.2">
      <c r="AD301" s="1"/>
      <c r="AE301" s="1"/>
      <c r="AG301" s="1"/>
    </row>
    <row r="302" spans="1:36" ht="26.25" customHeight="1" x14ac:dyDescent="0.4">
      <c r="B302" s="211" t="s">
        <v>68</v>
      </c>
      <c r="C302" s="212"/>
      <c r="D302" s="212"/>
      <c r="E302" s="212"/>
      <c r="F302" s="212"/>
      <c r="G302" s="212"/>
      <c r="H302" s="212"/>
      <c r="I302" s="212"/>
      <c r="J302" s="212"/>
      <c r="K302" s="66" t="s">
        <v>57</v>
      </c>
      <c r="L302" s="27"/>
      <c r="M302" s="1"/>
      <c r="N302" s="1"/>
      <c r="O302" s="27"/>
      <c r="P302" s="1"/>
      <c r="Q302" s="27"/>
      <c r="R302" s="27"/>
      <c r="S302" s="27"/>
      <c r="AD302" s="1"/>
      <c r="AE302" s="1"/>
      <c r="AG302" s="1"/>
    </row>
    <row r="303" spans="1:36" ht="20.25" customHeight="1" x14ac:dyDescent="0.2">
      <c r="A303" s="223" t="s">
        <v>19</v>
      </c>
      <c r="B303" s="224" t="s">
        <v>69</v>
      </c>
      <c r="C303" s="225"/>
      <c r="D303" s="225"/>
      <c r="E303" s="225"/>
      <c r="F303" s="225"/>
      <c r="G303" s="225"/>
      <c r="H303" s="225"/>
      <c r="I303" s="225"/>
      <c r="J303" s="226"/>
      <c r="K303" s="227" t="s">
        <v>20</v>
      </c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  <c r="AA303" s="27"/>
      <c r="AB303" s="27"/>
      <c r="AC303" s="27"/>
      <c r="AD303" s="221" t="s">
        <v>11</v>
      </c>
      <c r="AE303" s="221" t="s">
        <v>12</v>
      </c>
      <c r="AF303" s="229" t="s">
        <v>13</v>
      </c>
      <c r="AG303" s="221" t="s">
        <v>14</v>
      </c>
      <c r="AH303" s="222" t="s">
        <v>15</v>
      </c>
      <c r="AI303" s="222" t="s">
        <v>16</v>
      </c>
      <c r="AJ303" s="221" t="s">
        <v>17</v>
      </c>
    </row>
    <row r="304" spans="1:36" ht="15.75" customHeight="1" x14ac:dyDescent="0.25">
      <c r="A304" s="217"/>
      <c r="B304" s="41" t="s">
        <v>70</v>
      </c>
      <c r="C304" s="41" t="s">
        <v>71</v>
      </c>
      <c r="D304" s="41" t="s">
        <v>72</v>
      </c>
      <c r="E304" s="41" t="s">
        <v>73</v>
      </c>
      <c r="F304" s="41" t="s">
        <v>74</v>
      </c>
      <c r="G304" s="41" t="s">
        <v>75</v>
      </c>
      <c r="H304" s="41" t="s">
        <v>76</v>
      </c>
      <c r="I304" s="41" t="s">
        <v>77</v>
      </c>
      <c r="J304" s="41" t="s">
        <v>78</v>
      </c>
      <c r="K304" s="228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  <c r="AA304" s="27"/>
      <c r="AB304" s="27"/>
      <c r="AC304" s="27"/>
      <c r="AD304" s="217"/>
      <c r="AE304" s="217"/>
      <c r="AF304" s="217"/>
      <c r="AG304" s="217"/>
      <c r="AH304" s="217"/>
      <c r="AI304" s="217"/>
      <c r="AJ304" s="217"/>
    </row>
    <row r="305" spans="1:38" ht="15.75" customHeight="1" x14ac:dyDescent="0.25">
      <c r="A305" s="41">
        <v>1202</v>
      </c>
      <c r="B305" s="42">
        <v>66</v>
      </c>
      <c r="C305" s="42"/>
      <c r="D305" s="42"/>
      <c r="E305" s="42"/>
      <c r="F305" s="42"/>
      <c r="G305" s="42"/>
      <c r="H305" s="42"/>
      <c r="I305" s="42"/>
      <c r="J305" s="42"/>
      <c r="K305" s="131"/>
      <c r="L305" s="122"/>
      <c r="M305" s="122"/>
      <c r="N305" s="122"/>
      <c r="O305" s="122"/>
      <c r="P305" s="122"/>
      <c r="Q305" s="122"/>
      <c r="R305" s="122"/>
      <c r="S305" s="122"/>
      <c r="T305" s="122"/>
      <c r="U305" s="122"/>
      <c r="V305" s="122"/>
      <c r="W305" s="122"/>
      <c r="X305" s="122"/>
      <c r="Y305" s="122"/>
      <c r="Z305" s="122"/>
      <c r="AA305" s="122"/>
      <c r="AB305" s="122"/>
      <c r="AC305" s="122"/>
      <c r="AD305" s="114"/>
      <c r="AE305" s="115"/>
      <c r="AF305" s="116"/>
      <c r="AG305" s="43"/>
      <c r="AH305" s="44">
        <f>B305</f>
        <v>66</v>
      </c>
      <c r="AI305" s="45"/>
      <c r="AJ305" s="43"/>
    </row>
    <row r="306" spans="1:38" ht="15.75" customHeight="1" x14ac:dyDescent="0.25">
      <c r="A306" s="41">
        <v>1301</v>
      </c>
      <c r="B306" s="42"/>
      <c r="C306" s="42">
        <v>58</v>
      </c>
      <c r="D306" s="42"/>
      <c r="E306" s="42"/>
      <c r="F306" s="42"/>
      <c r="G306" s="42"/>
      <c r="H306" s="42"/>
      <c r="I306" s="42"/>
      <c r="J306" s="42"/>
      <c r="K306" s="131"/>
      <c r="L306" s="122"/>
      <c r="M306" s="122"/>
      <c r="N306" s="122"/>
      <c r="O306" s="122"/>
      <c r="P306" s="122"/>
      <c r="Q306" s="122"/>
      <c r="R306" s="122"/>
      <c r="S306" s="122"/>
      <c r="T306" s="122"/>
      <c r="U306" s="122"/>
      <c r="V306" s="122"/>
      <c r="W306" s="122"/>
      <c r="X306" s="122"/>
      <c r="Y306" s="122"/>
      <c r="Z306" s="122"/>
      <c r="AA306" s="122"/>
      <c r="AB306" s="122"/>
      <c r="AC306" s="122"/>
      <c r="AD306" s="119"/>
      <c r="AE306" s="120"/>
      <c r="AF306" s="121"/>
      <c r="AG306" s="47">
        <f>IF(C306=0,"",C306/B305)</f>
        <v>0.87878787878787878</v>
      </c>
      <c r="AH306" s="48">
        <v>58</v>
      </c>
      <c r="AI306" s="49">
        <f t="shared" ref="AI306:AI313" si="39">IF(AH306=0,"",AH306/AH305)</f>
        <v>0.87878787878787878</v>
      </c>
      <c r="AJ306" s="49">
        <f t="shared" ref="AJ306:AJ313" si="40">IF(AH306=0,"",100%-AI306)</f>
        <v>0.12121212121212122</v>
      </c>
    </row>
    <row r="307" spans="1:38" ht="15.75" customHeight="1" x14ac:dyDescent="0.25">
      <c r="A307" s="41">
        <v>1302</v>
      </c>
      <c r="B307" s="42"/>
      <c r="C307" s="42"/>
      <c r="D307" s="42">
        <v>55</v>
      </c>
      <c r="E307" s="42"/>
      <c r="F307" s="42"/>
      <c r="G307" s="42"/>
      <c r="H307" s="42"/>
      <c r="I307" s="42"/>
      <c r="J307" s="42"/>
      <c r="K307" s="131"/>
      <c r="L307" s="122"/>
      <c r="M307" s="122"/>
      <c r="N307" s="122"/>
      <c r="O307" s="122"/>
      <c r="P307" s="122"/>
      <c r="Q307" s="122"/>
      <c r="R307" s="122"/>
      <c r="S307" s="122"/>
      <c r="T307" s="122"/>
      <c r="U307" s="122"/>
      <c r="V307" s="122"/>
      <c r="W307" s="122"/>
      <c r="X307" s="122"/>
      <c r="Y307" s="122"/>
      <c r="Z307" s="122"/>
      <c r="AA307" s="122"/>
      <c r="AB307" s="122"/>
      <c r="AC307" s="122"/>
      <c r="AD307" s="119"/>
      <c r="AE307" s="120"/>
      <c r="AF307" s="121"/>
      <c r="AG307" s="47">
        <f>IF(D307=0,"",D307/C306)</f>
        <v>0.94827586206896552</v>
      </c>
      <c r="AH307" s="48">
        <v>55</v>
      </c>
      <c r="AI307" s="49">
        <f t="shared" si="39"/>
        <v>0.94827586206896552</v>
      </c>
      <c r="AJ307" s="49">
        <f t="shared" si="40"/>
        <v>5.1724137931034475E-2</v>
      </c>
      <c r="AK307" s="32">
        <f>AH307/AH305</f>
        <v>0.83333333333333337</v>
      </c>
      <c r="AL307" s="32"/>
    </row>
    <row r="308" spans="1:38" ht="15.75" customHeight="1" x14ac:dyDescent="0.25">
      <c r="A308" s="41">
        <v>1401</v>
      </c>
      <c r="B308" s="42"/>
      <c r="C308" s="42"/>
      <c r="D308" s="42"/>
      <c r="E308" s="42">
        <v>51</v>
      </c>
      <c r="F308" s="42"/>
      <c r="G308" s="42"/>
      <c r="H308" s="42"/>
      <c r="I308" s="42"/>
      <c r="J308" s="42"/>
      <c r="K308" s="131"/>
      <c r="L308" s="122"/>
      <c r="M308" s="122"/>
      <c r="N308" s="122"/>
      <c r="O308" s="122"/>
      <c r="P308" s="122"/>
      <c r="Q308" s="122"/>
      <c r="R308" s="122"/>
      <c r="S308" s="122"/>
      <c r="T308" s="122"/>
      <c r="U308" s="122"/>
      <c r="V308" s="122"/>
      <c r="W308" s="122"/>
      <c r="X308" s="122"/>
      <c r="Y308" s="122"/>
      <c r="Z308" s="122"/>
      <c r="AA308" s="122"/>
      <c r="AB308" s="122"/>
      <c r="AC308" s="122"/>
      <c r="AD308" s="119"/>
      <c r="AE308" s="120"/>
      <c r="AF308" s="121"/>
      <c r="AG308" s="47">
        <f>IF(E308=0,"",E308/D307)</f>
        <v>0.92727272727272725</v>
      </c>
      <c r="AH308" s="48">
        <v>53</v>
      </c>
      <c r="AI308" s="49">
        <f t="shared" si="39"/>
        <v>0.96363636363636362</v>
      </c>
      <c r="AJ308" s="49">
        <f t="shared" si="40"/>
        <v>3.6363636363636376E-2</v>
      </c>
    </row>
    <row r="309" spans="1:38" ht="15.75" customHeight="1" x14ac:dyDescent="0.25">
      <c r="A309" s="41">
        <v>1402</v>
      </c>
      <c r="B309" s="42"/>
      <c r="C309" s="42"/>
      <c r="D309" s="42"/>
      <c r="E309" s="42"/>
      <c r="F309" s="42">
        <v>48</v>
      </c>
      <c r="G309" s="42"/>
      <c r="H309" s="42"/>
      <c r="I309" s="42"/>
      <c r="J309" s="42"/>
      <c r="K309" s="131"/>
      <c r="L309" s="122"/>
      <c r="M309" s="122"/>
      <c r="N309" s="122"/>
      <c r="O309" s="122"/>
      <c r="P309" s="122"/>
      <c r="Q309" s="122"/>
      <c r="R309" s="122"/>
      <c r="S309" s="122"/>
      <c r="T309" s="122"/>
      <c r="U309" s="122"/>
      <c r="V309" s="122"/>
      <c r="W309" s="122"/>
      <c r="X309" s="122"/>
      <c r="Y309" s="122"/>
      <c r="Z309" s="122"/>
      <c r="AA309" s="122"/>
      <c r="AB309" s="122"/>
      <c r="AC309" s="122"/>
      <c r="AD309" s="119"/>
      <c r="AE309" s="120"/>
      <c r="AF309" s="121"/>
      <c r="AG309" s="47">
        <f>IF(F309=0,"",F309/E308)</f>
        <v>0.94117647058823528</v>
      </c>
      <c r="AH309" s="48">
        <v>52</v>
      </c>
      <c r="AI309" s="49">
        <f t="shared" si="39"/>
        <v>0.98113207547169812</v>
      </c>
      <c r="AJ309" s="49">
        <f t="shared" si="40"/>
        <v>1.8867924528301883E-2</v>
      </c>
    </row>
    <row r="310" spans="1:38" ht="15.75" customHeight="1" x14ac:dyDescent="0.25">
      <c r="A310" s="41">
        <v>1501</v>
      </c>
      <c r="B310" s="42"/>
      <c r="C310" s="42"/>
      <c r="D310" s="42"/>
      <c r="E310" s="42"/>
      <c r="F310" s="42"/>
      <c r="G310" s="42">
        <v>46</v>
      </c>
      <c r="H310" s="42"/>
      <c r="I310" s="42"/>
      <c r="J310" s="42"/>
      <c r="K310" s="131"/>
      <c r="L310" s="122"/>
      <c r="M310" s="122"/>
      <c r="N310" s="122"/>
      <c r="O310" s="122"/>
      <c r="P310" s="122"/>
      <c r="Q310" s="122"/>
      <c r="R310" s="122"/>
      <c r="S310" s="122"/>
      <c r="T310" s="122"/>
      <c r="U310" s="122"/>
      <c r="V310" s="122"/>
      <c r="W310" s="122"/>
      <c r="X310" s="122"/>
      <c r="Y310" s="122"/>
      <c r="Z310" s="122"/>
      <c r="AA310" s="122"/>
      <c r="AB310" s="122"/>
      <c r="AC310" s="122"/>
      <c r="AD310" s="119"/>
      <c r="AE310" s="120"/>
      <c r="AF310" s="121"/>
      <c r="AG310" s="47">
        <f>IF(G310=0,"",G310/F309)</f>
        <v>0.95833333333333337</v>
      </c>
      <c r="AH310" s="48">
        <v>51</v>
      </c>
      <c r="AI310" s="49">
        <f t="shared" si="39"/>
        <v>0.98076923076923073</v>
      </c>
      <c r="AJ310" s="49">
        <f t="shared" si="40"/>
        <v>1.9230769230769273E-2</v>
      </c>
    </row>
    <row r="311" spans="1:38" ht="15.75" customHeight="1" x14ac:dyDescent="0.25">
      <c r="A311" s="41">
        <v>1502</v>
      </c>
      <c r="B311" s="42"/>
      <c r="C311" s="42"/>
      <c r="D311" s="42"/>
      <c r="E311" s="42"/>
      <c r="F311" s="42"/>
      <c r="G311" s="42"/>
      <c r="H311" s="42">
        <v>46</v>
      </c>
      <c r="I311" s="42"/>
      <c r="J311" s="42"/>
      <c r="K311" s="131"/>
      <c r="L311" s="122"/>
      <c r="M311" s="122"/>
      <c r="N311" s="122"/>
      <c r="O311" s="122"/>
      <c r="P311" s="122"/>
      <c r="Q311" s="122"/>
      <c r="R311" s="122"/>
      <c r="S311" s="122"/>
      <c r="T311" s="122"/>
      <c r="U311" s="122"/>
      <c r="V311" s="122"/>
      <c r="W311" s="122"/>
      <c r="X311" s="122"/>
      <c r="Y311" s="122"/>
      <c r="Z311" s="122"/>
      <c r="AA311" s="122"/>
      <c r="AB311" s="122"/>
      <c r="AC311" s="122"/>
      <c r="AD311" s="119"/>
      <c r="AE311" s="120"/>
      <c r="AF311" s="121"/>
      <c r="AG311" s="47">
        <f>IF(H311=0,"",H311/G310)</f>
        <v>1</v>
      </c>
      <c r="AH311" s="48">
        <v>50</v>
      </c>
      <c r="AI311" s="49">
        <f t="shared" si="39"/>
        <v>0.98039215686274506</v>
      </c>
      <c r="AJ311" s="49">
        <f t="shared" si="40"/>
        <v>1.9607843137254943E-2</v>
      </c>
    </row>
    <row r="312" spans="1:38" ht="15.75" customHeight="1" x14ac:dyDescent="0.25">
      <c r="A312" s="41">
        <v>1601</v>
      </c>
      <c r="B312" s="42"/>
      <c r="C312" s="42"/>
      <c r="D312" s="42"/>
      <c r="E312" s="42"/>
      <c r="F312" s="42"/>
      <c r="G312" s="42"/>
      <c r="H312" s="42"/>
      <c r="I312" s="42">
        <v>45</v>
      </c>
      <c r="J312" s="42"/>
      <c r="K312" s="131"/>
      <c r="L312" s="122"/>
      <c r="M312" s="122"/>
      <c r="N312" s="122"/>
      <c r="O312" s="122"/>
      <c r="P312" s="122"/>
      <c r="Q312" s="122"/>
      <c r="R312" s="122"/>
      <c r="S312" s="122"/>
      <c r="T312" s="122"/>
      <c r="U312" s="122"/>
      <c r="V312" s="122"/>
      <c r="W312" s="122"/>
      <c r="X312" s="122"/>
      <c r="Y312" s="122"/>
      <c r="Z312" s="122"/>
      <c r="AA312" s="122"/>
      <c r="AB312" s="122"/>
      <c r="AC312" s="122"/>
      <c r="AD312" s="119"/>
      <c r="AE312" s="120"/>
      <c r="AF312" s="121"/>
      <c r="AG312" s="47">
        <f>IF(I312=0,"",I312/H311)</f>
        <v>0.97826086956521741</v>
      </c>
      <c r="AH312" s="48">
        <v>49</v>
      </c>
      <c r="AI312" s="49">
        <f t="shared" si="39"/>
        <v>0.98</v>
      </c>
      <c r="AJ312" s="49">
        <f t="shared" si="40"/>
        <v>2.0000000000000018E-2</v>
      </c>
    </row>
    <row r="313" spans="1:38" ht="15.75" customHeight="1" x14ac:dyDescent="0.25">
      <c r="A313" s="41">
        <v>1602</v>
      </c>
      <c r="B313" s="42"/>
      <c r="C313" s="42"/>
      <c r="D313" s="42"/>
      <c r="E313" s="42"/>
      <c r="F313" s="42"/>
      <c r="G313" s="42"/>
      <c r="H313" s="42"/>
      <c r="I313" s="42"/>
      <c r="J313" s="42">
        <v>45</v>
      </c>
      <c r="K313" s="131">
        <v>45</v>
      </c>
      <c r="L313" s="122"/>
      <c r="M313" s="122"/>
      <c r="N313" s="122"/>
      <c r="O313" s="122"/>
      <c r="P313" s="122"/>
      <c r="Q313" s="122"/>
      <c r="R313" s="122"/>
      <c r="S313" s="122"/>
      <c r="T313" s="122"/>
      <c r="U313" s="122"/>
      <c r="V313" s="122"/>
      <c r="W313" s="122"/>
      <c r="X313" s="122"/>
      <c r="Y313" s="122"/>
      <c r="Z313" s="122"/>
      <c r="AA313" s="122"/>
      <c r="AB313" s="122"/>
      <c r="AC313" s="122"/>
      <c r="AD313" s="119"/>
      <c r="AE313" s="120"/>
      <c r="AF313" s="121"/>
      <c r="AG313" s="50">
        <f>IF(J313=0,"",J313/I312)</f>
        <v>1</v>
      </c>
      <c r="AH313" s="48">
        <v>49</v>
      </c>
      <c r="AI313" s="51">
        <f t="shared" si="39"/>
        <v>1</v>
      </c>
      <c r="AJ313" s="51">
        <f t="shared" si="40"/>
        <v>0</v>
      </c>
    </row>
    <row r="314" spans="1:38" ht="15.75" customHeight="1" x14ac:dyDescent="0.25">
      <c r="A314" s="41">
        <v>1701</v>
      </c>
      <c r="B314" s="42"/>
      <c r="C314" s="42"/>
      <c r="D314" s="42"/>
      <c r="E314" s="42"/>
      <c r="F314" s="42"/>
      <c r="G314" s="42"/>
      <c r="H314" s="42"/>
      <c r="I314" s="42"/>
      <c r="J314" s="42">
        <v>2</v>
      </c>
      <c r="K314" s="131">
        <v>1</v>
      </c>
      <c r="L314" s="122"/>
      <c r="M314" s="122"/>
      <c r="N314" s="122"/>
      <c r="O314" s="122"/>
      <c r="P314" s="122"/>
      <c r="Q314" s="122"/>
      <c r="R314" s="122"/>
      <c r="S314" s="122"/>
      <c r="T314" s="122"/>
      <c r="U314" s="122"/>
      <c r="V314" s="122"/>
      <c r="W314" s="122"/>
      <c r="X314" s="122"/>
      <c r="Y314" s="122"/>
      <c r="Z314" s="122"/>
      <c r="AA314" s="122"/>
      <c r="AB314" s="122"/>
      <c r="AC314" s="122"/>
      <c r="AD314" s="119"/>
      <c r="AE314" s="120"/>
      <c r="AF314" s="122"/>
      <c r="AG314" s="157"/>
      <c r="AH314" s="48">
        <v>3</v>
      </c>
      <c r="AI314" s="158"/>
      <c r="AJ314" s="159"/>
    </row>
    <row r="315" spans="1:38" ht="15.75" customHeight="1" x14ac:dyDescent="0.25">
      <c r="A315" s="41">
        <v>1702</v>
      </c>
      <c r="B315" s="42"/>
      <c r="C315" s="42"/>
      <c r="D315" s="42"/>
      <c r="E315" s="42"/>
      <c r="F315" s="42"/>
      <c r="G315" s="42"/>
      <c r="H315" s="42"/>
      <c r="I315" s="42"/>
      <c r="J315" s="42">
        <v>2</v>
      </c>
      <c r="K315" s="131">
        <v>1</v>
      </c>
      <c r="L315" s="122"/>
      <c r="M315" s="122"/>
      <c r="N315" s="122"/>
      <c r="O315" s="122"/>
      <c r="P315" s="122"/>
      <c r="Q315" s="122"/>
      <c r="R315" s="122"/>
      <c r="S315" s="122"/>
      <c r="T315" s="122"/>
      <c r="U315" s="122"/>
      <c r="V315" s="122"/>
      <c r="W315" s="122"/>
      <c r="X315" s="122"/>
      <c r="Y315" s="122"/>
      <c r="Z315" s="122"/>
      <c r="AA315" s="122"/>
      <c r="AB315" s="122"/>
      <c r="AC315" s="122"/>
      <c r="AD315" s="119"/>
      <c r="AE315" s="120"/>
      <c r="AF315" s="122"/>
      <c r="AG315" s="126"/>
      <c r="AH315" s="124">
        <v>3</v>
      </c>
      <c r="AI315" s="127"/>
      <c r="AJ315" s="126"/>
    </row>
    <row r="316" spans="1:38" ht="15.75" customHeight="1" x14ac:dyDescent="0.25">
      <c r="A316" s="41">
        <v>1801</v>
      </c>
      <c r="B316" s="42"/>
      <c r="C316" s="42"/>
      <c r="D316" s="42"/>
      <c r="E316" s="42"/>
      <c r="F316" s="42"/>
      <c r="G316" s="42"/>
      <c r="H316" s="42"/>
      <c r="I316" s="42"/>
      <c r="J316" s="42">
        <v>2</v>
      </c>
      <c r="K316" s="131"/>
      <c r="L316" s="122"/>
      <c r="M316" s="122"/>
      <c r="N316" s="122"/>
      <c r="O316" s="122"/>
      <c r="P316" s="122"/>
      <c r="Q316" s="122"/>
      <c r="R316" s="122"/>
      <c r="S316" s="122"/>
      <c r="T316" s="122"/>
      <c r="U316" s="122"/>
      <c r="V316" s="122"/>
      <c r="W316" s="122"/>
      <c r="X316" s="122"/>
      <c r="Y316" s="122"/>
      <c r="Z316" s="122"/>
      <c r="AA316" s="122"/>
      <c r="AB316" s="122"/>
      <c r="AC316" s="122"/>
      <c r="AD316" s="119"/>
      <c r="AE316" s="120"/>
      <c r="AF316" s="122"/>
      <c r="AG316" s="126"/>
      <c r="AH316" s="124">
        <v>2</v>
      </c>
      <c r="AI316" s="127"/>
      <c r="AJ316" s="126"/>
    </row>
    <row r="317" spans="1:38" ht="15.75" customHeight="1" x14ac:dyDescent="0.25">
      <c r="A317" s="41">
        <v>1802</v>
      </c>
      <c r="B317" s="42"/>
      <c r="C317" s="42"/>
      <c r="D317" s="42"/>
      <c r="E317" s="42"/>
      <c r="F317" s="42"/>
      <c r="G317" s="42"/>
      <c r="H317" s="42"/>
      <c r="I317" s="42"/>
      <c r="J317" s="42">
        <v>2</v>
      </c>
      <c r="K317" s="131">
        <v>1</v>
      </c>
      <c r="L317" s="122"/>
      <c r="M317" s="122"/>
      <c r="N317" s="122"/>
      <c r="O317" s="122"/>
      <c r="P317" s="122"/>
      <c r="Q317" s="122"/>
      <c r="R317" s="122"/>
      <c r="S317" s="122"/>
      <c r="T317" s="122"/>
      <c r="U317" s="122"/>
      <c r="V317" s="122"/>
      <c r="W317" s="122"/>
      <c r="X317" s="122"/>
      <c r="Y317" s="122"/>
      <c r="Z317" s="122"/>
      <c r="AA317" s="122"/>
      <c r="AB317" s="122"/>
      <c r="AC317" s="122"/>
      <c r="AD317" s="119"/>
      <c r="AE317" s="120"/>
      <c r="AF317" s="122"/>
      <c r="AG317" s="126"/>
      <c r="AH317" s="124">
        <v>1</v>
      </c>
      <c r="AI317" s="127"/>
      <c r="AJ317" s="126"/>
    </row>
    <row r="318" spans="1:38" ht="15.75" customHeight="1" x14ac:dyDescent="0.25">
      <c r="A318" s="41">
        <v>1901</v>
      </c>
      <c r="B318" s="42"/>
      <c r="C318" s="42"/>
      <c r="D318" s="42"/>
      <c r="E318" s="42"/>
      <c r="F318" s="42"/>
      <c r="G318" s="42"/>
      <c r="H318" s="42"/>
      <c r="I318" s="42"/>
      <c r="J318" s="42">
        <v>1</v>
      </c>
      <c r="K318" s="131"/>
      <c r="L318" s="122"/>
      <c r="M318" s="122"/>
      <c r="N318" s="122"/>
      <c r="O318" s="122"/>
      <c r="P318" s="122"/>
      <c r="Q318" s="122"/>
      <c r="R318" s="122"/>
      <c r="S318" s="122"/>
      <c r="T318" s="122"/>
      <c r="U318" s="122"/>
      <c r="V318" s="122"/>
      <c r="W318" s="122"/>
      <c r="X318" s="122"/>
      <c r="Y318" s="122"/>
      <c r="Z318" s="122"/>
      <c r="AA318" s="122"/>
      <c r="AB318" s="122"/>
      <c r="AC318" s="122"/>
      <c r="AD318" s="119"/>
      <c r="AE318" s="120"/>
      <c r="AF318" s="122"/>
      <c r="AG318" s="120"/>
      <c r="AH318" s="122"/>
      <c r="AI318" s="151"/>
      <c r="AJ318" s="126"/>
    </row>
    <row r="319" spans="1:38" ht="15.75" customHeight="1" x14ac:dyDescent="0.25">
      <c r="A319" s="41">
        <v>1902</v>
      </c>
      <c r="B319" s="42"/>
      <c r="C319" s="42"/>
      <c r="D319" s="42"/>
      <c r="E319" s="42"/>
      <c r="F319" s="42"/>
      <c r="G319" s="42"/>
      <c r="H319" s="42"/>
      <c r="I319" s="42"/>
      <c r="J319" s="42"/>
      <c r="K319" s="131"/>
      <c r="L319" s="122"/>
      <c r="M319" s="122"/>
      <c r="N319" s="122"/>
      <c r="O319" s="122"/>
      <c r="P319" s="122"/>
      <c r="Q319" s="122"/>
      <c r="R319" s="122"/>
      <c r="S319" s="122"/>
      <c r="T319" s="122"/>
      <c r="U319" s="122"/>
      <c r="V319" s="122"/>
      <c r="W319" s="122"/>
      <c r="X319" s="122"/>
      <c r="Y319" s="122"/>
      <c r="Z319" s="122"/>
      <c r="AA319" s="122"/>
      <c r="AB319" s="122"/>
      <c r="AC319" s="122"/>
      <c r="AD319" s="119"/>
      <c r="AE319" s="120"/>
      <c r="AF319" s="122"/>
      <c r="AG319" s="52" t="s">
        <v>35</v>
      </c>
      <c r="AH319" s="53">
        <v>44</v>
      </c>
      <c r="AI319" s="54">
        <f>K322</f>
        <v>48</v>
      </c>
      <c r="AJ319" s="55" t="s">
        <v>20</v>
      </c>
    </row>
    <row r="320" spans="1:38" ht="15.75" customHeight="1" x14ac:dyDescent="0.25">
      <c r="A320" s="41">
        <v>2001</v>
      </c>
      <c r="B320" s="42"/>
      <c r="C320" s="42"/>
      <c r="D320" s="42"/>
      <c r="E320" s="42"/>
      <c r="F320" s="42"/>
      <c r="G320" s="42"/>
      <c r="H320" s="42"/>
      <c r="I320" s="42"/>
      <c r="J320" s="42"/>
      <c r="K320" s="131"/>
      <c r="L320" s="122"/>
      <c r="M320" s="122"/>
      <c r="N320" s="122"/>
      <c r="O320" s="122"/>
      <c r="P320" s="122"/>
      <c r="Q320" s="122"/>
      <c r="R320" s="122"/>
      <c r="S320" s="122"/>
      <c r="T320" s="122"/>
      <c r="U320" s="122"/>
      <c r="V320" s="122"/>
      <c r="W320" s="122"/>
      <c r="X320" s="122"/>
      <c r="Y320" s="122"/>
      <c r="Z320" s="122"/>
      <c r="AA320" s="122"/>
      <c r="AB320" s="122"/>
      <c r="AC320" s="122"/>
      <c r="AD320" s="119"/>
      <c r="AE320" s="120"/>
      <c r="AF320" s="122"/>
      <c r="AG320" s="56" t="s">
        <v>36</v>
      </c>
      <c r="AH320" s="57">
        <f>IF(AH319/B305=0,"",AH319/B305)</f>
        <v>0.66666666666666663</v>
      </c>
      <c r="AI320" s="58">
        <f>IF(AH319/AI319=0,"",AH319/AI319)</f>
        <v>0.91666666666666663</v>
      </c>
      <c r="AJ320" s="59" t="s">
        <v>37</v>
      </c>
    </row>
    <row r="321" spans="1:38" ht="15.75" customHeight="1" x14ac:dyDescent="0.25">
      <c r="A321" s="41">
        <v>2002</v>
      </c>
      <c r="B321" s="178"/>
      <c r="C321" s="178"/>
      <c r="D321" s="178"/>
      <c r="E321" s="178"/>
      <c r="F321" s="178"/>
      <c r="G321" s="178"/>
      <c r="H321" s="178"/>
      <c r="I321" s="178"/>
      <c r="J321" s="178"/>
      <c r="K321" s="131"/>
      <c r="L321" s="122"/>
      <c r="M321" s="122"/>
      <c r="N321" s="122"/>
      <c r="O321" s="122"/>
      <c r="P321" s="122"/>
      <c r="Q321" s="122"/>
      <c r="R321" s="122"/>
      <c r="S321" s="122"/>
      <c r="T321" s="122"/>
      <c r="U321" s="122"/>
      <c r="V321" s="122"/>
      <c r="W321" s="122"/>
      <c r="X321" s="122"/>
      <c r="Y321" s="122"/>
      <c r="Z321" s="122"/>
      <c r="AA321" s="122"/>
      <c r="AB321" s="122"/>
      <c r="AC321" s="122"/>
      <c r="AD321" s="128"/>
      <c r="AE321" s="129"/>
      <c r="AF321" s="130"/>
      <c r="AG321" s="61"/>
      <c r="AH321" s="62"/>
      <c r="AI321" s="62"/>
      <c r="AJ321" s="63"/>
    </row>
    <row r="322" spans="1:38" ht="18" customHeight="1" x14ac:dyDescent="0.25">
      <c r="A322" s="22"/>
      <c r="B322" s="210" t="s">
        <v>79</v>
      </c>
      <c r="C322" s="210"/>
      <c r="D322" s="210"/>
      <c r="E322" s="210"/>
      <c r="F322" s="210"/>
      <c r="G322" s="210"/>
      <c r="H322" s="210"/>
      <c r="I322" s="210"/>
      <c r="J322" s="210"/>
      <c r="K322" s="177">
        <f>SUM(K313:K318)</f>
        <v>48</v>
      </c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  <c r="AA322" s="27"/>
      <c r="AB322" s="27"/>
      <c r="AC322" s="27"/>
      <c r="AD322" s="65">
        <f>IF(K313=0,"",K313/B305)</f>
        <v>0.68181818181818177</v>
      </c>
      <c r="AE322" s="65">
        <f>IF(K322=0,"",K322/B305)</f>
        <v>0.72727272727272729</v>
      </c>
      <c r="AF322" s="65">
        <f>IF(K314=0,"",AE322-AD322)</f>
        <v>4.5454545454545525E-2</v>
      </c>
      <c r="AG322" s="1"/>
      <c r="AH322" s="27"/>
      <c r="AI322" s="30"/>
      <c r="AJ322" s="1"/>
    </row>
    <row r="323" spans="1:38" ht="12.75" customHeight="1" x14ac:dyDescent="0.2">
      <c r="AD323" s="1"/>
      <c r="AE323" s="1"/>
      <c r="AG323" s="1"/>
    </row>
    <row r="324" spans="1:38" ht="12.75" customHeight="1" x14ac:dyDescent="0.2">
      <c r="AD324" s="1"/>
      <c r="AE324" s="1"/>
      <c r="AG324" s="1"/>
    </row>
    <row r="325" spans="1:38" ht="26.25" customHeight="1" x14ac:dyDescent="0.4">
      <c r="B325" s="211" t="s">
        <v>68</v>
      </c>
      <c r="C325" s="212"/>
      <c r="D325" s="212"/>
      <c r="E325" s="212"/>
      <c r="F325" s="212"/>
      <c r="G325" s="212"/>
      <c r="H325" s="212"/>
      <c r="I325" s="212"/>
      <c r="J325" s="212"/>
      <c r="K325" s="66" t="s">
        <v>62</v>
      </c>
      <c r="L325" s="27"/>
      <c r="M325" s="1"/>
      <c r="N325" s="1"/>
      <c r="O325" s="27"/>
      <c r="P325" s="1"/>
      <c r="Q325" s="27"/>
      <c r="R325" s="27"/>
      <c r="S325" s="27"/>
      <c r="AD325" s="1"/>
      <c r="AE325" s="1"/>
      <c r="AG325" s="1"/>
    </row>
    <row r="326" spans="1:38" ht="20.25" customHeight="1" x14ac:dyDescent="0.2">
      <c r="A326" s="223" t="s">
        <v>19</v>
      </c>
      <c r="B326" s="224" t="s">
        <v>69</v>
      </c>
      <c r="C326" s="225"/>
      <c r="D326" s="225"/>
      <c r="E326" s="225"/>
      <c r="F326" s="225"/>
      <c r="G326" s="225"/>
      <c r="H326" s="225"/>
      <c r="I326" s="225"/>
      <c r="J326" s="226"/>
      <c r="K326" s="227" t="s">
        <v>20</v>
      </c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  <c r="AA326" s="27"/>
      <c r="AB326" s="27"/>
      <c r="AC326" s="27"/>
      <c r="AD326" s="221" t="s">
        <v>11</v>
      </c>
      <c r="AE326" s="221" t="s">
        <v>12</v>
      </c>
      <c r="AF326" s="229" t="s">
        <v>13</v>
      </c>
      <c r="AG326" s="221" t="s">
        <v>14</v>
      </c>
      <c r="AH326" s="222" t="s">
        <v>15</v>
      </c>
      <c r="AI326" s="222" t="s">
        <v>16</v>
      </c>
      <c r="AJ326" s="221" t="s">
        <v>17</v>
      </c>
    </row>
    <row r="327" spans="1:38" ht="15.75" customHeight="1" x14ac:dyDescent="0.25">
      <c r="A327" s="217"/>
      <c r="B327" s="41" t="s">
        <v>70</v>
      </c>
      <c r="C327" s="41" t="s">
        <v>71</v>
      </c>
      <c r="D327" s="41" t="s">
        <v>72</v>
      </c>
      <c r="E327" s="41" t="s">
        <v>73</v>
      </c>
      <c r="F327" s="41" t="s">
        <v>74</v>
      </c>
      <c r="G327" s="41" t="s">
        <v>75</v>
      </c>
      <c r="H327" s="41" t="s">
        <v>76</v>
      </c>
      <c r="I327" s="41" t="s">
        <v>77</v>
      </c>
      <c r="J327" s="41" t="s">
        <v>78</v>
      </c>
      <c r="K327" s="228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  <c r="AA327" s="27"/>
      <c r="AB327" s="27"/>
      <c r="AC327" s="27"/>
      <c r="AD327" s="217"/>
      <c r="AE327" s="217"/>
      <c r="AF327" s="217"/>
      <c r="AG327" s="217"/>
      <c r="AH327" s="217"/>
      <c r="AI327" s="217"/>
      <c r="AJ327" s="217"/>
    </row>
    <row r="328" spans="1:38" ht="15.75" customHeight="1" x14ac:dyDescent="0.25">
      <c r="A328" s="41">
        <v>1301</v>
      </c>
      <c r="B328" s="42">
        <v>11</v>
      </c>
      <c r="C328" s="42"/>
      <c r="D328" s="42"/>
      <c r="E328" s="42"/>
      <c r="F328" s="42"/>
      <c r="G328" s="42"/>
      <c r="H328" s="42"/>
      <c r="I328" s="42"/>
      <c r="J328" s="42"/>
      <c r="K328" s="131"/>
      <c r="L328" s="122"/>
      <c r="M328" s="122"/>
      <c r="N328" s="122"/>
      <c r="O328" s="122"/>
      <c r="P328" s="122"/>
      <c r="Q328" s="122"/>
      <c r="R328" s="122"/>
      <c r="S328" s="122"/>
      <c r="T328" s="122"/>
      <c r="U328" s="122"/>
      <c r="V328" s="122"/>
      <c r="W328" s="122"/>
      <c r="X328" s="122"/>
      <c r="Y328" s="122"/>
      <c r="Z328" s="122"/>
      <c r="AA328" s="122"/>
      <c r="AB328" s="122"/>
      <c r="AC328" s="122"/>
      <c r="AD328" s="114"/>
      <c r="AE328" s="115"/>
      <c r="AF328" s="116"/>
      <c r="AG328" s="43"/>
      <c r="AH328" s="44">
        <f>B328</f>
        <v>11</v>
      </c>
      <c r="AI328" s="45"/>
      <c r="AJ328" s="43"/>
    </row>
    <row r="329" spans="1:38" ht="15.75" customHeight="1" x14ac:dyDescent="0.25">
      <c r="A329" s="41">
        <v>1302</v>
      </c>
      <c r="B329" s="42"/>
      <c r="C329" s="42">
        <v>9</v>
      </c>
      <c r="D329" s="42"/>
      <c r="E329" s="42"/>
      <c r="F329" s="42"/>
      <c r="G329" s="42"/>
      <c r="H329" s="42"/>
      <c r="I329" s="42"/>
      <c r="J329" s="42"/>
      <c r="K329" s="131"/>
      <c r="L329" s="122"/>
      <c r="M329" s="122"/>
      <c r="N329" s="122"/>
      <c r="O329" s="122"/>
      <c r="P329" s="122"/>
      <c r="Q329" s="122"/>
      <c r="R329" s="122"/>
      <c r="S329" s="122"/>
      <c r="T329" s="122"/>
      <c r="U329" s="122"/>
      <c r="V329" s="122"/>
      <c r="W329" s="122"/>
      <c r="X329" s="122"/>
      <c r="Y329" s="122"/>
      <c r="Z329" s="122"/>
      <c r="AA329" s="122"/>
      <c r="AB329" s="122"/>
      <c r="AC329" s="122"/>
      <c r="AD329" s="119"/>
      <c r="AE329" s="120"/>
      <c r="AF329" s="121"/>
      <c r="AG329" s="47">
        <f>IF(C329=0,"",C329/B328)</f>
        <v>0.81818181818181823</v>
      </c>
      <c r="AH329" s="48">
        <v>9</v>
      </c>
      <c r="AI329" s="49">
        <f t="shared" ref="AI329:AI336" si="41">IF(AH329=0,"",AH329/AH328)</f>
        <v>0.81818181818181823</v>
      </c>
      <c r="AJ329" s="49">
        <f t="shared" ref="AJ329:AJ336" si="42">IF(AH329=0,"",100%-AI329)</f>
        <v>0.18181818181818177</v>
      </c>
    </row>
    <row r="330" spans="1:38" ht="15.75" customHeight="1" x14ac:dyDescent="0.25">
      <c r="A330" s="41">
        <v>1401</v>
      </c>
      <c r="B330" s="42"/>
      <c r="C330" s="42"/>
      <c r="D330" s="42">
        <v>8</v>
      </c>
      <c r="E330" s="42"/>
      <c r="F330" s="42"/>
      <c r="G330" s="42"/>
      <c r="H330" s="42"/>
      <c r="I330" s="42"/>
      <c r="J330" s="42"/>
      <c r="K330" s="131"/>
      <c r="L330" s="122"/>
      <c r="M330" s="122"/>
      <c r="N330" s="122"/>
      <c r="O330" s="122"/>
      <c r="P330" s="122"/>
      <c r="Q330" s="122"/>
      <c r="R330" s="122"/>
      <c r="S330" s="122"/>
      <c r="T330" s="122"/>
      <c r="U330" s="122"/>
      <c r="V330" s="122"/>
      <c r="W330" s="122"/>
      <c r="X330" s="122"/>
      <c r="Y330" s="122"/>
      <c r="Z330" s="122"/>
      <c r="AA330" s="122"/>
      <c r="AB330" s="122"/>
      <c r="AC330" s="122"/>
      <c r="AD330" s="119"/>
      <c r="AE330" s="120"/>
      <c r="AF330" s="121"/>
      <c r="AG330" s="47">
        <f>IF(D330=0,"",D330/C329)</f>
        <v>0.88888888888888884</v>
      </c>
      <c r="AH330" s="48">
        <v>8</v>
      </c>
      <c r="AI330" s="49">
        <f t="shared" si="41"/>
        <v>0.88888888888888884</v>
      </c>
      <c r="AJ330" s="49">
        <f t="shared" si="42"/>
        <v>0.11111111111111116</v>
      </c>
      <c r="AK330" s="32">
        <f>AH330/AH328</f>
        <v>0.72727272727272729</v>
      </c>
      <c r="AL330" s="32"/>
    </row>
    <row r="331" spans="1:38" ht="15.75" customHeight="1" x14ac:dyDescent="0.25">
      <c r="A331" s="41">
        <v>1402</v>
      </c>
      <c r="B331" s="42"/>
      <c r="C331" s="42"/>
      <c r="D331" s="42"/>
      <c r="E331" s="42">
        <v>7</v>
      </c>
      <c r="F331" s="42"/>
      <c r="G331" s="42"/>
      <c r="H331" s="42"/>
      <c r="I331" s="42"/>
      <c r="J331" s="42"/>
      <c r="K331" s="131"/>
      <c r="L331" s="122"/>
      <c r="M331" s="122"/>
      <c r="N331" s="122"/>
      <c r="O331" s="122"/>
      <c r="P331" s="122"/>
      <c r="Q331" s="122"/>
      <c r="R331" s="122"/>
      <c r="S331" s="122"/>
      <c r="T331" s="122"/>
      <c r="U331" s="122"/>
      <c r="V331" s="122"/>
      <c r="W331" s="122"/>
      <c r="X331" s="122"/>
      <c r="Y331" s="122"/>
      <c r="Z331" s="122"/>
      <c r="AA331" s="122"/>
      <c r="AB331" s="122"/>
      <c r="AC331" s="122"/>
      <c r="AD331" s="119"/>
      <c r="AE331" s="120"/>
      <c r="AF331" s="121"/>
      <c r="AG331" s="47">
        <f>IF(E331=0,"",E331/D330)</f>
        <v>0.875</v>
      </c>
      <c r="AH331" s="48">
        <v>7</v>
      </c>
      <c r="AI331" s="49">
        <f t="shared" si="41"/>
        <v>0.875</v>
      </c>
      <c r="AJ331" s="49">
        <f t="shared" si="42"/>
        <v>0.125</v>
      </c>
    </row>
    <row r="332" spans="1:38" ht="15.75" customHeight="1" x14ac:dyDescent="0.25">
      <c r="A332" s="41">
        <v>1501</v>
      </c>
      <c r="B332" s="42"/>
      <c r="C332" s="42"/>
      <c r="D332" s="42"/>
      <c r="E332" s="42"/>
      <c r="F332" s="42">
        <v>7</v>
      </c>
      <c r="G332" s="42"/>
      <c r="H332" s="42"/>
      <c r="I332" s="42"/>
      <c r="J332" s="42"/>
      <c r="K332" s="131"/>
      <c r="L332" s="122"/>
      <c r="M332" s="122"/>
      <c r="N332" s="122"/>
      <c r="O332" s="122"/>
      <c r="P332" s="122"/>
      <c r="Q332" s="122"/>
      <c r="R332" s="122"/>
      <c r="S332" s="122"/>
      <c r="T332" s="122"/>
      <c r="U332" s="122"/>
      <c r="V332" s="122"/>
      <c r="W332" s="122"/>
      <c r="X332" s="122"/>
      <c r="Y332" s="122"/>
      <c r="Z332" s="122"/>
      <c r="AA332" s="122"/>
      <c r="AB332" s="122"/>
      <c r="AC332" s="122"/>
      <c r="AD332" s="119"/>
      <c r="AE332" s="120"/>
      <c r="AF332" s="121"/>
      <c r="AG332" s="47">
        <f>IF(F332=0,"",F332/E331)</f>
        <v>1</v>
      </c>
      <c r="AH332" s="48">
        <v>7</v>
      </c>
      <c r="AI332" s="49">
        <f t="shared" si="41"/>
        <v>1</v>
      </c>
      <c r="AJ332" s="49">
        <f t="shared" si="42"/>
        <v>0</v>
      </c>
    </row>
    <row r="333" spans="1:38" ht="15.75" customHeight="1" x14ac:dyDescent="0.25">
      <c r="A333" s="41">
        <v>1502</v>
      </c>
      <c r="B333" s="42"/>
      <c r="C333" s="42"/>
      <c r="D333" s="42"/>
      <c r="E333" s="42"/>
      <c r="F333" s="42"/>
      <c r="G333" s="42">
        <v>6</v>
      </c>
      <c r="H333" s="42"/>
      <c r="I333" s="42"/>
      <c r="J333" s="42"/>
      <c r="K333" s="131"/>
      <c r="L333" s="122"/>
      <c r="M333" s="122"/>
      <c r="N333" s="122"/>
      <c r="O333" s="122"/>
      <c r="P333" s="122"/>
      <c r="Q333" s="122"/>
      <c r="R333" s="122"/>
      <c r="S333" s="122"/>
      <c r="T333" s="122"/>
      <c r="U333" s="122"/>
      <c r="V333" s="122"/>
      <c r="W333" s="122"/>
      <c r="X333" s="122"/>
      <c r="Y333" s="122"/>
      <c r="Z333" s="122"/>
      <c r="AA333" s="122"/>
      <c r="AB333" s="122"/>
      <c r="AC333" s="122"/>
      <c r="AD333" s="119"/>
      <c r="AE333" s="120"/>
      <c r="AF333" s="121"/>
      <c r="AG333" s="47">
        <f>IF(G333=0,"",G333/F332)</f>
        <v>0.8571428571428571</v>
      </c>
      <c r="AH333" s="48">
        <v>7</v>
      </c>
      <c r="AI333" s="49">
        <f t="shared" si="41"/>
        <v>1</v>
      </c>
      <c r="AJ333" s="49">
        <f t="shared" si="42"/>
        <v>0</v>
      </c>
    </row>
    <row r="334" spans="1:38" ht="15.75" customHeight="1" x14ac:dyDescent="0.25">
      <c r="A334" s="41">
        <v>1601</v>
      </c>
      <c r="B334" s="42"/>
      <c r="C334" s="42"/>
      <c r="D334" s="42"/>
      <c r="E334" s="42"/>
      <c r="F334" s="42"/>
      <c r="G334" s="42"/>
      <c r="H334" s="42">
        <v>6</v>
      </c>
      <c r="I334" s="42"/>
      <c r="J334" s="42"/>
      <c r="K334" s="131"/>
      <c r="L334" s="122"/>
      <c r="M334" s="122"/>
      <c r="N334" s="122"/>
      <c r="O334" s="122"/>
      <c r="P334" s="122"/>
      <c r="Q334" s="122"/>
      <c r="R334" s="122"/>
      <c r="S334" s="122"/>
      <c r="T334" s="122"/>
      <c r="U334" s="122"/>
      <c r="V334" s="122"/>
      <c r="W334" s="122"/>
      <c r="X334" s="122"/>
      <c r="Y334" s="122"/>
      <c r="Z334" s="122"/>
      <c r="AA334" s="122"/>
      <c r="AB334" s="122"/>
      <c r="AC334" s="122"/>
      <c r="AD334" s="119"/>
      <c r="AE334" s="120"/>
      <c r="AF334" s="121"/>
      <c r="AG334" s="47">
        <f>IF(H334=0,"",H334/G333)</f>
        <v>1</v>
      </c>
      <c r="AH334" s="48">
        <v>7</v>
      </c>
      <c r="AI334" s="49">
        <f t="shared" si="41"/>
        <v>1</v>
      </c>
      <c r="AJ334" s="49">
        <f t="shared" si="42"/>
        <v>0</v>
      </c>
    </row>
    <row r="335" spans="1:38" ht="15.75" customHeight="1" x14ac:dyDescent="0.25">
      <c r="A335" s="41">
        <v>1602</v>
      </c>
      <c r="B335" s="42"/>
      <c r="C335" s="42"/>
      <c r="D335" s="42"/>
      <c r="E335" s="42"/>
      <c r="F335" s="42"/>
      <c r="G335" s="42"/>
      <c r="H335" s="42"/>
      <c r="I335" s="42">
        <v>6</v>
      </c>
      <c r="J335" s="42"/>
      <c r="K335" s="131"/>
      <c r="L335" s="122"/>
      <c r="M335" s="122"/>
      <c r="N335" s="122"/>
      <c r="O335" s="122"/>
      <c r="P335" s="122"/>
      <c r="Q335" s="122"/>
      <c r="R335" s="122"/>
      <c r="S335" s="122"/>
      <c r="T335" s="122"/>
      <c r="U335" s="122"/>
      <c r="V335" s="122"/>
      <c r="W335" s="122"/>
      <c r="X335" s="122"/>
      <c r="Y335" s="122"/>
      <c r="Z335" s="122"/>
      <c r="AA335" s="122"/>
      <c r="AB335" s="122"/>
      <c r="AC335" s="122"/>
      <c r="AD335" s="119"/>
      <c r="AE335" s="120"/>
      <c r="AF335" s="121"/>
      <c r="AG335" s="47">
        <f>IF(I335=0,"",I335/H334)</f>
        <v>1</v>
      </c>
      <c r="AH335" s="48">
        <v>7</v>
      </c>
      <c r="AI335" s="49">
        <f t="shared" si="41"/>
        <v>1</v>
      </c>
      <c r="AJ335" s="49">
        <f t="shared" si="42"/>
        <v>0</v>
      </c>
    </row>
    <row r="336" spans="1:38" ht="15.75" customHeight="1" x14ac:dyDescent="0.25">
      <c r="A336" s="41">
        <v>1701</v>
      </c>
      <c r="B336" s="42"/>
      <c r="C336" s="42"/>
      <c r="D336" s="42"/>
      <c r="E336" s="42"/>
      <c r="F336" s="42"/>
      <c r="G336" s="42"/>
      <c r="H336" s="42"/>
      <c r="I336" s="42"/>
      <c r="J336" s="42">
        <v>6</v>
      </c>
      <c r="K336" s="131">
        <v>6</v>
      </c>
      <c r="L336" s="122"/>
      <c r="M336" s="122"/>
      <c r="N336" s="122"/>
      <c r="O336" s="122"/>
      <c r="P336" s="122"/>
      <c r="Q336" s="122"/>
      <c r="R336" s="122"/>
      <c r="S336" s="122"/>
      <c r="T336" s="122"/>
      <c r="U336" s="122"/>
      <c r="V336" s="122"/>
      <c r="W336" s="122"/>
      <c r="X336" s="122"/>
      <c r="Y336" s="122"/>
      <c r="Z336" s="122"/>
      <c r="AA336" s="122"/>
      <c r="AB336" s="122"/>
      <c r="AC336" s="122"/>
      <c r="AD336" s="119"/>
      <c r="AE336" s="120"/>
      <c r="AF336" s="121"/>
      <c r="AG336" s="50">
        <f>IF(J336=0,"",J336/I335)</f>
        <v>1</v>
      </c>
      <c r="AH336" s="48">
        <v>7</v>
      </c>
      <c r="AI336" s="51">
        <f t="shared" si="41"/>
        <v>1</v>
      </c>
      <c r="AJ336" s="51">
        <f t="shared" si="42"/>
        <v>0</v>
      </c>
    </row>
    <row r="337" spans="1:36" ht="15.75" customHeight="1" x14ac:dyDescent="0.25">
      <c r="A337" s="41">
        <v>1702</v>
      </c>
      <c r="B337" s="42"/>
      <c r="C337" s="42"/>
      <c r="D337" s="42"/>
      <c r="E337" s="42"/>
      <c r="F337" s="42"/>
      <c r="G337" s="42"/>
      <c r="H337" s="42"/>
      <c r="I337" s="42"/>
      <c r="J337" s="42">
        <v>1</v>
      </c>
      <c r="K337" s="131">
        <v>1</v>
      </c>
      <c r="L337" s="122"/>
      <c r="M337" s="122"/>
      <c r="N337" s="122"/>
      <c r="O337" s="122"/>
      <c r="P337" s="122"/>
      <c r="Q337" s="122"/>
      <c r="R337" s="122"/>
      <c r="S337" s="122"/>
      <c r="T337" s="122"/>
      <c r="U337" s="122"/>
      <c r="V337" s="122"/>
      <c r="W337" s="122"/>
      <c r="X337" s="122"/>
      <c r="Y337" s="122"/>
      <c r="Z337" s="122"/>
      <c r="AA337" s="122"/>
      <c r="AB337" s="122"/>
      <c r="AC337" s="122"/>
      <c r="AD337" s="119"/>
      <c r="AE337" s="120"/>
      <c r="AF337" s="122"/>
      <c r="AG337" s="154"/>
      <c r="AH337" s="48">
        <v>1</v>
      </c>
      <c r="AI337" s="155"/>
      <c r="AJ337" s="156"/>
    </row>
    <row r="338" spans="1:36" ht="15.75" customHeight="1" x14ac:dyDescent="0.25">
      <c r="A338" s="41">
        <v>1801</v>
      </c>
      <c r="B338" s="42"/>
      <c r="C338" s="42"/>
      <c r="D338" s="42"/>
      <c r="E338" s="42"/>
      <c r="F338" s="42"/>
      <c r="G338" s="42"/>
      <c r="H338" s="42"/>
      <c r="I338" s="42"/>
      <c r="J338" s="42"/>
      <c r="K338" s="131"/>
      <c r="L338" s="122"/>
      <c r="M338" s="122"/>
      <c r="N338" s="122"/>
      <c r="O338" s="122"/>
      <c r="P338" s="122"/>
      <c r="Q338" s="122"/>
      <c r="R338" s="122"/>
      <c r="S338" s="122"/>
      <c r="T338" s="122"/>
      <c r="U338" s="122"/>
      <c r="V338" s="122"/>
      <c r="W338" s="122"/>
      <c r="X338" s="122"/>
      <c r="Y338" s="122"/>
      <c r="Z338" s="122"/>
      <c r="AA338" s="122"/>
      <c r="AB338" s="122"/>
      <c r="AC338" s="122"/>
      <c r="AD338" s="119"/>
      <c r="AE338" s="120"/>
      <c r="AF338" s="122"/>
      <c r="AG338" s="126"/>
      <c r="AH338" s="124"/>
      <c r="AI338" s="127"/>
      <c r="AJ338" s="126"/>
    </row>
    <row r="339" spans="1:36" ht="15.75" customHeight="1" x14ac:dyDescent="0.25">
      <c r="A339" s="41">
        <v>1802</v>
      </c>
      <c r="B339" s="42"/>
      <c r="C339" s="42"/>
      <c r="D339" s="42"/>
      <c r="E339" s="42"/>
      <c r="F339" s="42"/>
      <c r="G339" s="42"/>
      <c r="H339" s="42"/>
      <c r="I339" s="42"/>
      <c r="J339" s="42"/>
      <c r="K339" s="131"/>
      <c r="L339" s="122"/>
      <c r="M339" s="122"/>
      <c r="N339" s="122"/>
      <c r="O339" s="122"/>
      <c r="P339" s="122"/>
      <c r="Q339" s="122"/>
      <c r="R339" s="122"/>
      <c r="S339" s="122"/>
      <c r="T339" s="122"/>
      <c r="U339" s="122"/>
      <c r="V339" s="122"/>
      <c r="W339" s="122"/>
      <c r="X339" s="122"/>
      <c r="Y339" s="122"/>
      <c r="Z339" s="122"/>
      <c r="AA339" s="122"/>
      <c r="AB339" s="122"/>
      <c r="AC339" s="122"/>
      <c r="AD339" s="119"/>
      <c r="AE339" s="120"/>
      <c r="AF339" s="122"/>
      <c r="AG339" s="126"/>
      <c r="AH339" s="124"/>
      <c r="AI339" s="127"/>
      <c r="AJ339" s="126"/>
    </row>
    <row r="340" spans="1:36" ht="15.75" customHeight="1" x14ac:dyDescent="0.25">
      <c r="A340" s="41">
        <v>1901</v>
      </c>
      <c r="B340" s="42"/>
      <c r="C340" s="42"/>
      <c r="D340" s="42"/>
      <c r="E340" s="42"/>
      <c r="F340" s="42"/>
      <c r="G340" s="42"/>
      <c r="H340" s="42"/>
      <c r="I340" s="42"/>
      <c r="J340" s="42"/>
      <c r="K340" s="131"/>
      <c r="L340" s="122"/>
      <c r="M340" s="122"/>
      <c r="N340" s="122"/>
      <c r="O340" s="122"/>
      <c r="P340" s="122"/>
      <c r="Q340" s="122"/>
      <c r="R340" s="122"/>
      <c r="S340" s="122"/>
      <c r="T340" s="122"/>
      <c r="U340" s="122"/>
      <c r="V340" s="122"/>
      <c r="W340" s="122"/>
      <c r="X340" s="122"/>
      <c r="Y340" s="122"/>
      <c r="Z340" s="122"/>
      <c r="AA340" s="122"/>
      <c r="AB340" s="122"/>
      <c r="AC340" s="122"/>
      <c r="AD340" s="119"/>
      <c r="AE340" s="120"/>
      <c r="AF340" s="122"/>
      <c r="AG340" s="126"/>
      <c r="AH340" s="124"/>
      <c r="AI340" s="127"/>
      <c r="AJ340" s="126"/>
    </row>
    <row r="341" spans="1:36" ht="15.75" customHeight="1" x14ac:dyDescent="0.25">
      <c r="A341" s="41">
        <v>1902</v>
      </c>
      <c r="B341" s="42"/>
      <c r="C341" s="42"/>
      <c r="D341" s="42"/>
      <c r="E341" s="42"/>
      <c r="F341" s="42"/>
      <c r="G341" s="42"/>
      <c r="H341" s="42"/>
      <c r="I341" s="42"/>
      <c r="J341" s="42"/>
      <c r="K341" s="131"/>
      <c r="L341" s="122"/>
      <c r="M341" s="122"/>
      <c r="N341" s="122"/>
      <c r="O341" s="122"/>
      <c r="P341" s="122"/>
      <c r="Q341" s="122"/>
      <c r="R341" s="122"/>
      <c r="S341" s="122"/>
      <c r="T341" s="122"/>
      <c r="U341" s="122"/>
      <c r="V341" s="122"/>
      <c r="W341" s="122"/>
      <c r="X341" s="122"/>
      <c r="Y341" s="122"/>
      <c r="Z341" s="122"/>
      <c r="AA341" s="122"/>
      <c r="AB341" s="122"/>
      <c r="AC341" s="122"/>
      <c r="AD341" s="119"/>
      <c r="AE341" s="120"/>
      <c r="AF341" s="122"/>
      <c r="AG341" s="120"/>
      <c r="AH341" s="122"/>
      <c r="AI341" s="151"/>
      <c r="AJ341" s="126"/>
    </row>
    <row r="342" spans="1:36" ht="15.75" customHeight="1" x14ac:dyDescent="0.25">
      <c r="A342" s="41">
        <v>2001</v>
      </c>
      <c r="B342" s="42"/>
      <c r="C342" s="42"/>
      <c r="D342" s="42"/>
      <c r="E342" s="42"/>
      <c r="F342" s="42"/>
      <c r="G342" s="42"/>
      <c r="H342" s="42"/>
      <c r="I342" s="42"/>
      <c r="J342" s="42"/>
      <c r="K342" s="131"/>
      <c r="L342" s="122"/>
      <c r="M342" s="122"/>
      <c r="N342" s="122"/>
      <c r="O342" s="122"/>
      <c r="P342" s="122"/>
      <c r="Q342" s="122"/>
      <c r="R342" s="122"/>
      <c r="S342" s="122"/>
      <c r="T342" s="122"/>
      <c r="U342" s="122"/>
      <c r="V342" s="122"/>
      <c r="W342" s="122"/>
      <c r="X342" s="122"/>
      <c r="Y342" s="122"/>
      <c r="Z342" s="122"/>
      <c r="AA342" s="122"/>
      <c r="AB342" s="122"/>
      <c r="AC342" s="122"/>
      <c r="AD342" s="119"/>
      <c r="AE342" s="120"/>
      <c r="AF342" s="122"/>
      <c r="AG342" s="52" t="s">
        <v>35</v>
      </c>
      <c r="AH342" s="53">
        <v>7</v>
      </c>
      <c r="AI342" s="54">
        <f>IF(SUM(K335:K338)=0,"",SUM(K335:K338))</f>
        <v>7</v>
      </c>
      <c r="AJ342" s="55" t="s">
        <v>20</v>
      </c>
    </row>
    <row r="343" spans="1:36" ht="15.75" customHeight="1" x14ac:dyDescent="0.25">
      <c r="A343" s="41">
        <v>2002</v>
      </c>
      <c r="B343" s="42"/>
      <c r="C343" s="42"/>
      <c r="D343" s="42"/>
      <c r="E343" s="42"/>
      <c r="F343" s="42"/>
      <c r="G343" s="42"/>
      <c r="H343" s="42"/>
      <c r="I343" s="42"/>
      <c r="J343" s="42"/>
      <c r="K343" s="131"/>
      <c r="L343" s="122"/>
      <c r="M343" s="122"/>
      <c r="N343" s="122"/>
      <c r="O343" s="122"/>
      <c r="P343" s="122"/>
      <c r="Q343" s="122"/>
      <c r="R343" s="122"/>
      <c r="S343" s="122"/>
      <c r="T343" s="122"/>
      <c r="U343" s="122"/>
      <c r="V343" s="122"/>
      <c r="W343" s="122"/>
      <c r="X343" s="122"/>
      <c r="Y343" s="122"/>
      <c r="Z343" s="122"/>
      <c r="AA343" s="122"/>
      <c r="AB343" s="122"/>
      <c r="AC343" s="122"/>
      <c r="AD343" s="119"/>
      <c r="AE343" s="120"/>
      <c r="AF343" s="122"/>
      <c r="AG343" s="56" t="s">
        <v>36</v>
      </c>
      <c r="AH343" s="57">
        <f>IF(AH342/B328=0,"",AH342/B328)</f>
        <v>0.63636363636363635</v>
      </c>
      <c r="AI343" s="58">
        <f>IF(AH342/AI342=0,"",AH342/AI342)</f>
        <v>1</v>
      </c>
      <c r="AJ343" s="59" t="s">
        <v>37</v>
      </c>
    </row>
    <row r="344" spans="1:36" ht="15.75" customHeight="1" x14ac:dyDescent="0.25">
      <c r="A344" s="41">
        <v>2101</v>
      </c>
      <c r="B344" s="178"/>
      <c r="C344" s="178"/>
      <c r="D344" s="178"/>
      <c r="E344" s="178"/>
      <c r="F344" s="178"/>
      <c r="G344" s="178"/>
      <c r="H344" s="178"/>
      <c r="I344" s="178"/>
      <c r="J344" s="178"/>
      <c r="K344" s="131"/>
      <c r="L344" s="122"/>
      <c r="M344" s="122"/>
      <c r="N344" s="122"/>
      <c r="O344" s="122"/>
      <c r="P344" s="122"/>
      <c r="Q344" s="122"/>
      <c r="R344" s="122"/>
      <c r="S344" s="122"/>
      <c r="T344" s="122"/>
      <c r="U344" s="122"/>
      <c r="V344" s="122"/>
      <c r="W344" s="122"/>
      <c r="X344" s="122"/>
      <c r="Y344" s="122"/>
      <c r="Z344" s="122"/>
      <c r="AA344" s="122"/>
      <c r="AB344" s="122"/>
      <c r="AC344" s="122"/>
      <c r="AD344" s="128"/>
      <c r="AE344" s="129"/>
      <c r="AF344" s="130"/>
      <c r="AG344" s="61"/>
      <c r="AH344" s="62"/>
      <c r="AI344" s="62"/>
      <c r="AJ344" s="63"/>
    </row>
    <row r="345" spans="1:36" ht="18" customHeight="1" x14ac:dyDescent="0.25">
      <c r="A345" s="22"/>
      <c r="B345" s="210" t="s">
        <v>79</v>
      </c>
      <c r="C345" s="210"/>
      <c r="D345" s="210"/>
      <c r="E345" s="210"/>
      <c r="F345" s="210"/>
      <c r="G345" s="210"/>
      <c r="H345" s="210"/>
      <c r="I345" s="210"/>
      <c r="J345" s="210"/>
      <c r="K345" s="177">
        <f>SUM(K336:K341)</f>
        <v>7</v>
      </c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  <c r="AA345" s="27"/>
      <c r="AB345" s="27"/>
      <c r="AC345" s="27"/>
      <c r="AD345" s="65">
        <f>IF(K336=0,"",K336/B328)</f>
        <v>0.54545454545454541</v>
      </c>
      <c r="AE345" s="65">
        <f>IF(K345=0,"",K345/B328)</f>
        <v>0.63636363636363635</v>
      </c>
      <c r="AF345" s="65">
        <f>IF(K337=0,"",AE345-AD345)</f>
        <v>9.0909090909090939E-2</v>
      </c>
      <c r="AG345" s="1"/>
      <c r="AH345" s="27"/>
      <c r="AI345" s="30"/>
      <c r="AJ345" s="1"/>
    </row>
    <row r="346" spans="1:36" ht="12.75" customHeight="1" x14ac:dyDescent="0.2">
      <c r="AD346" s="1"/>
      <c r="AE346" s="1"/>
      <c r="AG346" s="1"/>
    </row>
    <row r="347" spans="1:36" ht="12.75" customHeight="1" x14ac:dyDescent="0.2">
      <c r="AD347" s="1"/>
      <c r="AE347" s="1"/>
      <c r="AG347" s="1"/>
    </row>
    <row r="348" spans="1:36" ht="26.25" customHeight="1" x14ac:dyDescent="0.4">
      <c r="B348" s="211" t="s">
        <v>68</v>
      </c>
      <c r="C348" s="212"/>
      <c r="D348" s="212"/>
      <c r="E348" s="212"/>
      <c r="F348" s="212"/>
      <c r="G348" s="212"/>
      <c r="H348" s="212"/>
      <c r="I348" s="212"/>
      <c r="J348" s="212"/>
      <c r="K348" s="66" t="s">
        <v>63</v>
      </c>
      <c r="L348" s="27"/>
      <c r="M348" s="1"/>
      <c r="N348" s="1"/>
      <c r="O348" s="27"/>
      <c r="P348" s="1"/>
      <c r="Q348" s="27"/>
      <c r="R348" s="27"/>
      <c r="S348" s="27"/>
      <c r="AD348" s="1"/>
      <c r="AE348" s="1"/>
      <c r="AG348" s="1"/>
    </row>
    <row r="349" spans="1:36" ht="20.25" customHeight="1" x14ac:dyDescent="0.2">
      <c r="A349" s="223" t="s">
        <v>19</v>
      </c>
      <c r="B349" s="224" t="s">
        <v>69</v>
      </c>
      <c r="C349" s="225"/>
      <c r="D349" s="225"/>
      <c r="E349" s="225"/>
      <c r="F349" s="225"/>
      <c r="G349" s="225"/>
      <c r="H349" s="225"/>
      <c r="I349" s="225"/>
      <c r="J349" s="226"/>
      <c r="K349" s="227" t="s">
        <v>20</v>
      </c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  <c r="AA349" s="27"/>
      <c r="AB349" s="27"/>
      <c r="AC349" s="27"/>
      <c r="AD349" s="221" t="s">
        <v>11</v>
      </c>
      <c r="AE349" s="221" t="s">
        <v>12</v>
      </c>
      <c r="AF349" s="229" t="s">
        <v>13</v>
      </c>
      <c r="AG349" s="221" t="s">
        <v>14</v>
      </c>
      <c r="AH349" s="222" t="s">
        <v>15</v>
      </c>
      <c r="AI349" s="222" t="s">
        <v>16</v>
      </c>
      <c r="AJ349" s="221" t="s">
        <v>17</v>
      </c>
    </row>
    <row r="350" spans="1:36" ht="15.75" customHeight="1" x14ac:dyDescent="0.25">
      <c r="A350" s="217"/>
      <c r="B350" s="41" t="s">
        <v>70</v>
      </c>
      <c r="C350" s="41" t="s">
        <v>71</v>
      </c>
      <c r="D350" s="41" t="s">
        <v>72</v>
      </c>
      <c r="E350" s="41" t="s">
        <v>73</v>
      </c>
      <c r="F350" s="41" t="s">
        <v>74</v>
      </c>
      <c r="G350" s="41" t="s">
        <v>75</v>
      </c>
      <c r="H350" s="41" t="s">
        <v>76</v>
      </c>
      <c r="I350" s="41" t="s">
        <v>77</v>
      </c>
      <c r="J350" s="41" t="s">
        <v>78</v>
      </c>
      <c r="K350" s="228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  <c r="AA350" s="27"/>
      <c r="AB350" s="27"/>
      <c r="AC350" s="27"/>
      <c r="AD350" s="217"/>
      <c r="AE350" s="217"/>
      <c r="AF350" s="217"/>
      <c r="AG350" s="217"/>
      <c r="AH350" s="217"/>
      <c r="AI350" s="217"/>
      <c r="AJ350" s="217"/>
    </row>
    <row r="351" spans="1:36" ht="15.75" customHeight="1" x14ac:dyDescent="0.25">
      <c r="A351" s="41">
        <v>1302</v>
      </c>
      <c r="B351" s="42">
        <v>42</v>
      </c>
      <c r="C351" s="42"/>
      <c r="D351" s="42"/>
      <c r="E351" s="42"/>
      <c r="F351" s="42"/>
      <c r="G351" s="42"/>
      <c r="H351" s="42"/>
      <c r="I351" s="42"/>
      <c r="J351" s="42"/>
      <c r="K351" s="131"/>
      <c r="L351" s="122"/>
      <c r="M351" s="122"/>
      <c r="N351" s="122"/>
      <c r="O351" s="122"/>
      <c r="P351" s="122"/>
      <c r="Q351" s="122"/>
      <c r="R351" s="122"/>
      <c r="S351" s="122"/>
      <c r="T351" s="122"/>
      <c r="U351" s="122"/>
      <c r="V351" s="122"/>
      <c r="W351" s="122"/>
      <c r="X351" s="122"/>
      <c r="Y351" s="122"/>
      <c r="Z351" s="122"/>
      <c r="AA351" s="122"/>
      <c r="AB351" s="122"/>
      <c r="AC351" s="122"/>
      <c r="AD351" s="114"/>
      <c r="AE351" s="115"/>
      <c r="AF351" s="116"/>
      <c r="AG351" s="43"/>
      <c r="AH351" s="44">
        <f>B351</f>
        <v>42</v>
      </c>
      <c r="AI351" s="45"/>
      <c r="AJ351" s="43"/>
    </row>
    <row r="352" spans="1:36" ht="15.75" customHeight="1" x14ac:dyDescent="0.25">
      <c r="A352" s="41">
        <v>1401</v>
      </c>
      <c r="B352" s="42"/>
      <c r="C352" s="42">
        <v>34</v>
      </c>
      <c r="D352" s="42"/>
      <c r="E352" s="42"/>
      <c r="F352" s="42"/>
      <c r="G352" s="42"/>
      <c r="H352" s="42"/>
      <c r="I352" s="42"/>
      <c r="J352" s="42"/>
      <c r="K352" s="131"/>
      <c r="L352" s="122"/>
      <c r="M352" s="122"/>
      <c r="N352" s="122"/>
      <c r="O352" s="122"/>
      <c r="P352" s="122"/>
      <c r="Q352" s="122"/>
      <c r="R352" s="122"/>
      <c r="S352" s="122"/>
      <c r="T352" s="122"/>
      <c r="U352" s="122"/>
      <c r="V352" s="122"/>
      <c r="W352" s="122"/>
      <c r="X352" s="122"/>
      <c r="Y352" s="122"/>
      <c r="Z352" s="122"/>
      <c r="AA352" s="122"/>
      <c r="AB352" s="122"/>
      <c r="AC352" s="122"/>
      <c r="AD352" s="119"/>
      <c r="AE352" s="120"/>
      <c r="AF352" s="121"/>
      <c r="AG352" s="47">
        <f>IF(C352=0,"",C352/B351)</f>
        <v>0.80952380952380953</v>
      </c>
      <c r="AH352" s="48">
        <v>35</v>
      </c>
      <c r="AI352" s="49">
        <f t="shared" ref="AI352:AI359" si="43">IF(AH352=0,"",AH352/AH351)</f>
        <v>0.83333333333333337</v>
      </c>
      <c r="AJ352" s="49">
        <f t="shared" ref="AJ352:AJ359" si="44">IF(AH352=0,"",100%-AI352)</f>
        <v>0.16666666666666663</v>
      </c>
    </row>
    <row r="353" spans="1:38" ht="15.75" customHeight="1" x14ac:dyDescent="0.25">
      <c r="A353" s="41">
        <v>1402</v>
      </c>
      <c r="B353" s="42"/>
      <c r="C353" s="42"/>
      <c r="D353" s="42">
        <v>29</v>
      </c>
      <c r="E353" s="42"/>
      <c r="F353" s="42"/>
      <c r="G353" s="42"/>
      <c r="H353" s="42"/>
      <c r="I353" s="42"/>
      <c r="J353" s="42"/>
      <c r="K353" s="131"/>
      <c r="L353" s="122"/>
      <c r="M353" s="122"/>
      <c r="N353" s="122"/>
      <c r="O353" s="122"/>
      <c r="P353" s="122"/>
      <c r="Q353" s="122"/>
      <c r="R353" s="122"/>
      <c r="S353" s="122"/>
      <c r="T353" s="122"/>
      <c r="U353" s="122"/>
      <c r="V353" s="122"/>
      <c r="W353" s="122"/>
      <c r="X353" s="122"/>
      <c r="Y353" s="122"/>
      <c r="Z353" s="122"/>
      <c r="AA353" s="122"/>
      <c r="AB353" s="122"/>
      <c r="AC353" s="122"/>
      <c r="AD353" s="119"/>
      <c r="AE353" s="120"/>
      <c r="AF353" s="121"/>
      <c r="AG353" s="47">
        <f>IF(D353=0,"",D353/C352)</f>
        <v>0.8529411764705882</v>
      </c>
      <c r="AH353" s="48">
        <v>31</v>
      </c>
      <c r="AI353" s="49">
        <f t="shared" si="43"/>
        <v>0.88571428571428568</v>
      </c>
      <c r="AJ353" s="49">
        <f t="shared" si="44"/>
        <v>0.11428571428571432</v>
      </c>
      <c r="AK353" s="32">
        <f>AH353/AH351</f>
        <v>0.73809523809523814</v>
      </c>
      <c r="AL353" s="32"/>
    </row>
    <row r="354" spans="1:38" ht="15.75" customHeight="1" x14ac:dyDescent="0.25">
      <c r="A354" s="41">
        <v>1501</v>
      </c>
      <c r="B354" s="42"/>
      <c r="C354" s="42"/>
      <c r="D354" s="42"/>
      <c r="E354" s="42">
        <v>25</v>
      </c>
      <c r="F354" s="42"/>
      <c r="G354" s="42"/>
      <c r="H354" s="42"/>
      <c r="I354" s="42"/>
      <c r="J354" s="42"/>
      <c r="K354" s="131"/>
      <c r="L354" s="122"/>
      <c r="M354" s="122"/>
      <c r="N354" s="122"/>
      <c r="O354" s="122"/>
      <c r="P354" s="122"/>
      <c r="Q354" s="122"/>
      <c r="R354" s="122"/>
      <c r="S354" s="122"/>
      <c r="T354" s="122"/>
      <c r="U354" s="122"/>
      <c r="V354" s="122"/>
      <c r="W354" s="122"/>
      <c r="X354" s="122"/>
      <c r="Y354" s="122"/>
      <c r="Z354" s="122"/>
      <c r="AA354" s="122"/>
      <c r="AB354" s="122"/>
      <c r="AC354" s="122"/>
      <c r="AD354" s="119"/>
      <c r="AE354" s="120"/>
      <c r="AF354" s="121"/>
      <c r="AG354" s="47">
        <f>IF(E354=0,"",E354/D353)</f>
        <v>0.86206896551724133</v>
      </c>
      <c r="AH354" s="48">
        <v>30</v>
      </c>
      <c r="AI354" s="49">
        <f t="shared" si="43"/>
        <v>0.967741935483871</v>
      </c>
      <c r="AJ354" s="49">
        <f t="shared" si="44"/>
        <v>3.2258064516129004E-2</v>
      </c>
    </row>
    <row r="355" spans="1:38" ht="15.75" customHeight="1" x14ac:dyDescent="0.25">
      <c r="A355" s="41">
        <v>1502</v>
      </c>
      <c r="B355" s="42"/>
      <c r="C355" s="42"/>
      <c r="D355" s="42"/>
      <c r="E355" s="42"/>
      <c r="F355" s="42">
        <v>23</v>
      </c>
      <c r="G355" s="42"/>
      <c r="H355" s="42"/>
      <c r="I355" s="42"/>
      <c r="J355" s="42"/>
      <c r="K355" s="131"/>
      <c r="L355" s="122"/>
      <c r="M355" s="122"/>
      <c r="N355" s="122"/>
      <c r="O355" s="122"/>
      <c r="P355" s="122"/>
      <c r="Q355" s="122"/>
      <c r="R355" s="122"/>
      <c r="S355" s="122"/>
      <c r="T355" s="122"/>
      <c r="U355" s="122"/>
      <c r="V355" s="122"/>
      <c r="W355" s="122"/>
      <c r="X355" s="122"/>
      <c r="Y355" s="122"/>
      <c r="Z355" s="122"/>
      <c r="AA355" s="122"/>
      <c r="AB355" s="122"/>
      <c r="AC355" s="122"/>
      <c r="AD355" s="119"/>
      <c r="AE355" s="120"/>
      <c r="AF355" s="121"/>
      <c r="AG355" s="47">
        <f>IF(F355=0,"",F355/E354)</f>
        <v>0.92</v>
      </c>
      <c r="AH355" s="48">
        <v>28</v>
      </c>
      <c r="AI355" s="49">
        <f t="shared" si="43"/>
        <v>0.93333333333333335</v>
      </c>
      <c r="AJ355" s="49">
        <f t="shared" si="44"/>
        <v>6.6666666666666652E-2</v>
      </c>
    </row>
    <row r="356" spans="1:38" ht="15.75" customHeight="1" x14ac:dyDescent="0.25">
      <c r="A356" s="41">
        <v>1601</v>
      </c>
      <c r="B356" s="42"/>
      <c r="C356" s="42"/>
      <c r="D356" s="42"/>
      <c r="E356" s="42"/>
      <c r="F356" s="42"/>
      <c r="G356" s="42">
        <v>20</v>
      </c>
      <c r="H356" s="42"/>
      <c r="I356" s="42"/>
      <c r="J356" s="42"/>
      <c r="K356" s="131"/>
      <c r="L356" s="122"/>
      <c r="M356" s="122"/>
      <c r="N356" s="122"/>
      <c r="O356" s="122"/>
      <c r="P356" s="122"/>
      <c r="Q356" s="122"/>
      <c r="R356" s="122"/>
      <c r="S356" s="122"/>
      <c r="T356" s="122"/>
      <c r="U356" s="122"/>
      <c r="V356" s="122"/>
      <c r="W356" s="122"/>
      <c r="X356" s="122"/>
      <c r="Y356" s="122"/>
      <c r="Z356" s="122"/>
      <c r="AA356" s="122"/>
      <c r="AB356" s="122"/>
      <c r="AC356" s="122"/>
      <c r="AD356" s="119"/>
      <c r="AE356" s="120"/>
      <c r="AF356" s="121"/>
      <c r="AG356" s="47">
        <f>IF(G356=0,"",G356/F355)</f>
        <v>0.86956521739130432</v>
      </c>
      <c r="AH356" s="48">
        <v>26</v>
      </c>
      <c r="AI356" s="49">
        <f t="shared" si="43"/>
        <v>0.9285714285714286</v>
      </c>
      <c r="AJ356" s="49">
        <f t="shared" si="44"/>
        <v>7.1428571428571397E-2</v>
      </c>
    </row>
    <row r="357" spans="1:38" ht="15.75" customHeight="1" x14ac:dyDescent="0.25">
      <c r="A357" s="41">
        <v>1602</v>
      </c>
      <c r="B357" s="42"/>
      <c r="C357" s="42"/>
      <c r="D357" s="42"/>
      <c r="E357" s="42"/>
      <c r="F357" s="42"/>
      <c r="G357" s="42"/>
      <c r="H357" s="42">
        <v>20</v>
      </c>
      <c r="I357" s="42"/>
      <c r="J357" s="42"/>
      <c r="K357" s="131"/>
      <c r="L357" s="122"/>
      <c r="M357" s="122"/>
      <c r="N357" s="122"/>
      <c r="O357" s="122"/>
      <c r="P357" s="122"/>
      <c r="Q357" s="122"/>
      <c r="R357" s="122"/>
      <c r="S357" s="122"/>
      <c r="T357" s="122"/>
      <c r="U357" s="122"/>
      <c r="V357" s="122"/>
      <c r="W357" s="122"/>
      <c r="X357" s="122"/>
      <c r="Y357" s="122"/>
      <c r="Z357" s="122"/>
      <c r="AA357" s="122"/>
      <c r="AB357" s="122"/>
      <c r="AC357" s="122"/>
      <c r="AD357" s="119"/>
      <c r="AE357" s="120"/>
      <c r="AF357" s="121"/>
      <c r="AG357" s="47">
        <f>IF(H357=0,"",H357/G356)</f>
        <v>1</v>
      </c>
      <c r="AH357" s="48">
        <v>26</v>
      </c>
      <c r="AI357" s="49">
        <f t="shared" si="43"/>
        <v>1</v>
      </c>
      <c r="AJ357" s="49">
        <f t="shared" si="44"/>
        <v>0</v>
      </c>
    </row>
    <row r="358" spans="1:38" ht="15.75" customHeight="1" x14ac:dyDescent="0.25">
      <c r="A358" s="41">
        <v>1701</v>
      </c>
      <c r="B358" s="42"/>
      <c r="C358" s="42"/>
      <c r="D358" s="42"/>
      <c r="E358" s="42"/>
      <c r="F358" s="42"/>
      <c r="G358" s="42"/>
      <c r="H358" s="42"/>
      <c r="I358" s="42">
        <v>20</v>
      </c>
      <c r="J358" s="42"/>
      <c r="K358" s="131"/>
      <c r="L358" s="122"/>
      <c r="M358" s="122"/>
      <c r="N358" s="122"/>
      <c r="O358" s="122"/>
      <c r="P358" s="122"/>
      <c r="Q358" s="122"/>
      <c r="R358" s="122"/>
      <c r="S358" s="122"/>
      <c r="T358" s="122"/>
      <c r="U358" s="122"/>
      <c r="V358" s="122"/>
      <c r="W358" s="122"/>
      <c r="X358" s="122"/>
      <c r="Y358" s="122"/>
      <c r="Z358" s="122"/>
      <c r="AA358" s="122"/>
      <c r="AB358" s="122"/>
      <c r="AC358" s="122"/>
      <c r="AD358" s="119"/>
      <c r="AE358" s="120"/>
      <c r="AF358" s="121"/>
      <c r="AG358" s="47">
        <f>IF(I358=0,"",I358/H357)</f>
        <v>1</v>
      </c>
      <c r="AH358" s="48">
        <v>26</v>
      </c>
      <c r="AI358" s="49">
        <f t="shared" si="43"/>
        <v>1</v>
      </c>
      <c r="AJ358" s="49">
        <f t="shared" si="44"/>
        <v>0</v>
      </c>
    </row>
    <row r="359" spans="1:38" ht="15.75" customHeight="1" x14ac:dyDescent="0.25">
      <c r="A359" s="41">
        <v>1702</v>
      </c>
      <c r="B359" s="42"/>
      <c r="C359" s="42"/>
      <c r="D359" s="42"/>
      <c r="E359" s="42"/>
      <c r="F359" s="42"/>
      <c r="G359" s="42"/>
      <c r="H359" s="42"/>
      <c r="I359" s="42"/>
      <c r="J359" s="42">
        <v>20</v>
      </c>
      <c r="K359" s="131">
        <v>20</v>
      </c>
      <c r="L359" s="122"/>
      <c r="M359" s="122"/>
      <c r="N359" s="122"/>
      <c r="O359" s="122"/>
      <c r="P359" s="122"/>
      <c r="Q359" s="122"/>
      <c r="R359" s="122"/>
      <c r="S359" s="122"/>
      <c r="T359" s="122"/>
      <c r="U359" s="122"/>
      <c r="V359" s="122"/>
      <c r="W359" s="122"/>
      <c r="X359" s="122"/>
      <c r="Y359" s="122"/>
      <c r="Z359" s="122"/>
      <c r="AA359" s="122"/>
      <c r="AB359" s="122"/>
      <c r="AC359" s="122"/>
      <c r="AD359" s="119"/>
      <c r="AE359" s="120"/>
      <c r="AF359" s="121"/>
      <c r="AG359" s="50">
        <f>IF(J359=0,"",J359/I358)</f>
        <v>1</v>
      </c>
      <c r="AH359" s="48">
        <v>26</v>
      </c>
      <c r="AI359" s="51">
        <f t="shared" si="43"/>
        <v>1</v>
      </c>
      <c r="AJ359" s="51">
        <f t="shared" si="44"/>
        <v>0</v>
      </c>
    </row>
    <row r="360" spans="1:38" ht="15.75" customHeight="1" x14ac:dyDescent="0.25">
      <c r="A360" s="41">
        <v>1801</v>
      </c>
      <c r="B360" s="42"/>
      <c r="C360" s="42"/>
      <c r="D360" s="42"/>
      <c r="E360" s="42"/>
      <c r="F360" s="42"/>
      <c r="G360" s="42"/>
      <c r="H360" s="42"/>
      <c r="I360" s="42"/>
      <c r="J360" s="42">
        <v>6</v>
      </c>
      <c r="K360" s="131">
        <v>6</v>
      </c>
      <c r="L360" s="122"/>
      <c r="M360" s="122"/>
      <c r="N360" s="122"/>
      <c r="O360" s="122"/>
      <c r="P360" s="122"/>
      <c r="Q360" s="122"/>
      <c r="R360" s="122"/>
      <c r="S360" s="122"/>
      <c r="T360" s="122"/>
      <c r="U360" s="122"/>
      <c r="V360" s="122"/>
      <c r="W360" s="122"/>
      <c r="X360" s="122"/>
      <c r="Y360" s="122"/>
      <c r="Z360" s="122"/>
      <c r="AA360" s="122"/>
      <c r="AB360" s="122"/>
      <c r="AC360" s="122"/>
      <c r="AD360" s="119"/>
      <c r="AE360" s="120"/>
      <c r="AF360" s="122"/>
      <c r="AG360" s="157"/>
      <c r="AH360" s="48">
        <v>6</v>
      </c>
      <c r="AI360" s="158"/>
      <c r="AJ360" s="159"/>
    </row>
    <row r="361" spans="1:38" ht="15.75" customHeight="1" x14ac:dyDescent="0.25">
      <c r="A361" s="41">
        <v>1802</v>
      </c>
      <c r="B361" s="42"/>
      <c r="C361" s="42"/>
      <c r="D361" s="42"/>
      <c r="E361" s="42"/>
      <c r="F361" s="42"/>
      <c r="G361" s="42"/>
      <c r="H361" s="42"/>
      <c r="I361" s="42"/>
      <c r="J361" s="42"/>
      <c r="K361" s="131"/>
      <c r="L361" s="122"/>
      <c r="M361" s="122"/>
      <c r="N361" s="122"/>
      <c r="O361" s="122"/>
      <c r="P361" s="122"/>
      <c r="Q361" s="122"/>
      <c r="R361" s="122"/>
      <c r="S361" s="122"/>
      <c r="T361" s="122"/>
      <c r="U361" s="122"/>
      <c r="V361" s="122"/>
      <c r="W361" s="122"/>
      <c r="X361" s="122"/>
      <c r="Y361" s="122"/>
      <c r="Z361" s="122"/>
      <c r="AA361" s="122"/>
      <c r="AB361" s="122"/>
      <c r="AC361" s="122"/>
      <c r="AD361" s="119"/>
      <c r="AE361" s="120"/>
      <c r="AF361" s="122"/>
      <c r="AG361" s="126"/>
      <c r="AH361" s="124"/>
      <c r="AI361" s="127"/>
      <c r="AJ361" s="126"/>
    </row>
    <row r="362" spans="1:38" ht="15.75" customHeight="1" x14ac:dyDescent="0.25">
      <c r="A362" s="41">
        <v>1901</v>
      </c>
      <c r="B362" s="42"/>
      <c r="C362" s="42"/>
      <c r="D362" s="42"/>
      <c r="E362" s="42"/>
      <c r="F362" s="42"/>
      <c r="G362" s="42"/>
      <c r="H362" s="42"/>
      <c r="I362" s="42"/>
      <c r="J362" s="42"/>
      <c r="K362" s="131"/>
      <c r="L362" s="122"/>
      <c r="M362" s="122"/>
      <c r="N362" s="122"/>
      <c r="O362" s="122"/>
      <c r="P362" s="122"/>
      <c r="Q362" s="122"/>
      <c r="R362" s="122"/>
      <c r="S362" s="122"/>
      <c r="T362" s="122"/>
      <c r="U362" s="122"/>
      <c r="V362" s="122"/>
      <c r="W362" s="122"/>
      <c r="X362" s="122"/>
      <c r="Y362" s="122"/>
      <c r="Z362" s="122"/>
      <c r="AA362" s="122"/>
      <c r="AB362" s="122"/>
      <c r="AC362" s="122"/>
      <c r="AD362" s="119"/>
      <c r="AE362" s="120"/>
      <c r="AF362" s="122"/>
      <c r="AG362" s="126"/>
      <c r="AH362" s="124"/>
      <c r="AI362" s="127"/>
      <c r="AJ362" s="126"/>
    </row>
    <row r="363" spans="1:38" ht="15.75" customHeight="1" x14ac:dyDescent="0.25">
      <c r="A363" s="41">
        <v>1902</v>
      </c>
      <c r="B363" s="42"/>
      <c r="C363" s="42"/>
      <c r="D363" s="42"/>
      <c r="E363" s="42"/>
      <c r="F363" s="42"/>
      <c r="G363" s="42"/>
      <c r="H363" s="42"/>
      <c r="I363" s="42"/>
      <c r="J363" s="42"/>
      <c r="K363" s="131"/>
      <c r="L363" s="122"/>
      <c r="M363" s="122"/>
      <c r="N363" s="122"/>
      <c r="O363" s="122"/>
      <c r="P363" s="122"/>
      <c r="Q363" s="122"/>
      <c r="R363" s="122"/>
      <c r="S363" s="122"/>
      <c r="T363" s="122"/>
      <c r="U363" s="122"/>
      <c r="V363" s="122"/>
      <c r="W363" s="122"/>
      <c r="X363" s="122"/>
      <c r="Y363" s="122"/>
      <c r="Z363" s="122"/>
      <c r="AA363" s="122"/>
      <c r="AB363" s="122"/>
      <c r="AC363" s="122"/>
      <c r="AD363" s="119"/>
      <c r="AE363" s="120"/>
      <c r="AF363" s="122"/>
      <c r="AG363" s="126"/>
      <c r="AH363" s="124"/>
      <c r="AI363" s="127"/>
      <c r="AJ363" s="126"/>
    </row>
    <row r="364" spans="1:38" ht="15.75" customHeight="1" x14ac:dyDescent="0.25">
      <c r="A364" s="41">
        <v>2001</v>
      </c>
      <c r="B364" s="42"/>
      <c r="C364" s="42"/>
      <c r="D364" s="42"/>
      <c r="E364" s="42"/>
      <c r="F364" s="42"/>
      <c r="G364" s="42"/>
      <c r="H364" s="42"/>
      <c r="I364" s="42"/>
      <c r="J364" s="42"/>
      <c r="K364" s="131"/>
      <c r="L364" s="122"/>
      <c r="M364" s="122"/>
      <c r="N364" s="122"/>
      <c r="O364" s="122"/>
      <c r="P364" s="122"/>
      <c r="Q364" s="122"/>
      <c r="R364" s="122"/>
      <c r="S364" s="122"/>
      <c r="T364" s="122"/>
      <c r="U364" s="122"/>
      <c r="V364" s="122"/>
      <c r="W364" s="122"/>
      <c r="X364" s="122"/>
      <c r="Y364" s="122"/>
      <c r="Z364" s="122"/>
      <c r="AA364" s="122"/>
      <c r="AB364" s="122"/>
      <c r="AC364" s="122"/>
      <c r="AD364" s="119"/>
      <c r="AE364" s="120"/>
      <c r="AF364" s="122"/>
      <c r="AG364" s="120"/>
      <c r="AH364" s="122"/>
      <c r="AI364" s="151"/>
      <c r="AJ364" s="126"/>
    </row>
    <row r="365" spans="1:38" ht="15.75" customHeight="1" x14ac:dyDescent="0.25">
      <c r="A365" s="41">
        <v>2002</v>
      </c>
      <c r="B365" s="42"/>
      <c r="C365" s="42"/>
      <c r="D365" s="42"/>
      <c r="E365" s="42"/>
      <c r="F365" s="42"/>
      <c r="G365" s="42"/>
      <c r="H365" s="42"/>
      <c r="I365" s="42"/>
      <c r="J365" s="42"/>
      <c r="K365" s="131"/>
      <c r="L365" s="122"/>
      <c r="M365" s="122"/>
      <c r="N365" s="122"/>
      <c r="O365" s="122"/>
      <c r="P365" s="122"/>
      <c r="Q365" s="122"/>
      <c r="R365" s="122"/>
      <c r="S365" s="122"/>
      <c r="T365" s="122"/>
      <c r="U365" s="122"/>
      <c r="V365" s="122"/>
      <c r="W365" s="122"/>
      <c r="X365" s="122"/>
      <c r="Y365" s="122"/>
      <c r="Z365" s="122"/>
      <c r="AA365" s="122"/>
      <c r="AB365" s="122"/>
      <c r="AC365" s="122"/>
      <c r="AD365" s="119"/>
      <c r="AE365" s="120"/>
      <c r="AF365" s="122"/>
      <c r="AG365" s="52" t="s">
        <v>35</v>
      </c>
      <c r="AH365" s="53">
        <v>8</v>
      </c>
      <c r="AI365" s="54">
        <f>IF(SUM(K358:K361)=0,"",SUM(K358:K361))</f>
        <v>26</v>
      </c>
      <c r="AJ365" s="55" t="s">
        <v>20</v>
      </c>
    </row>
    <row r="366" spans="1:38" ht="15.75" customHeight="1" x14ac:dyDescent="0.25">
      <c r="A366" s="41">
        <v>2101</v>
      </c>
      <c r="B366" s="42"/>
      <c r="C366" s="42"/>
      <c r="D366" s="42"/>
      <c r="E366" s="42"/>
      <c r="F366" s="42"/>
      <c r="G366" s="42"/>
      <c r="H366" s="42"/>
      <c r="I366" s="42"/>
      <c r="J366" s="42"/>
      <c r="K366" s="131"/>
      <c r="L366" s="122"/>
      <c r="M366" s="122"/>
      <c r="N366" s="122"/>
      <c r="O366" s="122"/>
      <c r="P366" s="122"/>
      <c r="Q366" s="122"/>
      <c r="R366" s="122"/>
      <c r="S366" s="122"/>
      <c r="T366" s="122"/>
      <c r="U366" s="122"/>
      <c r="V366" s="122"/>
      <c r="W366" s="122"/>
      <c r="X366" s="122"/>
      <c r="Y366" s="122"/>
      <c r="Z366" s="122"/>
      <c r="AA366" s="122"/>
      <c r="AB366" s="122"/>
      <c r="AC366" s="122"/>
      <c r="AD366" s="119"/>
      <c r="AE366" s="120"/>
      <c r="AF366" s="122"/>
      <c r="AG366" s="56" t="s">
        <v>36</v>
      </c>
      <c r="AH366" s="57">
        <f>AH365/B351</f>
        <v>0.19047619047619047</v>
      </c>
      <c r="AI366" s="58">
        <f>IF(AH365/AI365=0,"",AH365/AI365)</f>
        <v>0.30769230769230771</v>
      </c>
      <c r="AJ366" s="59" t="s">
        <v>37</v>
      </c>
    </row>
    <row r="367" spans="1:38" ht="15.75" customHeight="1" x14ac:dyDescent="0.25">
      <c r="A367" s="41">
        <v>2102</v>
      </c>
      <c r="B367" s="178"/>
      <c r="C367" s="178"/>
      <c r="D367" s="178"/>
      <c r="E367" s="178"/>
      <c r="F367" s="178"/>
      <c r="G367" s="178"/>
      <c r="H367" s="178"/>
      <c r="I367" s="178"/>
      <c r="J367" s="178"/>
      <c r="K367" s="131"/>
      <c r="L367" s="122"/>
      <c r="M367" s="122"/>
      <c r="N367" s="122"/>
      <c r="O367" s="122"/>
      <c r="P367" s="122"/>
      <c r="Q367" s="122"/>
      <c r="R367" s="122"/>
      <c r="S367" s="122"/>
      <c r="T367" s="122"/>
      <c r="U367" s="122"/>
      <c r="V367" s="122"/>
      <c r="W367" s="122"/>
      <c r="X367" s="122"/>
      <c r="Y367" s="122"/>
      <c r="Z367" s="122"/>
      <c r="AA367" s="122"/>
      <c r="AB367" s="122"/>
      <c r="AC367" s="122"/>
      <c r="AD367" s="128"/>
      <c r="AE367" s="129"/>
      <c r="AF367" s="130"/>
      <c r="AG367" s="61"/>
      <c r="AH367" s="62"/>
      <c r="AI367" s="62"/>
      <c r="AJ367" s="63"/>
    </row>
    <row r="368" spans="1:38" ht="18" customHeight="1" x14ac:dyDescent="0.25">
      <c r="A368" s="22"/>
      <c r="B368" s="210" t="s">
        <v>79</v>
      </c>
      <c r="C368" s="210"/>
      <c r="D368" s="210"/>
      <c r="E368" s="210"/>
      <c r="F368" s="210"/>
      <c r="G368" s="210"/>
      <c r="H368" s="210"/>
      <c r="I368" s="210"/>
      <c r="J368" s="210"/>
      <c r="K368" s="177">
        <f>SUM(K359:K364)</f>
        <v>26</v>
      </c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  <c r="AA368" s="27"/>
      <c r="AB368" s="27"/>
      <c r="AC368" s="27"/>
      <c r="AD368" s="65">
        <f>IF(K359=0,"",K359/B351)</f>
        <v>0.47619047619047616</v>
      </c>
      <c r="AE368" s="65">
        <f>IF(K368=0,"",K368/B351)</f>
        <v>0.61904761904761907</v>
      </c>
      <c r="AF368" s="65">
        <f>IF(K360=0,"0",AE368-AD368)</f>
        <v>0.1428571428571429</v>
      </c>
      <c r="AG368" s="1"/>
      <c r="AH368" s="27"/>
      <c r="AI368" s="30"/>
      <c r="AJ368" s="1"/>
    </row>
    <row r="369" spans="1:37" ht="12.75" customHeight="1" x14ac:dyDescent="0.2">
      <c r="AD369" s="1"/>
      <c r="AE369" s="1"/>
      <c r="AG369" s="1"/>
    </row>
    <row r="370" spans="1:37" ht="12.75" customHeight="1" x14ac:dyDescent="0.2">
      <c r="AD370" s="1"/>
      <c r="AE370" s="1"/>
      <c r="AG370" s="1"/>
    </row>
    <row r="371" spans="1:37" ht="26.25" customHeight="1" x14ac:dyDescent="0.4">
      <c r="B371" s="211" t="s">
        <v>68</v>
      </c>
      <c r="C371" s="212"/>
      <c r="D371" s="212"/>
      <c r="E371" s="212"/>
      <c r="F371" s="212"/>
      <c r="G371" s="212"/>
      <c r="H371" s="212"/>
      <c r="I371" s="212"/>
      <c r="J371" s="212"/>
      <c r="K371" s="66" t="s">
        <v>64</v>
      </c>
      <c r="AD371" s="1"/>
      <c r="AE371" s="1"/>
      <c r="AF371" s="27"/>
      <c r="AG371" s="1"/>
      <c r="AH371" s="27"/>
      <c r="AI371" s="27"/>
      <c r="AJ371" s="27"/>
    </row>
    <row r="372" spans="1:37" ht="20.25" customHeight="1" x14ac:dyDescent="0.2">
      <c r="A372" s="223" t="s">
        <v>19</v>
      </c>
      <c r="B372" s="224" t="s">
        <v>69</v>
      </c>
      <c r="C372" s="225"/>
      <c r="D372" s="225"/>
      <c r="E372" s="225"/>
      <c r="F372" s="225"/>
      <c r="G372" s="225"/>
      <c r="H372" s="225"/>
      <c r="I372" s="225"/>
      <c r="J372" s="226"/>
      <c r="K372" s="227" t="s">
        <v>20</v>
      </c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  <c r="AA372" s="27"/>
      <c r="AB372" s="27"/>
      <c r="AC372" s="27"/>
      <c r="AD372" s="221" t="s">
        <v>11</v>
      </c>
      <c r="AE372" s="221" t="s">
        <v>12</v>
      </c>
      <c r="AF372" s="229" t="s">
        <v>13</v>
      </c>
      <c r="AG372" s="221" t="s">
        <v>14</v>
      </c>
      <c r="AH372" s="222" t="s">
        <v>15</v>
      </c>
      <c r="AI372" s="222" t="s">
        <v>16</v>
      </c>
      <c r="AJ372" s="221" t="s">
        <v>17</v>
      </c>
    </row>
    <row r="373" spans="1:37" ht="15.75" customHeight="1" x14ac:dyDescent="0.25">
      <c r="A373" s="217"/>
      <c r="B373" s="41" t="s">
        <v>70</v>
      </c>
      <c r="C373" s="41" t="s">
        <v>71</v>
      </c>
      <c r="D373" s="41" t="s">
        <v>72</v>
      </c>
      <c r="E373" s="41" t="s">
        <v>73</v>
      </c>
      <c r="F373" s="41" t="s">
        <v>74</v>
      </c>
      <c r="G373" s="41" t="s">
        <v>75</v>
      </c>
      <c r="H373" s="41" t="s">
        <v>76</v>
      </c>
      <c r="I373" s="41" t="s">
        <v>77</v>
      </c>
      <c r="J373" s="41" t="s">
        <v>78</v>
      </c>
      <c r="K373" s="228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  <c r="AA373" s="27"/>
      <c r="AB373" s="27"/>
      <c r="AC373" s="27"/>
      <c r="AD373" s="217"/>
      <c r="AE373" s="217"/>
      <c r="AF373" s="217"/>
      <c r="AG373" s="217"/>
      <c r="AH373" s="217"/>
      <c r="AI373" s="217"/>
      <c r="AJ373" s="217"/>
    </row>
    <row r="374" spans="1:37" ht="15.75" customHeight="1" x14ac:dyDescent="0.25">
      <c r="A374" s="41">
        <v>1401</v>
      </c>
      <c r="B374" s="42">
        <v>4</v>
      </c>
      <c r="C374" s="42"/>
      <c r="D374" s="42"/>
      <c r="E374" s="42"/>
      <c r="F374" s="42"/>
      <c r="G374" s="42"/>
      <c r="H374" s="42"/>
      <c r="I374" s="42"/>
      <c r="J374" s="42"/>
      <c r="K374" s="131"/>
      <c r="L374" s="122"/>
      <c r="M374" s="122"/>
      <c r="N374" s="122"/>
      <c r="O374" s="122"/>
      <c r="P374" s="122"/>
      <c r="Q374" s="122"/>
      <c r="R374" s="122"/>
      <c r="S374" s="122"/>
      <c r="T374" s="122"/>
      <c r="U374" s="122"/>
      <c r="V374" s="122"/>
      <c r="W374" s="122"/>
      <c r="X374" s="122"/>
      <c r="Y374" s="122"/>
      <c r="Z374" s="122"/>
      <c r="AA374" s="122"/>
      <c r="AB374" s="122"/>
      <c r="AC374" s="122"/>
      <c r="AD374" s="114"/>
      <c r="AE374" s="115"/>
      <c r="AF374" s="116"/>
      <c r="AG374" s="43"/>
      <c r="AH374" s="44">
        <f>B374</f>
        <v>4</v>
      </c>
      <c r="AI374" s="45"/>
      <c r="AJ374" s="43"/>
    </row>
    <row r="375" spans="1:37" ht="15.75" customHeight="1" x14ac:dyDescent="0.25">
      <c r="A375" s="41">
        <v>1402</v>
      </c>
      <c r="B375" s="42"/>
      <c r="C375" s="42">
        <v>4</v>
      </c>
      <c r="D375" s="42"/>
      <c r="E375" s="42"/>
      <c r="F375" s="42"/>
      <c r="G375" s="42"/>
      <c r="H375" s="42"/>
      <c r="I375" s="42"/>
      <c r="J375" s="42"/>
      <c r="K375" s="131"/>
      <c r="L375" s="122"/>
      <c r="M375" s="122"/>
      <c r="N375" s="122"/>
      <c r="O375" s="122"/>
      <c r="P375" s="122"/>
      <c r="Q375" s="122"/>
      <c r="R375" s="122"/>
      <c r="S375" s="122"/>
      <c r="T375" s="122"/>
      <c r="U375" s="122"/>
      <c r="V375" s="122"/>
      <c r="W375" s="122"/>
      <c r="X375" s="122"/>
      <c r="Y375" s="122"/>
      <c r="Z375" s="122"/>
      <c r="AA375" s="122"/>
      <c r="AB375" s="122"/>
      <c r="AC375" s="122"/>
      <c r="AD375" s="119"/>
      <c r="AE375" s="120"/>
      <c r="AF375" s="121"/>
      <c r="AG375" s="47">
        <f>IF(C375=0,"",C375/B374)</f>
        <v>1</v>
      </c>
      <c r="AH375" s="48">
        <v>4</v>
      </c>
      <c r="AI375" s="49">
        <f t="shared" ref="AI375:AI382" si="45">IF(AH375=0,"",AH375/AH374)</f>
        <v>1</v>
      </c>
      <c r="AJ375" s="49">
        <f t="shared" ref="AJ375:AJ382" si="46">IF(AH375=0,"",100%-AI375)</f>
        <v>0</v>
      </c>
    </row>
    <row r="376" spans="1:37" ht="15.75" customHeight="1" x14ac:dyDescent="0.25">
      <c r="A376" s="41">
        <v>1501</v>
      </c>
      <c r="B376" s="42"/>
      <c r="C376" s="42"/>
      <c r="D376" s="42">
        <v>4</v>
      </c>
      <c r="E376" s="42"/>
      <c r="F376" s="42"/>
      <c r="G376" s="42"/>
      <c r="H376" s="42"/>
      <c r="I376" s="42"/>
      <c r="J376" s="42"/>
      <c r="K376" s="131"/>
      <c r="L376" s="122"/>
      <c r="M376" s="122"/>
      <c r="N376" s="122"/>
      <c r="O376" s="122"/>
      <c r="P376" s="122"/>
      <c r="Q376" s="122"/>
      <c r="R376" s="122"/>
      <c r="S376" s="122"/>
      <c r="T376" s="122"/>
      <c r="U376" s="122"/>
      <c r="V376" s="122"/>
      <c r="W376" s="122"/>
      <c r="X376" s="122"/>
      <c r="Y376" s="122"/>
      <c r="Z376" s="122"/>
      <c r="AA376" s="122"/>
      <c r="AB376" s="122"/>
      <c r="AC376" s="122"/>
      <c r="AD376" s="119"/>
      <c r="AE376" s="120"/>
      <c r="AF376" s="121"/>
      <c r="AG376" s="47">
        <f>IF(D376=0,"",D376/C375)</f>
        <v>1</v>
      </c>
      <c r="AH376" s="48">
        <v>4</v>
      </c>
      <c r="AI376" s="49">
        <f t="shared" si="45"/>
        <v>1</v>
      </c>
      <c r="AJ376" s="49">
        <f t="shared" si="46"/>
        <v>0</v>
      </c>
      <c r="AK376" s="32">
        <f>AH376/AH374</f>
        <v>1</v>
      </c>
    </row>
    <row r="377" spans="1:37" ht="15.75" customHeight="1" x14ac:dyDescent="0.25">
      <c r="A377" s="41">
        <v>1502</v>
      </c>
      <c r="B377" s="42"/>
      <c r="C377" s="42"/>
      <c r="D377" s="42"/>
      <c r="E377" s="42">
        <v>4</v>
      </c>
      <c r="F377" s="42"/>
      <c r="G377" s="42"/>
      <c r="H377" s="42"/>
      <c r="I377" s="42"/>
      <c r="J377" s="42"/>
      <c r="K377" s="131"/>
      <c r="L377" s="122"/>
      <c r="M377" s="122"/>
      <c r="N377" s="122"/>
      <c r="O377" s="122"/>
      <c r="P377" s="122"/>
      <c r="Q377" s="122"/>
      <c r="R377" s="122"/>
      <c r="S377" s="122"/>
      <c r="T377" s="122"/>
      <c r="U377" s="122"/>
      <c r="V377" s="122"/>
      <c r="W377" s="122"/>
      <c r="X377" s="122"/>
      <c r="Y377" s="122"/>
      <c r="Z377" s="122"/>
      <c r="AA377" s="122"/>
      <c r="AB377" s="122"/>
      <c r="AC377" s="122"/>
      <c r="AD377" s="119"/>
      <c r="AE377" s="120"/>
      <c r="AF377" s="121"/>
      <c r="AG377" s="47">
        <f>IF(E377=0,"",E377/D376)</f>
        <v>1</v>
      </c>
      <c r="AH377" s="48">
        <v>4</v>
      </c>
      <c r="AI377" s="49">
        <f t="shared" si="45"/>
        <v>1</v>
      </c>
      <c r="AJ377" s="49">
        <f t="shared" si="46"/>
        <v>0</v>
      </c>
    </row>
    <row r="378" spans="1:37" ht="15.75" customHeight="1" x14ac:dyDescent="0.25">
      <c r="A378" s="41">
        <v>1601</v>
      </c>
      <c r="B378" s="42"/>
      <c r="C378" s="42"/>
      <c r="D378" s="42"/>
      <c r="E378" s="42"/>
      <c r="F378" s="42">
        <v>4</v>
      </c>
      <c r="G378" s="42"/>
      <c r="H378" s="42"/>
      <c r="I378" s="42"/>
      <c r="J378" s="42"/>
      <c r="K378" s="131"/>
      <c r="L378" s="122"/>
      <c r="M378" s="122"/>
      <c r="N378" s="122"/>
      <c r="O378" s="122"/>
      <c r="P378" s="122"/>
      <c r="Q378" s="122"/>
      <c r="R378" s="122"/>
      <c r="S378" s="122"/>
      <c r="T378" s="122"/>
      <c r="U378" s="122"/>
      <c r="V378" s="122"/>
      <c r="W378" s="122"/>
      <c r="X378" s="122"/>
      <c r="Y378" s="122"/>
      <c r="Z378" s="122"/>
      <c r="AA378" s="122"/>
      <c r="AB378" s="122"/>
      <c r="AC378" s="122"/>
      <c r="AD378" s="119"/>
      <c r="AE378" s="120"/>
      <c r="AF378" s="121"/>
      <c r="AG378" s="47">
        <f>IF(F378=0,"",F378/E377)</f>
        <v>1</v>
      </c>
      <c r="AH378" s="48">
        <v>4</v>
      </c>
      <c r="AI378" s="49">
        <f t="shared" si="45"/>
        <v>1</v>
      </c>
      <c r="AJ378" s="49">
        <f t="shared" si="46"/>
        <v>0</v>
      </c>
    </row>
    <row r="379" spans="1:37" ht="15.75" customHeight="1" x14ac:dyDescent="0.25">
      <c r="A379" s="41">
        <v>1602</v>
      </c>
      <c r="B379" s="42"/>
      <c r="C379" s="42"/>
      <c r="D379" s="42"/>
      <c r="E379" s="42"/>
      <c r="F379" s="42"/>
      <c r="G379" s="42">
        <v>4</v>
      </c>
      <c r="H379" s="42"/>
      <c r="I379" s="42"/>
      <c r="J379" s="42"/>
      <c r="K379" s="131"/>
      <c r="L379" s="122"/>
      <c r="M379" s="122"/>
      <c r="N379" s="122"/>
      <c r="O379" s="122"/>
      <c r="P379" s="122"/>
      <c r="Q379" s="122"/>
      <c r="R379" s="122"/>
      <c r="S379" s="122"/>
      <c r="T379" s="122"/>
      <c r="U379" s="122"/>
      <c r="V379" s="122"/>
      <c r="W379" s="122"/>
      <c r="X379" s="122"/>
      <c r="Y379" s="122"/>
      <c r="Z379" s="122"/>
      <c r="AA379" s="122"/>
      <c r="AB379" s="122"/>
      <c r="AC379" s="122"/>
      <c r="AD379" s="119"/>
      <c r="AE379" s="120"/>
      <c r="AF379" s="121"/>
      <c r="AG379" s="47">
        <f>IF(G379=0,"",G379/F378)</f>
        <v>1</v>
      </c>
      <c r="AH379" s="48">
        <v>4</v>
      </c>
      <c r="AI379" s="49">
        <f t="shared" si="45"/>
        <v>1</v>
      </c>
      <c r="AJ379" s="49">
        <f t="shared" si="46"/>
        <v>0</v>
      </c>
    </row>
    <row r="380" spans="1:37" ht="15.75" customHeight="1" x14ac:dyDescent="0.25">
      <c r="A380" s="41">
        <v>1701</v>
      </c>
      <c r="B380" s="42"/>
      <c r="C380" s="42"/>
      <c r="D380" s="42"/>
      <c r="E380" s="42"/>
      <c r="F380" s="42"/>
      <c r="G380" s="42"/>
      <c r="H380" s="42">
        <v>4</v>
      </c>
      <c r="I380" s="42"/>
      <c r="J380" s="42"/>
      <c r="K380" s="131"/>
      <c r="L380" s="122"/>
      <c r="M380" s="122"/>
      <c r="N380" s="122"/>
      <c r="O380" s="122"/>
      <c r="P380" s="122"/>
      <c r="Q380" s="122"/>
      <c r="R380" s="122"/>
      <c r="S380" s="122"/>
      <c r="T380" s="122"/>
      <c r="U380" s="122"/>
      <c r="V380" s="122"/>
      <c r="W380" s="122"/>
      <c r="X380" s="122"/>
      <c r="Y380" s="122"/>
      <c r="Z380" s="122"/>
      <c r="AA380" s="122"/>
      <c r="AB380" s="122"/>
      <c r="AC380" s="122"/>
      <c r="AD380" s="119"/>
      <c r="AE380" s="120"/>
      <c r="AF380" s="121"/>
      <c r="AG380" s="47">
        <f>IF(H380=0,"",H380/G379)</f>
        <v>1</v>
      </c>
      <c r="AH380" s="48">
        <v>4</v>
      </c>
      <c r="AI380" s="49">
        <f t="shared" si="45"/>
        <v>1</v>
      </c>
      <c r="AJ380" s="49">
        <f t="shared" si="46"/>
        <v>0</v>
      </c>
    </row>
    <row r="381" spans="1:37" ht="15.75" customHeight="1" x14ac:dyDescent="0.25">
      <c r="A381" s="41">
        <v>1702</v>
      </c>
      <c r="B381" s="42"/>
      <c r="C381" s="42"/>
      <c r="D381" s="42"/>
      <c r="E381" s="42"/>
      <c r="F381" s="42"/>
      <c r="G381" s="42"/>
      <c r="H381" s="42"/>
      <c r="I381" s="42">
        <v>4</v>
      </c>
      <c r="J381" s="42"/>
      <c r="K381" s="131"/>
      <c r="L381" s="122"/>
      <c r="M381" s="122"/>
      <c r="N381" s="122"/>
      <c r="O381" s="122"/>
      <c r="P381" s="122"/>
      <c r="Q381" s="122"/>
      <c r="R381" s="122"/>
      <c r="S381" s="122"/>
      <c r="T381" s="122"/>
      <c r="U381" s="122"/>
      <c r="V381" s="122"/>
      <c r="W381" s="122"/>
      <c r="X381" s="122"/>
      <c r="Y381" s="122"/>
      <c r="Z381" s="122"/>
      <c r="AA381" s="122"/>
      <c r="AB381" s="122"/>
      <c r="AC381" s="122"/>
      <c r="AD381" s="119"/>
      <c r="AE381" s="120"/>
      <c r="AF381" s="121"/>
      <c r="AG381" s="47">
        <f>IF(I381=0,"",I381/H380)</f>
        <v>1</v>
      </c>
      <c r="AH381" s="48">
        <v>4</v>
      </c>
      <c r="AI381" s="49">
        <f t="shared" si="45"/>
        <v>1</v>
      </c>
      <c r="AJ381" s="49">
        <f t="shared" si="46"/>
        <v>0</v>
      </c>
    </row>
    <row r="382" spans="1:37" ht="15.75" customHeight="1" x14ac:dyDescent="0.25">
      <c r="A382" s="41">
        <v>1801</v>
      </c>
      <c r="B382" s="42"/>
      <c r="C382" s="42"/>
      <c r="D382" s="42"/>
      <c r="E382" s="42"/>
      <c r="F382" s="42"/>
      <c r="G382" s="42"/>
      <c r="H382" s="42"/>
      <c r="I382" s="42"/>
      <c r="J382" s="42">
        <v>4</v>
      </c>
      <c r="K382" s="131">
        <v>4</v>
      </c>
      <c r="L382" s="122"/>
      <c r="M382" s="122"/>
      <c r="N382" s="122"/>
      <c r="O382" s="122"/>
      <c r="P382" s="122"/>
      <c r="Q382" s="122"/>
      <c r="R382" s="122"/>
      <c r="S382" s="122"/>
      <c r="T382" s="122"/>
      <c r="U382" s="122"/>
      <c r="V382" s="122"/>
      <c r="W382" s="122"/>
      <c r="X382" s="122"/>
      <c r="Y382" s="122"/>
      <c r="Z382" s="122"/>
      <c r="AA382" s="122"/>
      <c r="AB382" s="122"/>
      <c r="AC382" s="122"/>
      <c r="AD382" s="119"/>
      <c r="AE382" s="120"/>
      <c r="AF382" s="121"/>
      <c r="AG382" s="50">
        <f>IF(J382=0,"",J382/I381)</f>
        <v>1</v>
      </c>
      <c r="AH382" s="48">
        <v>4</v>
      </c>
      <c r="AI382" s="51">
        <f t="shared" si="45"/>
        <v>1</v>
      </c>
      <c r="AJ382" s="51">
        <f t="shared" si="46"/>
        <v>0</v>
      </c>
    </row>
    <row r="383" spans="1:37" ht="15.75" customHeight="1" x14ac:dyDescent="0.25">
      <c r="A383" s="41">
        <v>1802</v>
      </c>
      <c r="B383" s="42"/>
      <c r="C383" s="42"/>
      <c r="D383" s="42"/>
      <c r="E383" s="42"/>
      <c r="F383" s="42"/>
      <c r="G383" s="42"/>
      <c r="H383" s="42"/>
      <c r="I383" s="42"/>
      <c r="J383" s="42"/>
      <c r="K383" s="131"/>
      <c r="L383" s="122"/>
      <c r="M383" s="122"/>
      <c r="N383" s="122"/>
      <c r="O383" s="122"/>
      <c r="P383" s="122"/>
      <c r="Q383" s="122"/>
      <c r="R383" s="122"/>
      <c r="S383" s="122"/>
      <c r="T383" s="122"/>
      <c r="U383" s="122"/>
      <c r="V383" s="122"/>
      <c r="W383" s="122"/>
      <c r="X383" s="122"/>
      <c r="Y383" s="122"/>
      <c r="Z383" s="122"/>
      <c r="AA383" s="122"/>
      <c r="AB383" s="122"/>
      <c r="AC383" s="122"/>
      <c r="AD383" s="119"/>
      <c r="AE383" s="120"/>
      <c r="AF383" s="122"/>
      <c r="AG383" s="154"/>
      <c r="AH383" s="48"/>
      <c r="AI383" s="155"/>
      <c r="AJ383" s="156"/>
    </row>
    <row r="384" spans="1:37" ht="15.75" customHeight="1" x14ac:dyDescent="0.25">
      <c r="A384" s="41">
        <v>1901</v>
      </c>
      <c r="B384" s="42"/>
      <c r="C384" s="42"/>
      <c r="D384" s="42"/>
      <c r="E384" s="42"/>
      <c r="F384" s="42"/>
      <c r="G384" s="42"/>
      <c r="H384" s="42"/>
      <c r="I384" s="42"/>
      <c r="J384" s="42"/>
      <c r="K384" s="131"/>
      <c r="L384" s="122"/>
      <c r="M384" s="122"/>
      <c r="N384" s="122"/>
      <c r="O384" s="122"/>
      <c r="P384" s="122"/>
      <c r="Q384" s="122"/>
      <c r="R384" s="122"/>
      <c r="S384" s="122"/>
      <c r="T384" s="122"/>
      <c r="U384" s="122"/>
      <c r="V384" s="122"/>
      <c r="W384" s="122"/>
      <c r="X384" s="122"/>
      <c r="Y384" s="122"/>
      <c r="Z384" s="122"/>
      <c r="AA384" s="122"/>
      <c r="AB384" s="122"/>
      <c r="AC384" s="122"/>
      <c r="AD384" s="119"/>
      <c r="AE384" s="120"/>
      <c r="AF384" s="122"/>
      <c r="AG384" s="126"/>
      <c r="AH384" s="124"/>
      <c r="AI384" s="127"/>
      <c r="AJ384" s="126"/>
    </row>
    <row r="385" spans="1:37" ht="15.75" customHeight="1" x14ac:dyDescent="0.25">
      <c r="A385" s="41">
        <v>1902</v>
      </c>
      <c r="B385" s="42"/>
      <c r="C385" s="42"/>
      <c r="D385" s="42"/>
      <c r="E385" s="42"/>
      <c r="F385" s="42"/>
      <c r="G385" s="42"/>
      <c r="H385" s="42"/>
      <c r="I385" s="42"/>
      <c r="J385" s="42"/>
      <c r="K385" s="131"/>
      <c r="L385" s="122"/>
      <c r="M385" s="122"/>
      <c r="N385" s="122"/>
      <c r="O385" s="122"/>
      <c r="P385" s="122"/>
      <c r="Q385" s="122"/>
      <c r="R385" s="122"/>
      <c r="S385" s="122"/>
      <c r="T385" s="122"/>
      <c r="U385" s="122"/>
      <c r="V385" s="122"/>
      <c r="W385" s="122"/>
      <c r="X385" s="122"/>
      <c r="Y385" s="122"/>
      <c r="Z385" s="122"/>
      <c r="AA385" s="122"/>
      <c r="AB385" s="122"/>
      <c r="AC385" s="122"/>
      <c r="AD385" s="119"/>
      <c r="AE385" s="120"/>
      <c r="AF385" s="122"/>
      <c r="AG385" s="126"/>
      <c r="AH385" s="124"/>
      <c r="AI385" s="127"/>
      <c r="AJ385" s="126"/>
    </row>
    <row r="386" spans="1:37" ht="15.75" customHeight="1" x14ac:dyDescent="0.25">
      <c r="A386" s="41">
        <v>2001</v>
      </c>
      <c r="B386" s="42"/>
      <c r="C386" s="42"/>
      <c r="D386" s="42"/>
      <c r="E386" s="42"/>
      <c r="F386" s="42"/>
      <c r="G386" s="42"/>
      <c r="H386" s="42"/>
      <c r="I386" s="42"/>
      <c r="J386" s="42"/>
      <c r="K386" s="131"/>
      <c r="L386" s="122"/>
      <c r="M386" s="122"/>
      <c r="N386" s="122"/>
      <c r="O386" s="122"/>
      <c r="P386" s="122"/>
      <c r="Q386" s="122"/>
      <c r="R386" s="122"/>
      <c r="S386" s="122"/>
      <c r="T386" s="122"/>
      <c r="U386" s="122"/>
      <c r="V386" s="122"/>
      <c r="W386" s="122"/>
      <c r="X386" s="122"/>
      <c r="Y386" s="122"/>
      <c r="Z386" s="122"/>
      <c r="AA386" s="122"/>
      <c r="AB386" s="122"/>
      <c r="AC386" s="122"/>
      <c r="AD386" s="119"/>
      <c r="AE386" s="120"/>
      <c r="AF386" s="122"/>
      <c r="AG386" s="126"/>
      <c r="AH386" s="124"/>
      <c r="AI386" s="127"/>
      <c r="AJ386" s="126"/>
    </row>
    <row r="387" spans="1:37" ht="15.75" customHeight="1" x14ac:dyDescent="0.25">
      <c r="A387" s="41">
        <v>2002</v>
      </c>
      <c r="B387" s="42"/>
      <c r="C387" s="42"/>
      <c r="D387" s="42"/>
      <c r="E387" s="42"/>
      <c r="F387" s="42"/>
      <c r="G387" s="42"/>
      <c r="H387" s="42"/>
      <c r="I387" s="42"/>
      <c r="J387" s="42"/>
      <c r="K387" s="131"/>
      <c r="L387" s="122"/>
      <c r="M387" s="122"/>
      <c r="N387" s="122"/>
      <c r="O387" s="122"/>
      <c r="P387" s="122"/>
      <c r="Q387" s="122"/>
      <c r="R387" s="122"/>
      <c r="S387" s="122"/>
      <c r="T387" s="122"/>
      <c r="U387" s="122"/>
      <c r="V387" s="122"/>
      <c r="W387" s="122"/>
      <c r="X387" s="122"/>
      <c r="Y387" s="122"/>
      <c r="Z387" s="122"/>
      <c r="AA387" s="122"/>
      <c r="AB387" s="122"/>
      <c r="AC387" s="122"/>
      <c r="AD387" s="119"/>
      <c r="AE387" s="120"/>
      <c r="AF387" s="122"/>
      <c r="AG387" s="120"/>
      <c r="AH387" s="122"/>
      <c r="AI387" s="151"/>
      <c r="AJ387" s="126"/>
    </row>
    <row r="388" spans="1:37" ht="15.75" customHeight="1" x14ac:dyDescent="0.25">
      <c r="A388" s="41">
        <v>2101</v>
      </c>
      <c r="B388" s="42"/>
      <c r="C388" s="42"/>
      <c r="D388" s="42"/>
      <c r="E388" s="42"/>
      <c r="F388" s="42"/>
      <c r="G388" s="42"/>
      <c r="H388" s="42"/>
      <c r="I388" s="42"/>
      <c r="J388" s="42"/>
      <c r="K388" s="131"/>
      <c r="L388" s="122"/>
      <c r="M388" s="122"/>
      <c r="N388" s="122"/>
      <c r="O388" s="122"/>
      <c r="P388" s="122"/>
      <c r="Q388" s="122"/>
      <c r="R388" s="122"/>
      <c r="S388" s="122"/>
      <c r="T388" s="122"/>
      <c r="U388" s="122"/>
      <c r="V388" s="122"/>
      <c r="W388" s="122"/>
      <c r="X388" s="122"/>
      <c r="Y388" s="122"/>
      <c r="Z388" s="122"/>
      <c r="AA388" s="122"/>
      <c r="AB388" s="122"/>
      <c r="AC388" s="122"/>
      <c r="AD388" s="119"/>
      <c r="AE388" s="120"/>
      <c r="AF388" s="122"/>
      <c r="AG388" s="52" t="s">
        <v>35</v>
      </c>
      <c r="AH388" s="53"/>
      <c r="AI388" s="54">
        <f>K391</f>
        <v>4</v>
      </c>
      <c r="AJ388" s="55" t="s">
        <v>20</v>
      </c>
    </row>
    <row r="389" spans="1:37" ht="15.75" customHeight="1" x14ac:dyDescent="0.25">
      <c r="A389" s="41">
        <v>2102</v>
      </c>
      <c r="B389" s="42"/>
      <c r="C389" s="42"/>
      <c r="D389" s="42"/>
      <c r="E389" s="42"/>
      <c r="F389" s="42"/>
      <c r="G389" s="42"/>
      <c r="H389" s="42"/>
      <c r="I389" s="42"/>
      <c r="J389" s="42"/>
      <c r="K389" s="131"/>
      <c r="L389" s="122"/>
      <c r="M389" s="122"/>
      <c r="N389" s="122"/>
      <c r="O389" s="122"/>
      <c r="P389" s="122"/>
      <c r="Q389" s="122"/>
      <c r="R389" s="122"/>
      <c r="S389" s="122"/>
      <c r="T389" s="122"/>
      <c r="U389" s="122"/>
      <c r="V389" s="122"/>
      <c r="W389" s="122"/>
      <c r="X389" s="122"/>
      <c r="Y389" s="122"/>
      <c r="Z389" s="122"/>
      <c r="AA389" s="122"/>
      <c r="AB389" s="122"/>
      <c r="AC389" s="122"/>
      <c r="AD389" s="119"/>
      <c r="AE389" s="120"/>
      <c r="AF389" s="122"/>
      <c r="AG389" s="56" t="s">
        <v>36</v>
      </c>
      <c r="AH389" s="57" t="str">
        <f>IF(AH388/AI388=0,"",AH388/AI388)</f>
        <v/>
      </c>
      <c r="AI389" s="58" t="str">
        <f>IF(AH388/AI388=0,"",AH388/AI388)</f>
        <v/>
      </c>
      <c r="AJ389" s="59" t="s">
        <v>37</v>
      </c>
    </row>
    <row r="390" spans="1:37" ht="15.75" customHeight="1" x14ac:dyDescent="0.25">
      <c r="A390" s="41">
        <v>2201</v>
      </c>
      <c r="B390" s="178"/>
      <c r="C390" s="178"/>
      <c r="D390" s="178"/>
      <c r="E390" s="178"/>
      <c r="F390" s="178"/>
      <c r="G390" s="178"/>
      <c r="H390" s="178"/>
      <c r="I390" s="178"/>
      <c r="J390" s="178"/>
      <c r="K390" s="131"/>
      <c r="L390" s="122"/>
      <c r="M390" s="122"/>
      <c r="N390" s="122"/>
      <c r="O390" s="122"/>
      <c r="P390" s="122"/>
      <c r="Q390" s="122"/>
      <c r="R390" s="122"/>
      <c r="S390" s="122"/>
      <c r="T390" s="122"/>
      <c r="U390" s="122"/>
      <c r="V390" s="122"/>
      <c r="W390" s="122"/>
      <c r="X390" s="122"/>
      <c r="Y390" s="122"/>
      <c r="Z390" s="122"/>
      <c r="AA390" s="122"/>
      <c r="AB390" s="122"/>
      <c r="AC390" s="122"/>
      <c r="AD390" s="128"/>
      <c r="AE390" s="129"/>
      <c r="AF390" s="130"/>
      <c r="AG390" s="61"/>
      <c r="AH390" s="62"/>
      <c r="AI390" s="62"/>
      <c r="AJ390" s="63"/>
    </row>
    <row r="391" spans="1:37" ht="18" customHeight="1" x14ac:dyDescent="0.25">
      <c r="A391" s="22"/>
      <c r="B391" s="210" t="s">
        <v>79</v>
      </c>
      <c r="C391" s="210"/>
      <c r="D391" s="210"/>
      <c r="E391" s="210"/>
      <c r="F391" s="210"/>
      <c r="G391" s="210"/>
      <c r="H391" s="210"/>
      <c r="I391" s="210"/>
      <c r="J391" s="210"/>
      <c r="K391" s="177">
        <f>SUM(K374:K387)</f>
        <v>4</v>
      </c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  <c r="AA391" s="27"/>
      <c r="AB391" s="27"/>
      <c r="AC391" s="27"/>
      <c r="AD391" s="65">
        <f>IF(K382=0,"",K382/B374)</f>
        <v>1</v>
      </c>
      <c r="AE391" s="65">
        <f>IF(K391=0,"",K391/B374)</f>
        <v>1</v>
      </c>
      <c r="AF391" s="65">
        <f>AE391-AD391</f>
        <v>0</v>
      </c>
      <c r="AG391" s="1"/>
      <c r="AH391" s="27"/>
      <c r="AI391" s="30"/>
      <c r="AJ391" s="1"/>
    </row>
    <row r="392" spans="1:37" ht="12.75" customHeight="1" x14ac:dyDescent="0.2">
      <c r="AD392" s="1"/>
      <c r="AE392" s="1"/>
      <c r="AG392" s="1"/>
    </row>
    <row r="393" spans="1:37" ht="12.75" customHeight="1" x14ac:dyDescent="0.2">
      <c r="AD393" s="1"/>
      <c r="AE393" s="1"/>
      <c r="AG393" s="1"/>
    </row>
    <row r="394" spans="1:37" ht="26.25" customHeight="1" x14ac:dyDescent="0.4">
      <c r="B394" s="211" t="s">
        <v>68</v>
      </c>
      <c r="C394" s="212"/>
      <c r="D394" s="212"/>
      <c r="E394" s="212"/>
      <c r="F394" s="212"/>
      <c r="G394" s="212"/>
      <c r="H394" s="212"/>
      <c r="I394" s="212"/>
      <c r="J394" s="212"/>
      <c r="K394" s="66" t="s">
        <v>65</v>
      </c>
      <c r="AD394" s="1"/>
      <c r="AE394" s="1"/>
      <c r="AF394" s="27"/>
      <c r="AG394" s="1"/>
      <c r="AH394" s="27"/>
      <c r="AI394" s="27"/>
      <c r="AJ394" s="27"/>
    </row>
    <row r="395" spans="1:37" ht="20.25" customHeight="1" x14ac:dyDescent="0.2">
      <c r="A395" s="223" t="s">
        <v>19</v>
      </c>
      <c r="B395" s="224" t="s">
        <v>69</v>
      </c>
      <c r="C395" s="225"/>
      <c r="D395" s="225"/>
      <c r="E395" s="225"/>
      <c r="F395" s="225"/>
      <c r="G395" s="225"/>
      <c r="H395" s="225"/>
      <c r="I395" s="225"/>
      <c r="J395" s="226"/>
      <c r="K395" s="227" t="s">
        <v>20</v>
      </c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  <c r="AA395" s="27"/>
      <c r="AB395" s="27"/>
      <c r="AC395" s="27"/>
      <c r="AD395" s="221" t="s">
        <v>11</v>
      </c>
      <c r="AE395" s="221" t="s">
        <v>12</v>
      </c>
      <c r="AF395" s="229" t="s">
        <v>13</v>
      </c>
      <c r="AG395" s="221" t="s">
        <v>14</v>
      </c>
      <c r="AH395" s="222" t="s">
        <v>15</v>
      </c>
      <c r="AI395" s="222" t="s">
        <v>16</v>
      </c>
      <c r="AJ395" s="221" t="s">
        <v>17</v>
      </c>
    </row>
    <row r="396" spans="1:37" ht="15.75" customHeight="1" x14ac:dyDescent="0.25">
      <c r="A396" s="217"/>
      <c r="B396" s="41" t="s">
        <v>70</v>
      </c>
      <c r="C396" s="41" t="s">
        <v>71</v>
      </c>
      <c r="D396" s="41" t="s">
        <v>72</v>
      </c>
      <c r="E396" s="41" t="s">
        <v>73</v>
      </c>
      <c r="F396" s="41" t="s">
        <v>74</v>
      </c>
      <c r="G396" s="41" t="s">
        <v>75</v>
      </c>
      <c r="H396" s="41" t="s">
        <v>76</v>
      </c>
      <c r="I396" s="41" t="s">
        <v>77</v>
      </c>
      <c r="J396" s="41" t="s">
        <v>78</v>
      </c>
      <c r="K396" s="228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  <c r="AA396" s="27"/>
      <c r="AB396" s="27"/>
      <c r="AC396" s="27"/>
      <c r="AD396" s="217"/>
      <c r="AE396" s="217"/>
      <c r="AF396" s="217"/>
      <c r="AG396" s="217"/>
      <c r="AH396" s="217"/>
      <c r="AI396" s="217"/>
      <c r="AJ396" s="217"/>
    </row>
    <row r="397" spans="1:37" ht="15.75" customHeight="1" x14ac:dyDescent="0.25">
      <c r="A397" s="41">
        <v>1402</v>
      </c>
      <c r="B397" s="42">
        <v>38</v>
      </c>
      <c r="C397" s="42"/>
      <c r="D397" s="42"/>
      <c r="E397" s="42"/>
      <c r="F397" s="42"/>
      <c r="G397" s="42"/>
      <c r="H397" s="42"/>
      <c r="I397" s="42"/>
      <c r="J397" s="42"/>
      <c r="K397" s="131"/>
      <c r="L397" s="122"/>
      <c r="M397" s="122"/>
      <c r="N397" s="122"/>
      <c r="O397" s="122"/>
      <c r="P397" s="122"/>
      <c r="Q397" s="122"/>
      <c r="R397" s="122"/>
      <c r="S397" s="122"/>
      <c r="T397" s="122"/>
      <c r="U397" s="122"/>
      <c r="V397" s="122"/>
      <c r="W397" s="122"/>
      <c r="X397" s="122"/>
      <c r="Y397" s="122"/>
      <c r="Z397" s="122"/>
      <c r="AA397" s="122"/>
      <c r="AB397" s="122"/>
      <c r="AC397" s="122"/>
      <c r="AD397" s="114"/>
      <c r="AE397" s="115"/>
      <c r="AF397" s="116"/>
      <c r="AG397" s="43"/>
      <c r="AH397" s="44">
        <f>B397</f>
        <v>38</v>
      </c>
      <c r="AI397" s="45"/>
      <c r="AJ397" s="43"/>
    </row>
    <row r="398" spans="1:37" ht="15.75" customHeight="1" x14ac:dyDescent="0.25">
      <c r="A398" s="41">
        <v>1501</v>
      </c>
      <c r="B398" s="42"/>
      <c r="C398" s="42">
        <v>32</v>
      </c>
      <c r="D398" s="42"/>
      <c r="E398" s="42"/>
      <c r="F398" s="42"/>
      <c r="G398" s="42"/>
      <c r="H398" s="42"/>
      <c r="I398" s="42"/>
      <c r="J398" s="42"/>
      <c r="K398" s="131"/>
      <c r="L398" s="122"/>
      <c r="M398" s="122"/>
      <c r="N398" s="122"/>
      <c r="O398" s="122"/>
      <c r="P398" s="122"/>
      <c r="Q398" s="122"/>
      <c r="R398" s="122"/>
      <c r="S398" s="122"/>
      <c r="T398" s="122"/>
      <c r="U398" s="122"/>
      <c r="V398" s="122"/>
      <c r="W398" s="122"/>
      <c r="X398" s="122"/>
      <c r="Y398" s="122"/>
      <c r="Z398" s="122"/>
      <c r="AA398" s="122"/>
      <c r="AB398" s="122"/>
      <c r="AC398" s="122"/>
      <c r="AD398" s="119"/>
      <c r="AE398" s="120"/>
      <c r="AF398" s="121"/>
      <c r="AG398" s="47">
        <f>IF(C398=0,"",C398/B397)</f>
        <v>0.84210526315789469</v>
      </c>
      <c r="AH398" s="48">
        <v>32</v>
      </c>
      <c r="AI398" s="49">
        <f t="shared" ref="AI398:AI405" si="47">IF(AH398=0,"",AH398/AH397)</f>
        <v>0.84210526315789469</v>
      </c>
      <c r="AJ398" s="49">
        <f t="shared" ref="AJ398:AJ405" si="48">IF(AH398=0,"",100%-AI398)</f>
        <v>0.15789473684210531</v>
      </c>
    </row>
    <row r="399" spans="1:37" ht="15.75" customHeight="1" x14ac:dyDescent="0.25">
      <c r="A399" s="41">
        <v>1502</v>
      </c>
      <c r="B399" s="42"/>
      <c r="C399" s="42"/>
      <c r="D399" s="42">
        <v>30</v>
      </c>
      <c r="E399" s="42"/>
      <c r="F399" s="42"/>
      <c r="G399" s="42"/>
      <c r="H399" s="42"/>
      <c r="I399" s="42"/>
      <c r="J399" s="42"/>
      <c r="K399" s="131"/>
      <c r="L399" s="122"/>
      <c r="M399" s="122"/>
      <c r="N399" s="122"/>
      <c r="O399" s="122"/>
      <c r="P399" s="122"/>
      <c r="Q399" s="122"/>
      <c r="R399" s="122"/>
      <c r="S399" s="122"/>
      <c r="T399" s="122"/>
      <c r="U399" s="122"/>
      <c r="V399" s="122"/>
      <c r="W399" s="122"/>
      <c r="X399" s="122"/>
      <c r="Y399" s="122"/>
      <c r="Z399" s="122"/>
      <c r="AA399" s="122"/>
      <c r="AB399" s="122"/>
      <c r="AC399" s="122"/>
      <c r="AD399" s="119"/>
      <c r="AE399" s="120"/>
      <c r="AF399" s="121"/>
      <c r="AG399" s="47">
        <f>IF(D399=0,"",D399/C398)</f>
        <v>0.9375</v>
      </c>
      <c r="AH399" s="48">
        <v>31</v>
      </c>
      <c r="AI399" s="49">
        <f t="shared" si="47"/>
        <v>0.96875</v>
      </c>
      <c r="AJ399" s="49">
        <f t="shared" si="48"/>
        <v>3.125E-2</v>
      </c>
      <c r="AK399" s="32">
        <f>AH399/AH397</f>
        <v>0.81578947368421051</v>
      </c>
    </row>
    <row r="400" spans="1:37" ht="15.75" customHeight="1" x14ac:dyDescent="0.25">
      <c r="A400" s="41">
        <v>1601</v>
      </c>
      <c r="B400" s="42"/>
      <c r="C400" s="42"/>
      <c r="D400" s="42"/>
      <c r="E400" s="42">
        <v>30</v>
      </c>
      <c r="F400" s="42"/>
      <c r="G400" s="42"/>
      <c r="H400" s="42"/>
      <c r="I400" s="42"/>
      <c r="J400" s="42"/>
      <c r="K400" s="131"/>
      <c r="L400" s="122"/>
      <c r="M400" s="122"/>
      <c r="N400" s="122"/>
      <c r="O400" s="122"/>
      <c r="P400" s="122"/>
      <c r="Q400" s="122"/>
      <c r="R400" s="122"/>
      <c r="S400" s="122"/>
      <c r="T400" s="122"/>
      <c r="U400" s="122"/>
      <c r="V400" s="122"/>
      <c r="W400" s="122"/>
      <c r="X400" s="122"/>
      <c r="Y400" s="122"/>
      <c r="Z400" s="122"/>
      <c r="AA400" s="122"/>
      <c r="AB400" s="122"/>
      <c r="AC400" s="122"/>
      <c r="AD400" s="119"/>
      <c r="AE400" s="120"/>
      <c r="AF400" s="121"/>
      <c r="AG400" s="47">
        <f>IF(E400=0,"",E400/D399)</f>
        <v>1</v>
      </c>
      <c r="AH400" s="48">
        <v>31</v>
      </c>
      <c r="AI400" s="49">
        <f t="shared" si="47"/>
        <v>1</v>
      </c>
      <c r="AJ400" s="49">
        <f t="shared" si="48"/>
        <v>0</v>
      </c>
    </row>
    <row r="401" spans="1:36" ht="15.75" customHeight="1" x14ac:dyDescent="0.25">
      <c r="A401" s="41">
        <v>1602</v>
      </c>
      <c r="B401" s="42"/>
      <c r="C401" s="42"/>
      <c r="D401" s="42"/>
      <c r="E401" s="42"/>
      <c r="F401" s="42">
        <v>29</v>
      </c>
      <c r="G401" s="42"/>
      <c r="H401" s="42"/>
      <c r="I401" s="42"/>
      <c r="J401" s="42"/>
      <c r="K401" s="131"/>
      <c r="L401" s="122"/>
      <c r="M401" s="122"/>
      <c r="N401" s="122"/>
      <c r="O401" s="122"/>
      <c r="P401" s="122"/>
      <c r="Q401" s="122"/>
      <c r="R401" s="122"/>
      <c r="S401" s="122"/>
      <c r="T401" s="122"/>
      <c r="U401" s="122"/>
      <c r="V401" s="122"/>
      <c r="W401" s="122"/>
      <c r="X401" s="122"/>
      <c r="Y401" s="122"/>
      <c r="Z401" s="122"/>
      <c r="AA401" s="122"/>
      <c r="AB401" s="122"/>
      <c r="AC401" s="122"/>
      <c r="AD401" s="119"/>
      <c r="AE401" s="120"/>
      <c r="AF401" s="121"/>
      <c r="AG401" s="47">
        <f>IF(F401=0,"",F401/E400)</f>
        <v>0.96666666666666667</v>
      </c>
      <c r="AH401" s="48">
        <v>31</v>
      </c>
      <c r="AI401" s="49">
        <f t="shared" si="47"/>
        <v>1</v>
      </c>
      <c r="AJ401" s="49">
        <f t="shared" si="48"/>
        <v>0</v>
      </c>
    </row>
    <row r="402" spans="1:36" ht="15.75" customHeight="1" x14ac:dyDescent="0.25">
      <c r="A402" s="41">
        <v>1701</v>
      </c>
      <c r="B402" s="42"/>
      <c r="C402" s="42"/>
      <c r="D402" s="42"/>
      <c r="E402" s="42"/>
      <c r="F402" s="42"/>
      <c r="G402" s="42">
        <v>28</v>
      </c>
      <c r="H402" s="42"/>
      <c r="I402" s="42"/>
      <c r="J402" s="42"/>
      <c r="K402" s="131"/>
      <c r="L402" s="122"/>
      <c r="M402" s="122"/>
      <c r="N402" s="122"/>
      <c r="O402" s="122"/>
      <c r="P402" s="122"/>
      <c r="Q402" s="122"/>
      <c r="R402" s="122"/>
      <c r="S402" s="122"/>
      <c r="T402" s="122"/>
      <c r="U402" s="122"/>
      <c r="V402" s="122"/>
      <c r="W402" s="122"/>
      <c r="X402" s="122"/>
      <c r="Y402" s="122"/>
      <c r="Z402" s="122"/>
      <c r="AA402" s="122"/>
      <c r="AB402" s="122"/>
      <c r="AC402" s="122"/>
      <c r="AD402" s="119"/>
      <c r="AE402" s="120"/>
      <c r="AF402" s="121"/>
      <c r="AG402" s="47">
        <f>IF(G402=0,"",G402/F401)</f>
        <v>0.96551724137931039</v>
      </c>
      <c r="AH402" s="48">
        <v>31</v>
      </c>
      <c r="AI402" s="49">
        <f t="shared" si="47"/>
        <v>1</v>
      </c>
      <c r="AJ402" s="49">
        <f t="shared" si="48"/>
        <v>0</v>
      </c>
    </row>
    <row r="403" spans="1:36" ht="15.75" customHeight="1" x14ac:dyDescent="0.25">
      <c r="A403" s="41">
        <v>1702</v>
      </c>
      <c r="B403" s="42"/>
      <c r="C403" s="42"/>
      <c r="D403" s="42"/>
      <c r="E403" s="42"/>
      <c r="F403" s="42"/>
      <c r="G403" s="42"/>
      <c r="H403" s="42">
        <v>28</v>
      </c>
      <c r="I403" s="42"/>
      <c r="J403" s="42"/>
      <c r="K403" s="131"/>
      <c r="L403" s="122"/>
      <c r="M403" s="122"/>
      <c r="N403" s="122"/>
      <c r="O403" s="122"/>
      <c r="P403" s="122"/>
      <c r="Q403" s="122"/>
      <c r="R403" s="122"/>
      <c r="S403" s="122"/>
      <c r="T403" s="122"/>
      <c r="U403" s="122"/>
      <c r="V403" s="122"/>
      <c r="W403" s="122"/>
      <c r="X403" s="122"/>
      <c r="Y403" s="122"/>
      <c r="Z403" s="122"/>
      <c r="AA403" s="122"/>
      <c r="AB403" s="122"/>
      <c r="AC403" s="122"/>
      <c r="AD403" s="119"/>
      <c r="AE403" s="120"/>
      <c r="AF403" s="121"/>
      <c r="AG403" s="47">
        <f>IF(H403=0,"",H403/G402)</f>
        <v>1</v>
      </c>
      <c r="AH403" s="48">
        <v>31</v>
      </c>
      <c r="AI403" s="49">
        <f t="shared" si="47"/>
        <v>1</v>
      </c>
      <c r="AJ403" s="49">
        <f t="shared" si="48"/>
        <v>0</v>
      </c>
    </row>
    <row r="404" spans="1:36" ht="15.75" customHeight="1" x14ac:dyDescent="0.25">
      <c r="A404" s="41">
        <v>1801</v>
      </c>
      <c r="B404" s="42"/>
      <c r="C404" s="42"/>
      <c r="D404" s="42"/>
      <c r="E404" s="42"/>
      <c r="F404" s="42"/>
      <c r="G404" s="42"/>
      <c r="H404" s="42"/>
      <c r="I404" s="42">
        <v>28</v>
      </c>
      <c r="J404" s="42"/>
      <c r="K404" s="131"/>
      <c r="L404" s="122"/>
      <c r="M404" s="122"/>
      <c r="N404" s="122"/>
      <c r="O404" s="122"/>
      <c r="P404" s="122"/>
      <c r="Q404" s="122"/>
      <c r="R404" s="122"/>
      <c r="S404" s="122"/>
      <c r="T404" s="122"/>
      <c r="U404" s="122"/>
      <c r="V404" s="122"/>
      <c r="W404" s="122"/>
      <c r="X404" s="122"/>
      <c r="Y404" s="122"/>
      <c r="Z404" s="122"/>
      <c r="AA404" s="122"/>
      <c r="AB404" s="122"/>
      <c r="AC404" s="122"/>
      <c r="AD404" s="119"/>
      <c r="AE404" s="120"/>
      <c r="AF404" s="121"/>
      <c r="AG404" s="47">
        <f>IF(I404=0,"",I404/H403)</f>
        <v>1</v>
      </c>
      <c r="AH404" s="48">
        <v>31</v>
      </c>
      <c r="AI404" s="49">
        <f t="shared" si="47"/>
        <v>1</v>
      </c>
      <c r="AJ404" s="49">
        <f t="shared" si="48"/>
        <v>0</v>
      </c>
    </row>
    <row r="405" spans="1:36" ht="15.75" customHeight="1" x14ac:dyDescent="0.25">
      <c r="A405" s="41">
        <v>1802</v>
      </c>
      <c r="B405" s="42"/>
      <c r="C405" s="42"/>
      <c r="D405" s="42"/>
      <c r="E405" s="42"/>
      <c r="F405" s="42"/>
      <c r="G405" s="42"/>
      <c r="H405" s="42"/>
      <c r="I405" s="42"/>
      <c r="J405" s="42">
        <v>28</v>
      </c>
      <c r="K405" s="131">
        <v>25</v>
      </c>
      <c r="L405" s="122"/>
      <c r="M405" s="122"/>
      <c r="N405" s="122"/>
      <c r="O405" s="122"/>
      <c r="P405" s="122"/>
      <c r="Q405" s="122"/>
      <c r="R405" s="122"/>
      <c r="S405" s="122"/>
      <c r="T405" s="122"/>
      <c r="U405" s="122"/>
      <c r="V405" s="122"/>
      <c r="W405" s="122"/>
      <c r="X405" s="122"/>
      <c r="Y405" s="122"/>
      <c r="Z405" s="122"/>
      <c r="AA405" s="122"/>
      <c r="AB405" s="122"/>
      <c r="AC405" s="122"/>
      <c r="AD405" s="119"/>
      <c r="AE405" s="120"/>
      <c r="AF405" s="121"/>
      <c r="AG405" s="50">
        <f>IF(J405=0,"",J405/I404)</f>
        <v>1</v>
      </c>
      <c r="AH405" s="48">
        <v>31</v>
      </c>
      <c r="AI405" s="51">
        <f t="shared" si="47"/>
        <v>1</v>
      </c>
      <c r="AJ405" s="51">
        <f t="shared" si="48"/>
        <v>0</v>
      </c>
    </row>
    <row r="406" spans="1:36" ht="15.75" customHeight="1" x14ac:dyDescent="0.25">
      <c r="A406" s="41">
        <v>1901</v>
      </c>
      <c r="B406" s="42"/>
      <c r="C406" s="42"/>
      <c r="D406" s="42"/>
      <c r="E406" s="42"/>
      <c r="F406" s="42"/>
      <c r="G406" s="42"/>
      <c r="H406" s="42"/>
      <c r="I406" s="42"/>
      <c r="J406" s="42">
        <v>1</v>
      </c>
      <c r="K406" s="131"/>
      <c r="L406" s="122"/>
      <c r="M406" s="122"/>
      <c r="N406" s="122"/>
      <c r="O406" s="122"/>
      <c r="P406" s="122"/>
      <c r="Q406" s="122"/>
      <c r="R406" s="122"/>
      <c r="S406" s="122"/>
      <c r="T406" s="122"/>
      <c r="U406" s="122"/>
      <c r="V406" s="122"/>
      <c r="W406" s="122"/>
      <c r="X406" s="122"/>
      <c r="Y406" s="122"/>
      <c r="Z406" s="122"/>
      <c r="AA406" s="122"/>
      <c r="AB406" s="122"/>
      <c r="AC406" s="122"/>
      <c r="AD406" s="119"/>
      <c r="AE406" s="120"/>
      <c r="AF406" s="122"/>
      <c r="AG406" s="154"/>
      <c r="AH406" s="48">
        <v>2</v>
      </c>
      <c r="AI406" s="155"/>
      <c r="AJ406" s="156"/>
    </row>
    <row r="407" spans="1:36" ht="15.75" customHeight="1" x14ac:dyDescent="0.25">
      <c r="A407" s="41">
        <v>1902</v>
      </c>
      <c r="B407" s="42"/>
      <c r="C407" s="42"/>
      <c r="D407" s="42"/>
      <c r="E407" s="42"/>
      <c r="F407" s="42"/>
      <c r="G407" s="42"/>
      <c r="H407" s="42"/>
      <c r="I407" s="42"/>
      <c r="J407" s="42">
        <v>1</v>
      </c>
      <c r="K407" s="131">
        <v>1</v>
      </c>
      <c r="L407" s="122"/>
      <c r="M407" s="122"/>
      <c r="N407" s="122"/>
      <c r="O407" s="122"/>
      <c r="P407" s="122"/>
      <c r="Q407" s="122"/>
      <c r="R407" s="122"/>
      <c r="S407" s="122"/>
      <c r="T407" s="122"/>
      <c r="U407" s="122"/>
      <c r="V407" s="122"/>
      <c r="W407" s="122"/>
      <c r="X407" s="122"/>
      <c r="Y407" s="122"/>
      <c r="Z407" s="122"/>
      <c r="AA407" s="122"/>
      <c r="AB407" s="122"/>
      <c r="AC407" s="122"/>
      <c r="AD407" s="119"/>
      <c r="AE407" s="120"/>
      <c r="AF407" s="122"/>
      <c r="AG407" s="126"/>
      <c r="AH407" s="124">
        <v>2</v>
      </c>
      <c r="AI407" s="127"/>
      <c r="AJ407" s="126"/>
    </row>
    <row r="408" spans="1:36" ht="15.75" customHeight="1" x14ac:dyDescent="0.25">
      <c r="A408" s="41">
        <v>2001</v>
      </c>
      <c r="B408" s="42"/>
      <c r="C408" s="42"/>
      <c r="D408" s="42"/>
      <c r="E408" s="42"/>
      <c r="F408" s="42"/>
      <c r="G408" s="42"/>
      <c r="H408" s="42"/>
      <c r="I408" s="42"/>
      <c r="J408" s="42">
        <v>1</v>
      </c>
      <c r="K408" s="131">
        <v>1</v>
      </c>
      <c r="L408" s="122"/>
      <c r="M408" s="122"/>
      <c r="N408" s="122"/>
      <c r="O408" s="122"/>
      <c r="P408" s="122"/>
      <c r="Q408" s="122"/>
      <c r="R408" s="122"/>
      <c r="S408" s="122"/>
      <c r="T408" s="122"/>
      <c r="U408" s="122"/>
      <c r="V408" s="122"/>
      <c r="W408" s="122"/>
      <c r="X408" s="122"/>
      <c r="Y408" s="122"/>
      <c r="Z408" s="122"/>
      <c r="AA408" s="122"/>
      <c r="AB408" s="122"/>
      <c r="AC408" s="122"/>
      <c r="AD408" s="119"/>
      <c r="AE408" s="120"/>
      <c r="AF408" s="122"/>
      <c r="AG408" s="126"/>
      <c r="AH408" s="124">
        <v>1</v>
      </c>
      <c r="AI408" s="127"/>
      <c r="AJ408" s="126"/>
    </row>
    <row r="409" spans="1:36" ht="15.75" customHeight="1" x14ac:dyDescent="0.25">
      <c r="A409" s="41">
        <v>2002</v>
      </c>
      <c r="B409" s="42"/>
      <c r="C409" s="42"/>
      <c r="D409" s="42"/>
      <c r="E409" s="42"/>
      <c r="F409" s="42"/>
      <c r="G409" s="42"/>
      <c r="H409" s="42"/>
      <c r="I409" s="42"/>
      <c r="J409" s="42"/>
      <c r="K409" s="131"/>
      <c r="L409" s="122"/>
      <c r="M409" s="122"/>
      <c r="N409" s="122"/>
      <c r="O409" s="122"/>
      <c r="P409" s="122"/>
      <c r="Q409" s="122"/>
      <c r="R409" s="122"/>
      <c r="S409" s="122"/>
      <c r="T409" s="122"/>
      <c r="U409" s="122"/>
      <c r="V409" s="122"/>
      <c r="W409" s="122"/>
      <c r="X409" s="122"/>
      <c r="Y409" s="122"/>
      <c r="Z409" s="122"/>
      <c r="AA409" s="122"/>
      <c r="AB409" s="122"/>
      <c r="AC409" s="122"/>
      <c r="AD409" s="119"/>
      <c r="AE409" s="120"/>
      <c r="AF409" s="122"/>
      <c r="AG409" s="126"/>
      <c r="AH409" s="124"/>
      <c r="AI409" s="127"/>
      <c r="AJ409" s="126"/>
    </row>
    <row r="410" spans="1:36" ht="15.75" customHeight="1" x14ac:dyDescent="0.25">
      <c r="A410" s="41">
        <v>2101</v>
      </c>
      <c r="B410" s="42"/>
      <c r="C410" s="42"/>
      <c r="D410" s="42"/>
      <c r="E410" s="42"/>
      <c r="F410" s="42"/>
      <c r="G410" s="42"/>
      <c r="H410" s="42"/>
      <c r="I410" s="42"/>
      <c r="J410" s="42"/>
      <c r="K410" s="131"/>
      <c r="L410" s="122"/>
      <c r="M410" s="122"/>
      <c r="N410" s="122"/>
      <c r="O410" s="122"/>
      <c r="P410" s="122"/>
      <c r="Q410" s="122"/>
      <c r="R410" s="122"/>
      <c r="S410" s="122"/>
      <c r="T410" s="122"/>
      <c r="U410" s="122"/>
      <c r="V410" s="122"/>
      <c r="W410" s="122"/>
      <c r="X410" s="122"/>
      <c r="Y410" s="122"/>
      <c r="Z410" s="122"/>
      <c r="AA410" s="122"/>
      <c r="AB410" s="122"/>
      <c r="AC410" s="122"/>
      <c r="AD410" s="119"/>
      <c r="AE410" s="120"/>
      <c r="AF410" s="122"/>
      <c r="AG410" s="120"/>
      <c r="AH410" s="122"/>
      <c r="AI410" s="151"/>
      <c r="AJ410" s="126"/>
    </row>
    <row r="411" spans="1:36" ht="15.75" customHeight="1" x14ac:dyDescent="0.25">
      <c r="A411" s="41">
        <v>2102</v>
      </c>
      <c r="B411" s="42"/>
      <c r="C411" s="42"/>
      <c r="D411" s="42"/>
      <c r="E411" s="42"/>
      <c r="F411" s="42"/>
      <c r="G411" s="42"/>
      <c r="H411" s="42"/>
      <c r="I411" s="42"/>
      <c r="J411" s="42"/>
      <c r="K411" s="131"/>
      <c r="L411" s="122"/>
      <c r="M411" s="122"/>
      <c r="N411" s="122"/>
      <c r="O411" s="122"/>
      <c r="P411" s="122"/>
      <c r="Q411" s="122"/>
      <c r="R411" s="122"/>
      <c r="S411" s="122"/>
      <c r="T411" s="122"/>
      <c r="U411" s="122"/>
      <c r="V411" s="122"/>
      <c r="W411" s="122"/>
      <c r="X411" s="122"/>
      <c r="Y411" s="122"/>
      <c r="Z411" s="122"/>
      <c r="AA411" s="122"/>
      <c r="AB411" s="122"/>
      <c r="AC411" s="122"/>
      <c r="AD411" s="119"/>
      <c r="AE411" s="120"/>
      <c r="AF411" s="122"/>
      <c r="AG411" s="52" t="s">
        <v>35</v>
      </c>
      <c r="AH411" s="53">
        <v>13</v>
      </c>
      <c r="AI411" s="54">
        <f>K414</f>
        <v>27</v>
      </c>
      <c r="AJ411" s="55" t="s">
        <v>20</v>
      </c>
    </row>
    <row r="412" spans="1:36" ht="15.75" customHeight="1" x14ac:dyDescent="0.25">
      <c r="A412" s="41">
        <v>2201</v>
      </c>
      <c r="B412" s="42"/>
      <c r="C412" s="42"/>
      <c r="D412" s="42"/>
      <c r="E412" s="42"/>
      <c r="F412" s="42"/>
      <c r="G412" s="42"/>
      <c r="H412" s="42"/>
      <c r="I412" s="42"/>
      <c r="J412" s="42"/>
      <c r="K412" s="131"/>
      <c r="L412" s="122"/>
      <c r="M412" s="122"/>
      <c r="N412" s="122"/>
      <c r="O412" s="122"/>
      <c r="P412" s="122"/>
      <c r="Q412" s="122"/>
      <c r="R412" s="122"/>
      <c r="S412" s="122"/>
      <c r="T412" s="122"/>
      <c r="U412" s="122"/>
      <c r="V412" s="122"/>
      <c r="W412" s="122"/>
      <c r="X412" s="122"/>
      <c r="Y412" s="122"/>
      <c r="Z412" s="122"/>
      <c r="AA412" s="122"/>
      <c r="AB412" s="122"/>
      <c r="AC412" s="122"/>
      <c r="AD412" s="119"/>
      <c r="AE412" s="120"/>
      <c r="AF412" s="122"/>
      <c r="AG412" s="56" t="s">
        <v>36</v>
      </c>
      <c r="AH412" s="57">
        <f>AH411/B397</f>
        <v>0.34210526315789475</v>
      </c>
      <c r="AI412" s="58">
        <f>IF(AH411/AI411=0,"",AH411/AI411)</f>
        <v>0.48148148148148145</v>
      </c>
      <c r="AJ412" s="59" t="s">
        <v>37</v>
      </c>
    </row>
    <row r="413" spans="1:36" ht="15.75" customHeight="1" x14ac:dyDescent="0.25">
      <c r="A413" s="41">
        <v>2202</v>
      </c>
      <c r="B413" s="178"/>
      <c r="C413" s="178"/>
      <c r="D413" s="178"/>
      <c r="E413" s="178"/>
      <c r="F413" s="178"/>
      <c r="G413" s="178"/>
      <c r="H413" s="178"/>
      <c r="I413" s="178"/>
      <c r="J413" s="178"/>
      <c r="K413" s="131"/>
      <c r="L413" s="122"/>
      <c r="M413" s="122"/>
      <c r="N413" s="122"/>
      <c r="O413" s="122"/>
      <c r="P413" s="122"/>
      <c r="Q413" s="122"/>
      <c r="R413" s="122"/>
      <c r="S413" s="122"/>
      <c r="T413" s="122"/>
      <c r="U413" s="122"/>
      <c r="V413" s="122"/>
      <c r="W413" s="122"/>
      <c r="X413" s="122"/>
      <c r="Y413" s="122"/>
      <c r="Z413" s="122"/>
      <c r="AA413" s="122"/>
      <c r="AB413" s="122"/>
      <c r="AC413" s="122"/>
      <c r="AD413" s="128"/>
      <c r="AE413" s="129"/>
      <c r="AF413" s="130"/>
      <c r="AG413" s="61"/>
      <c r="AH413" s="62"/>
      <c r="AI413" s="62"/>
      <c r="AJ413" s="63"/>
    </row>
    <row r="414" spans="1:36" ht="18" customHeight="1" x14ac:dyDescent="0.25">
      <c r="A414" s="22"/>
      <c r="B414" s="210" t="s">
        <v>79</v>
      </c>
      <c r="C414" s="210"/>
      <c r="D414" s="210"/>
      <c r="E414" s="210"/>
      <c r="F414" s="210"/>
      <c r="G414" s="210"/>
      <c r="H414" s="210"/>
      <c r="I414" s="210"/>
      <c r="J414" s="210"/>
      <c r="K414" s="177">
        <f>SUM(K397:K410)</f>
        <v>27</v>
      </c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  <c r="AA414" s="27"/>
      <c r="AB414" s="27"/>
      <c r="AC414" s="27"/>
      <c r="AD414" s="65">
        <f>IF(K405=0,"",K405/B397)</f>
        <v>0.65789473684210531</v>
      </c>
      <c r="AE414" s="65">
        <f>IF(K414=0,"",K414/B397)</f>
        <v>0.71052631578947367</v>
      </c>
      <c r="AF414" s="65">
        <f>AE414-AD414</f>
        <v>5.2631578947368363E-2</v>
      </c>
      <c r="AG414" s="1"/>
      <c r="AH414" s="27"/>
      <c r="AI414" s="30"/>
      <c r="AJ414" s="1"/>
    </row>
    <row r="415" spans="1:36" ht="12.75" customHeight="1" x14ac:dyDescent="0.2">
      <c r="AD415" s="1"/>
      <c r="AE415" s="1"/>
      <c r="AG415" s="1"/>
    </row>
    <row r="416" spans="1:36" ht="12.75" customHeight="1" x14ac:dyDescent="0.2">
      <c r="AD416" s="1"/>
      <c r="AE416" s="1"/>
      <c r="AG416" s="1"/>
    </row>
    <row r="417" spans="1:37" ht="26.25" customHeight="1" x14ac:dyDescent="0.4">
      <c r="B417" s="211" t="s">
        <v>68</v>
      </c>
      <c r="C417" s="212"/>
      <c r="D417" s="212"/>
      <c r="E417" s="212"/>
      <c r="F417" s="212"/>
      <c r="G417" s="212"/>
      <c r="H417" s="212"/>
      <c r="I417" s="212"/>
      <c r="J417" s="212"/>
      <c r="K417" s="66" t="s">
        <v>80</v>
      </c>
      <c r="AD417" s="1"/>
      <c r="AE417" s="1"/>
      <c r="AF417" s="27"/>
      <c r="AG417" s="1"/>
      <c r="AH417" s="27"/>
      <c r="AI417" s="27"/>
      <c r="AJ417" s="27"/>
    </row>
    <row r="418" spans="1:37" ht="20.25" customHeight="1" x14ac:dyDescent="0.2">
      <c r="A418" s="223" t="s">
        <v>19</v>
      </c>
      <c r="B418" s="224" t="s">
        <v>69</v>
      </c>
      <c r="C418" s="225"/>
      <c r="D418" s="225"/>
      <c r="E418" s="225"/>
      <c r="F418" s="225"/>
      <c r="G418" s="225"/>
      <c r="H418" s="225"/>
      <c r="I418" s="225"/>
      <c r="J418" s="226"/>
      <c r="K418" s="227" t="s">
        <v>20</v>
      </c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  <c r="AA418" s="27"/>
      <c r="AB418" s="27"/>
      <c r="AC418" s="27"/>
      <c r="AD418" s="221" t="s">
        <v>11</v>
      </c>
      <c r="AE418" s="221" t="s">
        <v>12</v>
      </c>
      <c r="AF418" s="229" t="s">
        <v>13</v>
      </c>
      <c r="AG418" s="221" t="s">
        <v>14</v>
      </c>
      <c r="AH418" s="222" t="s">
        <v>15</v>
      </c>
      <c r="AI418" s="222" t="s">
        <v>16</v>
      </c>
      <c r="AJ418" s="221" t="s">
        <v>17</v>
      </c>
    </row>
    <row r="419" spans="1:37" ht="15.75" customHeight="1" x14ac:dyDescent="0.25">
      <c r="A419" s="217"/>
      <c r="B419" s="41" t="s">
        <v>70</v>
      </c>
      <c r="C419" s="41" t="s">
        <v>71</v>
      </c>
      <c r="D419" s="41" t="s">
        <v>72</v>
      </c>
      <c r="E419" s="41" t="s">
        <v>73</v>
      </c>
      <c r="F419" s="41" t="s">
        <v>74</v>
      </c>
      <c r="G419" s="41" t="s">
        <v>75</v>
      </c>
      <c r="H419" s="41" t="s">
        <v>76</v>
      </c>
      <c r="I419" s="41" t="s">
        <v>77</v>
      </c>
      <c r="J419" s="41" t="s">
        <v>78</v>
      </c>
      <c r="K419" s="228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  <c r="AA419" s="27"/>
      <c r="AB419" s="27"/>
      <c r="AC419" s="27"/>
      <c r="AD419" s="217"/>
      <c r="AE419" s="217"/>
      <c r="AF419" s="217"/>
      <c r="AG419" s="217"/>
      <c r="AH419" s="217"/>
      <c r="AI419" s="217"/>
      <c r="AJ419" s="217"/>
    </row>
    <row r="420" spans="1:37" ht="15.75" customHeight="1" x14ac:dyDescent="0.25">
      <c r="A420" s="41">
        <v>1501</v>
      </c>
      <c r="B420" s="42">
        <v>16</v>
      </c>
      <c r="C420" s="42"/>
      <c r="D420" s="42"/>
      <c r="E420" s="42"/>
      <c r="F420" s="42"/>
      <c r="G420" s="42"/>
      <c r="H420" s="42"/>
      <c r="I420" s="42"/>
      <c r="J420" s="42"/>
      <c r="K420" s="131"/>
      <c r="L420" s="122"/>
      <c r="M420" s="122"/>
      <c r="N420" s="122"/>
      <c r="O420" s="122"/>
      <c r="P420" s="122"/>
      <c r="Q420" s="122"/>
      <c r="R420" s="122"/>
      <c r="S420" s="122"/>
      <c r="T420" s="122"/>
      <c r="U420" s="122"/>
      <c r="V420" s="122"/>
      <c r="W420" s="122"/>
      <c r="X420" s="122"/>
      <c r="Y420" s="122"/>
      <c r="Z420" s="122"/>
      <c r="AA420" s="122"/>
      <c r="AB420" s="122"/>
      <c r="AC420" s="122"/>
      <c r="AD420" s="114"/>
      <c r="AE420" s="115"/>
      <c r="AF420" s="116"/>
      <c r="AG420" s="43"/>
      <c r="AH420" s="44">
        <f>B420</f>
        <v>16</v>
      </c>
      <c r="AI420" s="45"/>
      <c r="AJ420" s="43"/>
    </row>
    <row r="421" spans="1:37" ht="15.75" customHeight="1" x14ac:dyDescent="0.25">
      <c r="A421" s="41">
        <v>1502</v>
      </c>
      <c r="B421" s="42"/>
      <c r="C421" s="42">
        <v>10</v>
      </c>
      <c r="D421" s="42"/>
      <c r="E421" s="42"/>
      <c r="F421" s="42"/>
      <c r="G421" s="42"/>
      <c r="H421" s="42"/>
      <c r="I421" s="42"/>
      <c r="J421" s="42"/>
      <c r="K421" s="131"/>
      <c r="L421" s="122"/>
      <c r="M421" s="122"/>
      <c r="N421" s="122"/>
      <c r="O421" s="122"/>
      <c r="P421" s="122"/>
      <c r="Q421" s="122"/>
      <c r="R421" s="122"/>
      <c r="S421" s="122"/>
      <c r="T421" s="122"/>
      <c r="U421" s="122"/>
      <c r="V421" s="122"/>
      <c r="W421" s="122"/>
      <c r="X421" s="122"/>
      <c r="Y421" s="122"/>
      <c r="Z421" s="122"/>
      <c r="AA421" s="122"/>
      <c r="AB421" s="122"/>
      <c r="AC421" s="122"/>
      <c r="AD421" s="119"/>
      <c r="AE421" s="120"/>
      <c r="AF421" s="121"/>
      <c r="AG421" s="47">
        <f>IF(C421=0,"",C421/B420)</f>
        <v>0.625</v>
      </c>
      <c r="AH421" s="48">
        <v>10</v>
      </c>
      <c r="AI421" s="49">
        <f t="shared" ref="AI421:AI428" si="49">IF(AH421=0,"",AH421/AH420)</f>
        <v>0.625</v>
      </c>
      <c r="AJ421" s="49">
        <f t="shared" ref="AJ421:AJ428" si="50">IF(AH421=0,"",100%-AI421)</f>
        <v>0.375</v>
      </c>
    </row>
    <row r="422" spans="1:37" ht="15.75" customHeight="1" x14ac:dyDescent="0.25">
      <c r="A422" s="41">
        <v>1601</v>
      </c>
      <c r="B422" s="42"/>
      <c r="C422" s="42"/>
      <c r="D422" s="42">
        <v>9</v>
      </c>
      <c r="E422" s="42"/>
      <c r="F422" s="42"/>
      <c r="G422" s="42"/>
      <c r="H422" s="42"/>
      <c r="I422" s="42"/>
      <c r="J422" s="42"/>
      <c r="K422" s="131"/>
      <c r="L422" s="122"/>
      <c r="M422" s="122"/>
      <c r="N422" s="122"/>
      <c r="O422" s="122"/>
      <c r="P422" s="122"/>
      <c r="Q422" s="122"/>
      <c r="R422" s="122"/>
      <c r="S422" s="122"/>
      <c r="T422" s="122"/>
      <c r="U422" s="122"/>
      <c r="V422" s="122"/>
      <c r="W422" s="122"/>
      <c r="X422" s="122"/>
      <c r="Y422" s="122"/>
      <c r="Z422" s="122"/>
      <c r="AA422" s="122"/>
      <c r="AB422" s="122"/>
      <c r="AC422" s="122"/>
      <c r="AD422" s="119"/>
      <c r="AE422" s="120"/>
      <c r="AF422" s="121"/>
      <c r="AG422" s="47">
        <f>IF(D422=0,"",D422/C421)</f>
        <v>0.9</v>
      </c>
      <c r="AH422" s="48">
        <v>9</v>
      </c>
      <c r="AI422" s="49">
        <f t="shared" si="49"/>
        <v>0.9</v>
      </c>
      <c r="AJ422" s="49">
        <f t="shared" si="50"/>
        <v>9.9999999999999978E-2</v>
      </c>
      <c r="AK422" s="32">
        <f>AH422/AH420</f>
        <v>0.5625</v>
      </c>
    </row>
    <row r="423" spans="1:37" ht="15.75" customHeight="1" x14ac:dyDescent="0.25">
      <c r="A423" s="41">
        <v>1602</v>
      </c>
      <c r="B423" s="42"/>
      <c r="C423" s="42"/>
      <c r="D423" s="42"/>
      <c r="E423" s="42">
        <v>7</v>
      </c>
      <c r="F423" s="42"/>
      <c r="G423" s="42"/>
      <c r="H423" s="42"/>
      <c r="I423" s="42"/>
      <c r="J423" s="42"/>
      <c r="K423" s="131"/>
      <c r="L423" s="122"/>
      <c r="M423" s="122"/>
      <c r="N423" s="122"/>
      <c r="O423" s="122"/>
      <c r="P423" s="122"/>
      <c r="Q423" s="122"/>
      <c r="R423" s="122"/>
      <c r="S423" s="122"/>
      <c r="T423" s="122"/>
      <c r="U423" s="122"/>
      <c r="V423" s="122"/>
      <c r="W423" s="122"/>
      <c r="X423" s="122"/>
      <c r="Y423" s="122"/>
      <c r="Z423" s="122"/>
      <c r="AA423" s="122"/>
      <c r="AB423" s="122"/>
      <c r="AC423" s="122"/>
      <c r="AD423" s="119"/>
      <c r="AE423" s="120"/>
      <c r="AF423" s="121"/>
      <c r="AG423" s="47">
        <f>IF(E423=0,"",E423/D422)</f>
        <v>0.77777777777777779</v>
      </c>
      <c r="AH423" s="48">
        <v>9</v>
      </c>
      <c r="AI423" s="49">
        <f t="shared" si="49"/>
        <v>1</v>
      </c>
      <c r="AJ423" s="49">
        <f t="shared" si="50"/>
        <v>0</v>
      </c>
    </row>
    <row r="424" spans="1:37" ht="15.75" customHeight="1" x14ac:dyDescent="0.25">
      <c r="A424" s="41">
        <v>1701</v>
      </c>
      <c r="B424" s="42"/>
      <c r="C424" s="42"/>
      <c r="D424" s="42"/>
      <c r="E424" s="42"/>
      <c r="F424" s="42">
        <v>7</v>
      </c>
      <c r="G424" s="42"/>
      <c r="H424" s="42"/>
      <c r="I424" s="42"/>
      <c r="J424" s="42"/>
      <c r="K424" s="131"/>
      <c r="L424" s="122"/>
      <c r="M424" s="122"/>
      <c r="N424" s="122"/>
      <c r="O424" s="122"/>
      <c r="P424" s="122"/>
      <c r="Q424" s="122"/>
      <c r="R424" s="122"/>
      <c r="S424" s="122"/>
      <c r="T424" s="122"/>
      <c r="U424" s="122"/>
      <c r="V424" s="122"/>
      <c r="W424" s="122"/>
      <c r="X424" s="122"/>
      <c r="Y424" s="122"/>
      <c r="Z424" s="122"/>
      <c r="AA424" s="122"/>
      <c r="AB424" s="122"/>
      <c r="AC424" s="122"/>
      <c r="AD424" s="119"/>
      <c r="AE424" s="120"/>
      <c r="AF424" s="121"/>
      <c r="AG424" s="47">
        <f>IF(F424=0,"",F424/E423)</f>
        <v>1</v>
      </c>
      <c r="AH424" s="48">
        <v>9</v>
      </c>
      <c r="AI424" s="49">
        <f t="shared" si="49"/>
        <v>1</v>
      </c>
      <c r="AJ424" s="49">
        <f t="shared" si="50"/>
        <v>0</v>
      </c>
    </row>
    <row r="425" spans="1:37" ht="15.75" customHeight="1" x14ac:dyDescent="0.25">
      <c r="A425" s="41">
        <v>1702</v>
      </c>
      <c r="B425" s="42"/>
      <c r="C425" s="42"/>
      <c r="D425" s="42"/>
      <c r="E425" s="42"/>
      <c r="F425" s="42"/>
      <c r="G425" s="42">
        <v>7</v>
      </c>
      <c r="H425" s="42"/>
      <c r="I425" s="42"/>
      <c r="J425" s="42"/>
      <c r="K425" s="131"/>
      <c r="L425" s="122"/>
      <c r="M425" s="122"/>
      <c r="N425" s="122"/>
      <c r="O425" s="122"/>
      <c r="P425" s="122"/>
      <c r="Q425" s="122"/>
      <c r="R425" s="122"/>
      <c r="S425" s="122"/>
      <c r="T425" s="122"/>
      <c r="U425" s="122"/>
      <c r="V425" s="122"/>
      <c r="W425" s="122"/>
      <c r="X425" s="122"/>
      <c r="Y425" s="122"/>
      <c r="Z425" s="122"/>
      <c r="AA425" s="122"/>
      <c r="AB425" s="122"/>
      <c r="AC425" s="122"/>
      <c r="AD425" s="119"/>
      <c r="AE425" s="120"/>
      <c r="AF425" s="121"/>
      <c r="AG425" s="47">
        <f>IF(G425=0,"",G425/F424)</f>
        <v>1</v>
      </c>
      <c r="AH425" s="48">
        <v>9</v>
      </c>
      <c r="AI425" s="49">
        <f t="shared" si="49"/>
        <v>1</v>
      </c>
      <c r="AJ425" s="49">
        <f t="shared" si="50"/>
        <v>0</v>
      </c>
    </row>
    <row r="426" spans="1:37" ht="15.75" customHeight="1" x14ac:dyDescent="0.25">
      <c r="A426" s="41">
        <v>1801</v>
      </c>
      <c r="B426" s="42"/>
      <c r="C426" s="42"/>
      <c r="D426" s="42"/>
      <c r="E426" s="42"/>
      <c r="F426" s="42"/>
      <c r="G426" s="42"/>
      <c r="H426" s="42">
        <v>7</v>
      </c>
      <c r="I426" s="42"/>
      <c r="J426" s="42"/>
      <c r="K426" s="131"/>
      <c r="L426" s="122"/>
      <c r="M426" s="122"/>
      <c r="N426" s="122"/>
      <c r="O426" s="122"/>
      <c r="P426" s="122"/>
      <c r="Q426" s="122"/>
      <c r="R426" s="122"/>
      <c r="S426" s="122"/>
      <c r="T426" s="122"/>
      <c r="U426" s="122"/>
      <c r="V426" s="122"/>
      <c r="W426" s="122"/>
      <c r="X426" s="122"/>
      <c r="Y426" s="122"/>
      <c r="Z426" s="122"/>
      <c r="AA426" s="122"/>
      <c r="AB426" s="122"/>
      <c r="AC426" s="122"/>
      <c r="AD426" s="119"/>
      <c r="AE426" s="120"/>
      <c r="AF426" s="121"/>
      <c r="AG426" s="47">
        <f>IF(H426=0,"",H426/G425)</f>
        <v>1</v>
      </c>
      <c r="AH426" s="48">
        <v>9</v>
      </c>
      <c r="AI426" s="49">
        <f t="shared" si="49"/>
        <v>1</v>
      </c>
      <c r="AJ426" s="49">
        <f t="shared" si="50"/>
        <v>0</v>
      </c>
    </row>
    <row r="427" spans="1:37" ht="15.75" customHeight="1" x14ac:dyDescent="0.25">
      <c r="A427" s="41">
        <v>1802</v>
      </c>
      <c r="B427" s="42"/>
      <c r="C427" s="42"/>
      <c r="D427" s="42"/>
      <c r="E427" s="42"/>
      <c r="F427" s="42"/>
      <c r="G427" s="42"/>
      <c r="H427" s="42"/>
      <c r="I427" s="42">
        <v>7</v>
      </c>
      <c r="J427" s="42"/>
      <c r="K427" s="131"/>
      <c r="L427" s="122"/>
      <c r="M427" s="122"/>
      <c r="N427" s="122"/>
      <c r="O427" s="122"/>
      <c r="P427" s="122"/>
      <c r="Q427" s="122"/>
      <c r="R427" s="122"/>
      <c r="S427" s="122"/>
      <c r="T427" s="122"/>
      <c r="U427" s="122"/>
      <c r="V427" s="122"/>
      <c r="W427" s="122"/>
      <c r="X427" s="122"/>
      <c r="Y427" s="122"/>
      <c r="Z427" s="122"/>
      <c r="AA427" s="122"/>
      <c r="AB427" s="122"/>
      <c r="AC427" s="122"/>
      <c r="AD427" s="119"/>
      <c r="AE427" s="120"/>
      <c r="AF427" s="121"/>
      <c r="AG427" s="47">
        <f>IF(I427=0,"",I427/H426)</f>
        <v>1</v>
      </c>
      <c r="AH427" s="48">
        <v>9</v>
      </c>
      <c r="AI427" s="49">
        <f t="shared" si="49"/>
        <v>1</v>
      </c>
      <c r="AJ427" s="49">
        <f t="shared" si="50"/>
        <v>0</v>
      </c>
    </row>
    <row r="428" spans="1:37" ht="15.75" customHeight="1" x14ac:dyDescent="0.25">
      <c r="A428" s="41">
        <v>1901</v>
      </c>
      <c r="B428" s="42"/>
      <c r="C428" s="42"/>
      <c r="D428" s="42"/>
      <c r="E428" s="42"/>
      <c r="F428" s="42"/>
      <c r="G428" s="42"/>
      <c r="H428" s="42"/>
      <c r="I428" s="42"/>
      <c r="J428" s="42">
        <v>5</v>
      </c>
      <c r="K428" s="131">
        <v>5</v>
      </c>
      <c r="L428" s="122"/>
      <c r="M428" s="122"/>
      <c r="N428" s="122"/>
      <c r="O428" s="122"/>
      <c r="P428" s="122"/>
      <c r="Q428" s="122"/>
      <c r="R428" s="122"/>
      <c r="S428" s="122"/>
      <c r="T428" s="122"/>
      <c r="U428" s="122"/>
      <c r="V428" s="122"/>
      <c r="W428" s="122"/>
      <c r="X428" s="122"/>
      <c r="Y428" s="122"/>
      <c r="Z428" s="122"/>
      <c r="AA428" s="122"/>
      <c r="AB428" s="122"/>
      <c r="AC428" s="122"/>
      <c r="AD428" s="119"/>
      <c r="AE428" s="120"/>
      <c r="AF428" s="121"/>
      <c r="AG428" s="50">
        <f>IF(J428=0,"",J428/I427)</f>
        <v>0.7142857142857143</v>
      </c>
      <c r="AH428" s="48">
        <v>7</v>
      </c>
      <c r="AI428" s="51">
        <f t="shared" si="49"/>
        <v>0.77777777777777779</v>
      </c>
      <c r="AJ428" s="51">
        <f t="shared" si="50"/>
        <v>0.22222222222222221</v>
      </c>
    </row>
    <row r="429" spans="1:37" ht="15.75" customHeight="1" x14ac:dyDescent="0.25">
      <c r="A429" s="41">
        <v>1902</v>
      </c>
      <c r="B429" s="42"/>
      <c r="C429" s="42"/>
      <c r="D429" s="42"/>
      <c r="E429" s="42"/>
      <c r="F429" s="42"/>
      <c r="G429" s="42"/>
      <c r="H429" s="42"/>
      <c r="I429" s="42"/>
      <c r="J429" s="42">
        <v>2</v>
      </c>
      <c r="K429" s="131">
        <v>2</v>
      </c>
      <c r="L429" s="122"/>
      <c r="M429" s="122"/>
      <c r="N429" s="122"/>
      <c r="O429" s="122"/>
      <c r="P429" s="122"/>
      <c r="Q429" s="122"/>
      <c r="R429" s="122"/>
      <c r="S429" s="122"/>
      <c r="T429" s="122"/>
      <c r="U429" s="122"/>
      <c r="V429" s="122"/>
      <c r="W429" s="122"/>
      <c r="X429" s="122"/>
      <c r="Y429" s="122"/>
      <c r="Z429" s="122"/>
      <c r="AA429" s="122"/>
      <c r="AB429" s="122"/>
      <c r="AC429" s="122"/>
      <c r="AD429" s="119"/>
      <c r="AE429" s="120"/>
      <c r="AF429" s="122"/>
      <c r="AG429" s="154"/>
      <c r="AH429" s="48">
        <v>2</v>
      </c>
      <c r="AI429" s="155"/>
      <c r="AJ429" s="156"/>
    </row>
    <row r="430" spans="1:37" ht="15.75" customHeight="1" x14ac:dyDescent="0.25">
      <c r="A430" s="41">
        <v>2001</v>
      </c>
      <c r="B430" s="42"/>
      <c r="C430" s="42"/>
      <c r="D430" s="42"/>
      <c r="E430" s="42"/>
      <c r="F430" s="42"/>
      <c r="G430" s="42"/>
      <c r="H430" s="42"/>
      <c r="I430" s="42"/>
      <c r="J430" s="42"/>
      <c r="K430" s="131"/>
      <c r="L430" s="122"/>
      <c r="M430" s="122"/>
      <c r="N430" s="122"/>
      <c r="O430" s="122"/>
      <c r="P430" s="122"/>
      <c r="Q430" s="122"/>
      <c r="R430" s="122"/>
      <c r="S430" s="122"/>
      <c r="T430" s="122"/>
      <c r="U430" s="122"/>
      <c r="V430" s="122"/>
      <c r="W430" s="122"/>
      <c r="X430" s="122"/>
      <c r="Y430" s="122"/>
      <c r="Z430" s="122"/>
      <c r="AA430" s="122"/>
      <c r="AB430" s="122"/>
      <c r="AC430" s="122"/>
      <c r="AD430" s="119"/>
      <c r="AE430" s="120"/>
      <c r="AF430" s="122"/>
      <c r="AG430" s="126"/>
      <c r="AH430" s="124"/>
      <c r="AI430" s="127"/>
      <c r="AJ430" s="126"/>
    </row>
    <row r="431" spans="1:37" ht="15.75" customHeight="1" x14ac:dyDescent="0.25">
      <c r="A431" s="41">
        <v>2002</v>
      </c>
      <c r="B431" s="42"/>
      <c r="C431" s="42"/>
      <c r="D431" s="42"/>
      <c r="E431" s="42"/>
      <c r="F431" s="42"/>
      <c r="G431" s="42"/>
      <c r="H431" s="42"/>
      <c r="I431" s="42"/>
      <c r="J431" s="42"/>
      <c r="K431" s="131"/>
      <c r="L431" s="122"/>
      <c r="M431" s="122"/>
      <c r="N431" s="122"/>
      <c r="O431" s="122"/>
      <c r="P431" s="122"/>
      <c r="Q431" s="122"/>
      <c r="R431" s="122"/>
      <c r="S431" s="122"/>
      <c r="T431" s="122"/>
      <c r="U431" s="122"/>
      <c r="V431" s="122"/>
      <c r="W431" s="122"/>
      <c r="X431" s="122"/>
      <c r="Y431" s="122"/>
      <c r="Z431" s="122"/>
      <c r="AA431" s="122"/>
      <c r="AB431" s="122"/>
      <c r="AC431" s="122"/>
      <c r="AD431" s="119"/>
      <c r="AE431" s="120"/>
      <c r="AF431" s="122"/>
      <c r="AG431" s="126"/>
      <c r="AH431" s="124"/>
      <c r="AI431" s="127"/>
      <c r="AJ431" s="126"/>
    </row>
    <row r="432" spans="1:37" ht="15.75" customHeight="1" x14ac:dyDescent="0.25">
      <c r="A432" s="41">
        <v>2101</v>
      </c>
      <c r="B432" s="42"/>
      <c r="C432" s="42"/>
      <c r="D432" s="42"/>
      <c r="E432" s="42"/>
      <c r="F432" s="42"/>
      <c r="G432" s="42"/>
      <c r="H432" s="42"/>
      <c r="I432" s="42"/>
      <c r="J432" s="42"/>
      <c r="K432" s="131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  <c r="Z432" s="122"/>
      <c r="AA432" s="122"/>
      <c r="AB432" s="122"/>
      <c r="AC432" s="122"/>
      <c r="AD432" s="119"/>
      <c r="AE432" s="120"/>
      <c r="AF432" s="122"/>
      <c r="AG432" s="126"/>
      <c r="AH432" s="124"/>
      <c r="AI432" s="127"/>
      <c r="AJ432" s="126"/>
    </row>
    <row r="433" spans="1:37" ht="15.75" customHeight="1" x14ac:dyDescent="0.25">
      <c r="A433" s="41">
        <v>2102</v>
      </c>
      <c r="B433" s="42"/>
      <c r="C433" s="42"/>
      <c r="D433" s="42"/>
      <c r="E433" s="42"/>
      <c r="F433" s="42"/>
      <c r="G433" s="42"/>
      <c r="H433" s="42"/>
      <c r="I433" s="42"/>
      <c r="J433" s="42"/>
      <c r="K433" s="131"/>
      <c r="L433" s="122"/>
      <c r="M433" s="122"/>
      <c r="N433" s="122"/>
      <c r="O433" s="122"/>
      <c r="P433" s="122"/>
      <c r="Q433" s="122"/>
      <c r="R433" s="122"/>
      <c r="S433" s="122"/>
      <c r="T433" s="122"/>
      <c r="U433" s="122"/>
      <c r="V433" s="122"/>
      <c r="W433" s="122"/>
      <c r="X433" s="122"/>
      <c r="Y433" s="122"/>
      <c r="Z433" s="122"/>
      <c r="AA433" s="122"/>
      <c r="AB433" s="122"/>
      <c r="AC433" s="122"/>
      <c r="AD433" s="119"/>
      <c r="AE433" s="120"/>
      <c r="AF433" s="122"/>
      <c r="AG433" s="120"/>
      <c r="AH433" s="122"/>
      <c r="AI433" s="151"/>
      <c r="AJ433" s="126"/>
    </row>
    <row r="434" spans="1:37" ht="15.75" customHeight="1" x14ac:dyDescent="0.25">
      <c r="A434" s="41">
        <v>2201</v>
      </c>
      <c r="B434" s="42"/>
      <c r="C434" s="42"/>
      <c r="D434" s="42"/>
      <c r="E434" s="42"/>
      <c r="F434" s="42"/>
      <c r="G434" s="42"/>
      <c r="H434" s="42"/>
      <c r="I434" s="42"/>
      <c r="J434" s="42"/>
      <c r="K434" s="131"/>
      <c r="L434" s="122"/>
      <c r="M434" s="122"/>
      <c r="N434" s="122"/>
      <c r="O434" s="122"/>
      <c r="P434" s="122"/>
      <c r="Q434" s="122"/>
      <c r="R434" s="122"/>
      <c r="S434" s="122"/>
      <c r="T434" s="122"/>
      <c r="U434" s="122"/>
      <c r="V434" s="122"/>
      <c r="W434" s="122"/>
      <c r="X434" s="122"/>
      <c r="Y434" s="122"/>
      <c r="Z434" s="122"/>
      <c r="AA434" s="122"/>
      <c r="AB434" s="122"/>
      <c r="AC434" s="122"/>
      <c r="AD434" s="119"/>
      <c r="AE434" s="120"/>
      <c r="AF434" s="122"/>
      <c r="AG434" s="52" t="s">
        <v>35</v>
      </c>
      <c r="AH434" s="53">
        <v>1</v>
      </c>
      <c r="AI434" s="54">
        <f>K437</f>
        <v>7</v>
      </c>
      <c r="AJ434" s="55" t="s">
        <v>20</v>
      </c>
    </row>
    <row r="435" spans="1:37" ht="15.75" customHeight="1" x14ac:dyDescent="0.25">
      <c r="A435" s="41">
        <v>2202</v>
      </c>
      <c r="B435" s="42"/>
      <c r="C435" s="42"/>
      <c r="D435" s="42"/>
      <c r="E435" s="42"/>
      <c r="F435" s="42"/>
      <c r="G435" s="42"/>
      <c r="H435" s="42"/>
      <c r="I435" s="42"/>
      <c r="J435" s="42"/>
      <c r="K435" s="131"/>
      <c r="L435" s="122"/>
      <c r="M435" s="122"/>
      <c r="N435" s="122"/>
      <c r="O435" s="122"/>
      <c r="P435" s="122"/>
      <c r="Q435" s="122"/>
      <c r="R435" s="122"/>
      <c r="S435" s="122"/>
      <c r="T435" s="122"/>
      <c r="U435" s="122"/>
      <c r="V435" s="122"/>
      <c r="W435" s="122"/>
      <c r="X435" s="122"/>
      <c r="Y435" s="122"/>
      <c r="Z435" s="122"/>
      <c r="AA435" s="122"/>
      <c r="AB435" s="122"/>
      <c r="AC435" s="122"/>
      <c r="AD435" s="119"/>
      <c r="AE435" s="120"/>
      <c r="AF435" s="122"/>
      <c r="AG435" s="56" t="s">
        <v>36</v>
      </c>
      <c r="AH435" s="57">
        <f>AH434/B420</f>
        <v>6.25E-2</v>
      </c>
      <c r="AI435" s="58">
        <f>IF(AH434/AI434=0,"",AH434/AI434)</f>
        <v>0.14285714285714285</v>
      </c>
      <c r="AJ435" s="59" t="s">
        <v>37</v>
      </c>
    </row>
    <row r="436" spans="1:37" ht="15.75" x14ac:dyDescent="0.25">
      <c r="A436" s="41">
        <v>2301</v>
      </c>
      <c r="B436" s="178"/>
      <c r="C436" s="178"/>
      <c r="D436" s="178"/>
      <c r="E436" s="178"/>
      <c r="F436" s="178"/>
      <c r="G436" s="178"/>
      <c r="H436" s="178"/>
      <c r="I436" s="178"/>
      <c r="J436" s="178"/>
      <c r="K436" s="131"/>
      <c r="L436" s="122"/>
      <c r="M436" s="122"/>
      <c r="N436" s="122"/>
      <c r="O436" s="122"/>
      <c r="P436" s="122"/>
      <c r="Q436" s="122"/>
      <c r="R436" s="122"/>
      <c r="S436" s="122"/>
      <c r="T436" s="122"/>
      <c r="U436" s="122"/>
      <c r="V436" s="122"/>
      <c r="W436" s="122"/>
      <c r="X436" s="122"/>
      <c r="Y436" s="122"/>
      <c r="Z436" s="122"/>
      <c r="AA436" s="122"/>
      <c r="AB436" s="122"/>
      <c r="AC436" s="122"/>
      <c r="AD436" s="128"/>
      <c r="AE436" s="129"/>
      <c r="AF436" s="130"/>
      <c r="AG436" s="61"/>
      <c r="AH436" s="62"/>
      <c r="AI436" s="62"/>
      <c r="AJ436" s="63"/>
    </row>
    <row r="437" spans="1:37" ht="18" customHeight="1" x14ac:dyDescent="0.25">
      <c r="A437" s="22"/>
      <c r="B437" s="210" t="s">
        <v>79</v>
      </c>
      <c r="C437" s="210"/>
      <c r="D437" s="210"/>
      <c r="E437" s="210"/>
      <c r="F437" s="210"/>
      <c r="G437" s="210"/>
      <c r="H437" s="210"/>
      <c r="I437" s="210"/>
      <c r="J437" s="210"/>
      <c r="K437" s="177">
        <f>SUM(K420:K433)</f>
        <v>7</v>
      </c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  <c r="AA437" s="27"/>
      <c r="AB437" s="27"/>
      <c r="AC437" s="27"/>
      <c r="AD437" s="65">
        <f>IF(K428=0,"",K428/B420)</f>
        <v>0.3125</v>
      </c>
      <c r="AE437" s="65">
        <f>IF(K437=0,"",K437/B420)</f>
        <v>0.4375</v>
      </c>
      <c r="AF437" s="65">
        <f>AE437-AD437</f>
        <v>0.125</v>
      </c>
      <c r="AG437" s="1"/>
      <c r="AH437" s="27"/>
      <c r="AI437" s="30"/>
      <c r="AJ437" s="1"/>
    </row>
    <row r="438" spans="1:37" ht="12.75" customHeight="1" x14ac:dyDescent="0.2">
      <c r="AD438" s="1"/>
      <c r="AE438" s="1"/>
      <c r="AG438" s="1"/>
    </row>
    <row r="439" spans="1:37" ht="12.75" customHeight="1" x14ac:dyDescent="0.2">
      <c r="AD439" s="1"/>
      <c r="AE439" s="1"/>
      <c r="AG439" s="1"/>
    </row>
    <row r="440" spans="1:37" ht="26.25" customHeight="1" x14ac:dyDescent="0.4">
      <c r="B440" s="211" t="s">
        <v>68</v>
      </c>
      <c r="C440" s="212"/>
      <c r="D440" s="212"/>
      <c r="E440" s="212"/>
      <c r="F440" s="212"/>
      <c r="G440" s="212"/>
      <c r="H440" s="212"/>
      <c r="I440" s="212"/>
      <c r="J440" s="212"/>
      <c r="K440" s="66" t="s">
        <v>81</v>
      </c>
      <c r="AD440" s="1"/>
      <c r="AE440" s="1"/>
      <c r="AF440" s="27"/>
      <c r="AG440" s="1"/>
      <c r="AH440" s="27"/>
      <c r="AI440" s="27"/>
      <c r="AJ440" s="27"/>
    </row>
    <row r="441" spans="1:37" ht="20.25" customHeight="1" x14ac:dyDescent="0.2">
      <c r="A441" s="223" t="s">
        <v>19</v>
      </c>
      <c r="B441" s="224" t="s">
        <v>69</v>
      </c>
      <c r="C441" s="225"/>
      <c r="D441" s="225"/>
      <c r="E441" s="225"/>
      <c r="F441" s="225"/>
      <c r="G441" s="225"/>
      <c r="H441" s="225"/>
      <c r="I441" s="225"/>
      <c r="J441" s="226"/>
      <c r="K441" s="227" t="s">
        <v>20</v>
      </c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  <c r="AA441" s="27"/>
      <c r="AB441" s="27"/>
      <c r="AC441" s="27"/>
      <c r="AD441" s="221" t="s">
        <v>11</v>
      </c>
      <c r="AE441" s="221" t="s">
        <v>12</v>
      </c>
      <c r="AF441" s="229" t="s">
        <v>13</v>
      </c>
      <c r="AG441" s="221" t="s">
        <v>14</v>
      </c>
      <c r="AH441" s="222" t="s">
        <v>15</v>
      </c>
      <c r="AI441" s="222" t="s">
        <v>16</v>
      </c>
      <c r="AJ441" s="221" t="s">
        <v>17</v>
      </c>
    </row>
    <row r="442" spans="1:37" ht="15.75" customHeight="1" x14ac:dyDescent="0.25">
      <c r="A442" s="217"/>
      <c r="B442" s="41" t="s">
        <v>70</v>
      </c>
      <c r="C442" s="41" t="s">
        <v>71</v>
      </c>
      <c r="D442" s="41" t="s">
        <v>72</v>
      </c>
      <c r="E442" s="41" t="s">
        <v>73</v>
      </c>
      <c r="F442" s="41" t="s">
        <v>74</v>
      </c>
      <c r="G442" s="41" t="s">
        <v>75</v>
      </c>
      <c r="H442" s="41" t="s">
        <v>76</v>
      </c>
      <c r="I442" s="41" t="s">
        <v>77</v>
      </c>
      <c r="J442" s="41" t="s">
        <v>78</v>
      </c>
      <c r="K442" s="228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  <c r="AA442" s="27"/>
      <c r="AB442" s="27"/>
      <c r="AC442" s="27"/>
      <c r="AD442" s="217"/>
      <c r="AE442" s="217"/>
      <c r="AF442" s="217"/>
      <c r="AG442" s="217"/>
      <c r="AH442" s="217"/>
      <c r="AI442" s="217"/>
      <c r="AJ442" s="217"/>
    </row>
    <row r="443" spans="1:37" ht="15.75" customHeight="1" x14ac:dyDescent="0.25">
      <c r="A443" s="41">
        <v>1502</v>
      </c>
      <c r="B443" s="42">
        <v>42</v>
      </c>
      <c r="C443" s="42"/>
      <c r="D443" s="42"/>
      <c r="E443" s="42"/>
      <c r="F443" s="42"/>
      <c r="G443" s="42"/>
      <c r="H443" s="42"/>
      <c r="I443" s="42"/>
      <c r="J443" s="42"/>
      <c r="K443" s="131"/>
      <c r="L443" s="122"/>
      <c r="M443" s="122"/>
      <c r="N443" s="122"/>
      <c r="O443" s="122"/>
      <c r="P443" s="122"/>
      <c r="Q443" s="122"/>
      <c r="R443" s="122"/>
      <c r="S443" s="122"/>
      <c r="T443" s="122"/>
      <c r="U443" s="122"/>
      <c r="V443" s="122"/>
      <c r="W443" s="122"/>
      <c r="X443" s="122"/>
      <c r="Y443" s="122"/>
      <c r="Z443" s="122"/>
      <c r="AA443" s="122"/>
      <c r="AB443" s="122"/>
      <c r="AC443" s="122"/>
      <c r="AD443" s="114"/>
      <c r="AE443" s="115"/>
      <c r="AF443" s="116"/>
      <c r="AG443" s="43"/>
      <c r="AH443" s="44">
        <f>B443</f>
        <v>42</v>
      </c>
      <c r="AI443" s="45"/>
      <c r="AJ443" s="43"/>
    </row>
    <row r="444" spans="1:37" ht="15.75" customHeight="1" x14ac:dyDescent="0.25">
      <c r="A444" s="41">
        <v>1601</v>
      </c>
      <c r="B444" s="42"/>
      <c r="C444" s="42">
        <v>38</v>
      </c>
      <c r="D444" s="42"/>
      <c r="E444" s="42"/>
      <c r="F444" s="42"/>
      <c r="G444" s="42"/>
      <c r="H444" s="42"/>
      <c r="I444" s="42"/>
      <c r="J444" s="42"/>
      <c r="K444" s="131"/>
      <c r="L444" s="122"/>
      <c r="M444" s="122"/>
      <c r="N444" s="122"/>
      <c r="O444" s="122"/>
      <c r="P444" s="122"/>
      <c r="Q444" s="122"/>
      <c r="R444" s="122"/>
      <c r="S444" s="122"/>
      <c r="T444" s="122"/>
      <c r="U444" s="122"/>
      <c r="V444" s="122"/>
      <c r="W444" s="122"/>
      <c r="X444" s="122"/>
      <c r="Y444" s="122"/>
      <c r="Z444" s="122"/>
      <c r="AA444" s="122"/>
      <c r="AB444" s="122"/>
      <c r="AC444" s="122"/>
      <c r="AD444" s="119"/>
      <c r="AE444" s="120"/>
      <c r="AF444" s="121"/>
      <c r="AG444" s="47">
        <f>IF(C444=0,"",C444/B443)</f>
        <v>0.90476190476190477</v>
      </c>
      <c r="AH444" s="48">
        <v>38</v>
      </c>
      <c r="AI444" s="49">
        <f t="shared" ref="AI444:AI451" si="51">IF(AH444=0,"",AH444/AH443)</f>
        <v>0.90476190476190477</v>
      </c>
      <c r="AJ444" s="49">
        <f t="shared" ref="AJ444:AJ451" si="52">IF(AH444=0,"",100%-AI444)</f>
        <v>9.5238095238095233E-2</v>
      </c>
    </row>
    <row r="445" spans="1:37" ht="15.75" customHeight="1" x14ac:dyDescent="0.25">
      <c r="A445" s="41">
        <v>1602</v>
      </c>
      <c r="B445" s="42"/>
      <c r="C445" s="42"/>
      <c r="D445" s="42">
        <v>36</v>
      </c>
      <c r="E445" s="42"/>
      <c r="F445" s="42"/>
      <c r="G445" s="42"/>
      <c r="H445" s="42"/>
      <c r="I445" s="42"/>
      <c r="J445" s="42"/>
      <c r="K445" s="131"/>
      <c r="L445" s="122"/>
      <c r="M445" s="122"/>
      <c r="N445" s="122"/>
      <c r="O445" s="122"/>
      <c r="P445" s="122"/>
      <c r="Q445" s="122"/>
      <c r="R445" s="122"/>
      <c r="S445" s="122"/>
      <c r="T445" s="122"/>
      <c r="U445" s="122"/>
      <c r="V445" s="122"/>
      <c r="W445" s="122"/>
      <c r="X445" s="122"/>
      <c r="Y445" s="122"/>
      <c r="Z445" s="122"/>
      <c r="AA445" s="122"/>
      <c r="AB445" s="122"/>
      <c r="AC445" s="122"/>
      <c r="AD445" s="119"/>
      <c r="AE445" s="120"/>
      <c r="AF445" s="121"/>
      <c r="AG445" s="47">
        <f>IF(D445=0,"",D445/C444)</f>
        <v>0.94736842105263153</v>
      </c>
      <c r="AH445" s="48">
        <v>36</v>
      </c>
      <c r="AI445" s="49">
        <f t="shared" si="51"/>
        <v>0.94736842105263153</v>
      </c>
      <c r="AJ445" s="49">
        <f t="shared" si="52"/>
        <v>5.2631578947368474E-2</v>
      </c>
      <c r="AK445" s="32">
        <f>AH445/AH443</f>
        <v>0.8571428571428571</v>
      </c>
    </row>
    <row r="446" spans="1:37" ht="15.75" customHeight="1" x14ac:dyDescent="0.25">
      <c r="A446" s="41">
        <v>1701</v>
      </c>
      <c r="B446" s="42"/>
      <c r="C446" s="42"/>
      <c r="D446" s="42"/>
      <c r="E446" s="42">
        <v>35</v>
      </c>
      <c r="F446" s="42"/>
      <c r="G446" s="42"/>
      <c r="H446" s="42"/>
      <c r="I446" s="42"/>
      <c r="J446" s="42"/>
      <c r="K446" s="131"/>
      <c r="L446" s="122"/>
      <c r="M446" s="122"/>
      <c r="N446" s="122"/>
      <c r="O446" s="122"/>
      <c r="P446" s="122"/>
      <c r="Q446" s="122"/>
      <c r="R446" s="122"/>
      <c r="S446" s="122"/>
      <c r="T446" s="122"/>
      <c r="U446" s="122"/>
      <c r="V446" s="122"/>
      <c r="W446" s="122"/>
      <c r="X446" s="122"/>
      <c r="Y446" s="122"/>
      <c r="Z446" s="122"/>
      <c r="AA446" s="122"/>
      <c r="AB446" s="122"/>
      <c r="AC446" s="122"/>
      <c r="AD446" s="119"/>
      <c r="AE446" s="120"/>
      <c r="AF446" s="121"/>
      <c r="AG446" s="47">
        <f>IF(E446=0,"",E446/D445)</f>
        <v>0.97222222222222221</v>
      </c>
      <c r="AH446" s="48">
        <v>35</v>
      </c>
      <c r="AI446" s="49">
        <f t="shared" si="51"/>
        <v>0.97222222222222221</v>
      </c>
      <c r="AJ446" s="49">
        <f t="shared" si="52"/>
        <v>2.777777777777779E-2</v>
      </c>
    </row>
    <row r="447" spans="1:37" ht="15.75" customHeight="1" x14ac:dyDescent="0.25">
      <c r="A447" s="41">
        <v>1702</v>
      </c>
      <c r="B447" s="42"/>
      <c r="C447" s="42"/>
      <c r="D447" s="42"/>
      <c r="E447" s="42"/>
      <c r="F447" s="42">
        <v>34</v>
      </c>
      <c r="G447" s="42"/>
      <c r="H447" s="42"/>
      <c r="I447" s="42"/>
      <c r="J447" s="42"/>
      <c r="K447" s="131"/>
      <c r="L447" s="122"/>
      <c r="M447" s="122"/>
      <c r="N447" s="122"/>
      <c r="O447" s="122"/>
      <c r="P447" s="122"/>
      <c r="Q447" s="122"/>
      <c r="R447" s="122"/>
      <c r="S447" s="122"/>
      <c r="T447" s="122"/>
      <c r="U447" s="122"/>
      <c r="V447" s="122"/>
      <c r="W447" s="122"/>
      <c r="X447" s="122"/>
      <c r="Y447" s="122"/>
      <c r="Z447" s="122"/>
      <c r="AA447" s="122"/>
      <c r="AB447" s="122"/>
      <c r="AC447" s="122"/>
      <c r="AD447" s="119"/>
      <c r="AE447" s="120"/>
      <c r="AF447" s="121"/>
      <c r="AG447" s="47">
        <f>IF(F447=0,"",F447/E446)</f>
        <v>0.97142857142857142</v>
      </c>
      <c r="AH447" s="48">
        <v>35</v>
      </c>
      <c r="AI447" s="49">
        <f t="shared" si="51"/>
        <v>1</v>
      </c>
      <c r="AJ447" s="49">
        <f t="shared" si="52"/>
        <v>0</v>
      </c>
    </row>
    <row r="448" spans="1:37" ht="15.75" customHeight="1" x14ac:dyDescent="0.25">
      <c r="A448" s="41">
        <v>1801</v>
      </c>
      <c r="B448" s="42"/>
      <c r="C448" s="42"/>
      <c r="D448" s="42"/>
      <c r="E448" s="42"/>
      <c r="F448" s="42"/>
      <c r="G448" s="42">
        <v>34</v>
      </c>
      <c r="H448" s="42"/>
      <c r="I448" s="42"/>
      <c r="J448" s="42"/>
      <c r="K448" s="131"/>
      <c r="L448" s="122"/>
      <c r="M448" s="122"/>
      <c r="N448" s="122"/>
      <c r="O448" s="122"/>
      <c r="P448" s="122"/>
      <c r="Q448" s="122"/>
      <c r="R448" s="122"/>
      <c r="S448" s="122"/>
      <c r="T448" s="122"/>
      <c r="U448" s="122"/>
      <c r="V448" s="122"/>
      <c r="W448" s="122"/>
      <c r="X448" s="122"/>
      <c r="Y448" s="122"/>
      <c r="Z448" s="122"/>
      <c r="AA448" s="122"/>
      <c r="AB448" s="122"/>
      <c r="AC448" s="122"/>
      <c r="AD448" s="119"/>
      <c r="AE448" s="120"/>
      <c r="AF448" s="121"/>
      <c r="AG448" s="47">
        <f>IF(G448=0,"",G448/F447)</f>
        <v>1</v>
      </c>
      <c r="AH448" s="48">
        <v>35</v>
      </c>
      <c r="AI448" s="49">
        <f t="shared" si="51"/>
        <v>1</v>
      </c>
      <c r="AJ448" s="49">
        <f t="shared" si="52"/>
        <v>0</v>
      </c>
    </row>
    <row r="449" spans="1:36" ht="15.75" customHeight="1" x14ac:dyDescent="0.25">
      <c r="A449" s="41">
        <v>1802</v>
      </c>
      <c r="B449" s="42"/>
      <c r="C449" s="42"/>
      <c r="D449" s="42"/>
      <c r="E449" s="42"/>
      <c r="F449" s="42"/>
      <c r="G449" s="42"/>
      <c r="H449" s="42">
        <v>34</v>
      </c>
      <c r="I449" s="42"/>
      <c r="J449" s="42"/>
      <c r="K449" s="131"/>
      <c r="L449" s="122"/>
      <c r="M449" s="122"/>
      <c r="N449" s="122"/>
      <c r="O449" s="122"/>
      <c r="P449" s="122"/>
      <c r="Q449" s="122"/>
      <c r="R449" s="122"/>
      <c r="S449" s="122"/>
      <c r="T449" s="122"/>
      <c r="U449" s="122"/>
      <c r="V449" s="122"/>
      <c r="W449" s="122"/>
      <c r="X449" s="122"/>
      <c r="Y449" s="122"/>
      <c r="Z449" s="122"/>
      <c r="AA449" s="122"/>
      <c r="AB449" s="122"/>
      <c r="AC449" s="122"/>
      <c r="AD449" s="119"/>
      <c r="AE449" s="120"/>
      <c r="AF449" s="121"/>
      <c r="AG449" s="47">
        <f>IF(H449=0,"",H449/G448)</f>
        <v>1</v>
      </c>
      <c r="AH449" s="48">
        <v>35</v>
      </c>
      <c r="AI449" s="49">
        <f t="shared" si="51"/>
        <v>1</v>
      </c>
      <c r="AJ449" s="49">
        <f t="shared" si="52"/>
        <v>0</v>
      </c>
    </row>
    <row r="450" spans="1:36" ht="15.75" customHeight="1" x14ac:dyDescent="0.25">
      <c r="A450" s="41">
        <v>1901</v>
      </c>
      <c r="B450" s="42"/>
      <c r="C450" s="42"/>
      <c r="D450" s="42"/>
      <c r="E450" s="42"/>
      <c r="F450" s="42"/>
      <c r="G450" s="42"/>
      <c r="H450" s="42"/>
      <c r="I450" s="42">
        <v>34</v>
      </c>
      <c r="J450" s="42"/>
      <c r="K450" s="131">
        <v>1</v>
      </c>
      <c r="L450" s="122"/>
      <c r="M450" s="122"/>
      <c r="N450" s="122"/>
      <c r="O450" s="122"/>
      <c r="P450" s="122"/>
      <c r="Q450" s="122"/>
      <c r="R450" s="122"/>
      <c r="S450" s="122"/>
      <c r="T450" s="122"/>
      <c r="U450" s="122"/>
      <c r="V450" s="122"/>
      <c r="W450" s="122"/>
      <c r="X450" s="122"/>
      <c r="Y450" s="122"/>
      <c r="Z450" s="122"/>
      <c r="AA450" s="122"/>
      <c r="AB450" s="122"/>
      <c r="AC450" s="122"/>
      <c r="AD450" s="119"/>
      <c r="AE450" s="120"/>
      <c r="AF450" s="121"/>
      <c r="AG450" s="47">
        <f>IF(I450=0,"",I450/H449)</f>
        <v>1</v>
      </c>
      <c r="AH450" s="48">
        <v>34</v>
      </c>
      <c r="AI450" s="49">
        <f t="shared" si="51"/>
        <v>0.97142857142857142</v>
      </c>
      <c r="AJ450" s="49">
        <f t="shared" si="52"/>
        <v>2.8571428571428581E-2</v>
      </c>
    </row>
    <row r="451" spans="1:36" ht="15.75" customHeight="1" x14ac:dyDescent="0.25">
      <c r="A451" s="41">
        <v>1902</v>
      </c>
      <c r="B451" s="42"/>
      <c r="C451" s="42"/>
      <c r="D451" s="42"/>
      <c r="E451" s="42"/>
      <c r="F451" s="42"/>
      <c r="G451" s="42"/>
      <c r="H451" s="42"/>
      <c r="I451" s="42"/>
      <c r="J451" s="42">
        <v>33</v>
      </c>
      <c r="K451" s="131">
        <v>33</v>
      </c>
      <c r="L451" s="122"/>
      <c r="M451" s="122"/>
      <c r="N451" s="122"/>
      <c r="O451" s="122"/>
      <c r="P451" s="122"/>
      <c r="Q451" s="122"/>
      <c r="R451" s="122"/>
      <c r="S451" s="122"/>
      <c r="T451" s="122"/>
      <c r="U451" s="122"/>
      <c r="V451" s="122"/>
      <c r="W451" s="122"/>
      <c r="X451" s="122"/>
      <c r="Y451" s="122"/>
      <c r="Z451" s="122"/>
      <c r="AA451" s="122"/>
      <c r="AB451" s="122"/>
      <c r="AC451" s="122"/>
      <c r="AD451" s="119"/>
      <c r="AE451" s="120"/>
      <c r="AF451" s="121"/>
      <c r="AG451" s="50">
        <f>IF(J451=0,"",J451/I450)</f>
        <v>0.97058823529411764</v>
      </c>
      <c r="AH451" s="48">
        <v>33</v>
      </c>
      <c r="AI451" s="51">
        <f t="shared" si="51"/>
        <v>0.97058823529411764</v>
      </c>
      <c r="AJ451" s="51">
        <f t="shared" si="52"/>
        <v>2.9411764705882359E-2</v>
      </c>
    </row>
    <row r="452" spans="1:36" ht="15.75" customHeight="1" x14ac:dyDescent="0.25">
      <c r="A452" s="41">
        <v>2001</v>
      </c>
      <c r="B452" s="42"/>
      <c r="C452" s="42"/>
      <c r="D452" s="42"/>
      <c r="E452" s="42"/>
      <c r="F452" s="42"/>
      <c r="G452" s="42"/>
      <c r="H452" s="42"/>
      <c r="I452" s="42"/>
      <c r="J452" s="42"/>
      <c r="K452" s="131"/>
      <c r="L452" s="122"/>
      <c r="M452" s="122"/>
      <c r="N452" s="122"/>
      <c r="O452" s="122"/>
      <c r="P452" s="122"/>
      <c r="Q452" s="122"/>
      <c r="R452" s="122"/>
      <c r="S452" s="122"/>
      <c r="T452" s="122"/>
      <c r="U452" s="122"/>
      <c r="V452" s="122"/>
      <c r="W452" s="122"/>
      <c r="X452" s="122"/>
      <c r="Y452" s="122"/>
      <c r="Z452" s="122"/>
      <c r="AA452" s="122"/>
      <c r="AB452" s="122"/>
      <c r="AC452" s="122"/>
      <c r="AD452" s="119"/>
      <c r="AE452" s="120"/>
      <c r="AF452" s="122"/>
      <c r="AG452" s="154"/>
      <c r="AH452" s="48"/>
      <c r="AI452" s="155"/>
      <c r="AJ452" s="156"/>
    </row>
    <row r="453" spans="1:36" ht="15.75" customHeight="1" x14ac:dyDescent="0.25">
      <c r="A453" s="41">
        <v>2002</v>
      </c>
      <c r="B453" s="42"/>
      <c r="C453" s="42"/>
      <c r="D453" s="42"/>
      <c r="E453" s="42"/>
      <c r="F453" s="42"/>
      <c r="G453" s="42"/>
      <c r="H453" s="42"/>
      <c r="I453" s="42"/>
      <c r="J453" s="42"/>
      <c r="K453" s="131"/>
      <c r="L453" s="122"/>
      <c r="M453" s="122"/>
      <c r="N453" s="122"/>
      <c r="O453" s="122"/>
      <c r="P453" s="122"/>
      <c r="Q453" s="122"/>
      <c r="R453" s="122"/>
      <c r="S453" s="122"/>
      <c r="T453" s="122"/>
      <c r="U453" s="122"/>
      <c r="V453" s="122"/>
      <c r="W453" s="122"/>
      <c r="X453" s="122"/>
      <c r="Y453" s="122"/>
      <c r="Z453" s="122"/>
      <c r="AA453" s="122"/>
      <c r="AB453" s="122"/>
      <c r="AC453" s="122"/>
      <c r="AD453" s="119"/>
      <c r="AE453" s="120"/>
      <c r="AF453" s="122"/>
      <c r="AG453" s="126"/>
      <c r="AH453" s="124"/>
      <c r="AI453" s="127"/>
      <c r="AJ453" s="126"/>
    </row>
    <row r="454" spans="1:36" ht="15.75" customHeight="1" x14ac:dyDescent="0.25">
      <c r="A454" s="41">
        <v>2101</v>
      </c>
      <c r="B454" s="42"/>
      <c r="C454" s="42"/>
      <c r="D454" s="42"/>
      <c r="E454" s="42"/>
      <c r="F454" s="42"/>
      <c r="G454" s="42"/>
      <c r="H454" s="42"/>
      <c r="I454" s="42"/>
      <c r="J454" s="42"/>
      <c r="K454" s="131"/>
      <c r="L454" s="122"/>
      <c r="M454" s="122"/>
      <c r="N454" s="122"/>
      <c r="O454" s="122"/>
      <c r="P454" s="122"/>
      <c r="Q454" s="122"/>
      <c r="R454" s="122"/>
      <c r="S454" s="122"/>
      <c r="T454" s="122"/>
      <c r="U454" s="122"/>
      <c r="V454" s="122"/>
      <c r="W454" s="122"/>
      <c r="X454" s="122"/>
      <c r="Y454" s="122"/>
      <c r="Z454" s="122"/>
      <c r="AA454" s="122"/>
      <c r="AB454" s="122"/>
      <c r="AC454" s="122"/>
      <c r="AD454" s="119"/>
      <c r="AE454" s="120"/>
      <c r="AF454" s="122"/>
      <c r="AG454" s="126"/>
      <c r="AH454" s="124"/>
      <c r="AI454" s="127"/>
      <c r="AJ454" s="126"/>
    </row>
    <row r="455" spans="1:36" ht="15.75" customHeight="1" x14ac:dyDescent="0.25">
      <c r="A455" s="41">
        <v>2102</v>
      </c>
      <c r="B455" s="42"/>
      <c r="C455" s="42"/>
      <c r="D455" s="42"/>
      <c r="E455" s="42"/>
      <c r="F455" s="42"/>
      <c r="G455" s="42"/>
      <c r="H455" s="42"/>
      <c r="I455" s="42"/>
      <c r="J455" s="42"/>
      <c r="K455" s="131"/>
      <c r="L455" s="122"/>
      <c r="M455" s="122"/>
      <c r="N455" s="122"/>
      <c r="O455" s="122"/>
      <c r="P455" s="122"/>
      <c r="Q455" s="122"/>
      <c r="R455" s="122"/>
      <c r="S455" s="122"/>
      <c r="T455" s="122"/>
      <c r="U455" s="122"/>
      <c r="V455" s="122"/>
      <c r="W455" s="122"/>
      <c r="X455" s="122"/>
      <c r="Y455" s="122"/>
      <c r="Z455" s="122"/>
      <c r="AA455" s="122"/>
      <c r="AB455" s="122"/>
      <c r="AC455" s="122"/>
      <c r="AD455" s="119"/>
      <c r="AE455" s="120"/>
      <c r="AF455" s="122"/>
      <c r="AG455" s="126"/>
      <c r="AH455" s="124"/>
      <c r="AI455" s="127"/>
      <c r="AJ455" s="126"/>
    </row>
    <row r="456" spans="1:36" ht="15.75" customHeight="1" x14ac:dyDescent="0.25">
      <c r="A456" s="41">
        <v>2201</v>
      </c>
      <c r="B456" s="42"/>
      <c r="C456" s="42"/>
      <c r="D456" s="42"/>
      <c r="E456" s="42"/>
      <c r="F456" s="42"/>
      <c r="G456" s="42"/>
      <c r="H456" s="42"/>
      <c r="I456" s="42"/>
      <c r="J456" s="42"/>
      <c r="K456" s="131"/>
      <c r="L456" s="122"/>
      <c r="M456" s="122"/>
      <c r="N456" s="122"/>
      <c r="O456" s="122"/>
      <c r="P456" s="122"/>
      <c r="Q456" s="122"/>
      <c r="R456" s="122"/>
      <c r="S456" s="122"/>
      <c r="T456" s="122"/>
      <c r="U456" s="122"/>
      <c r="V456" s="122"/>
      <c r="W456" s="122"/>
      <c r="X456" s="122"/>
      <c r="Y456" s="122"/>
      <c r="Z456" s="122"/>
      <c r="AA456" s="122"/>
      <c r="AB456" s="122"/>
      <c r="AC456" s="122"/>
      <c r="AD456" s="119"/>
      <c r="AE456" s="120"/>
      <c r="AF456" s="122"/>
      <c r="AG456" s="120"/>
      <c r="AH456" s="122"/>
      <c r="AI456" s="151"/>
      <c r="AJ456" s="126"/>
    </row>
    <row r="457" spans="1:36" ht="15.75" customHeight="1" x14ac:dyDescent="0.25">
      <c r="A457" s="41">
        <v>2202</v>
      </c>
      <c r="B457" s="42"/>
      <c r="C457" s="42"/>
      <c r="D457" s="42"/>
      <c r="E457" s="42"/>
      <c r="F457" s="42"/>
      <c r="G457" s="42"/>
      <c r="H457" s="42"/>
      <c r="I457" s="42"/>
      <c r="J457" s="42"/>
      <c r="K457" s="131"/>
      <c r="L457" s="122"/>
      <c r="M457" s="122"/>
      <c r="N457" s="122"/>
      <c r="O457" s="122"/>
      <c r="P457" s="122"/>
      <c r="Q457" s="122"/>
      <c r="R457" s="122"/>
      <c r="S457" s="122"/>
      <c r="T457" s="122"/>
      <c r="U457" s="122"/>
      <c r="V457" s="122"/>
      <c r="W457" s="122"/>
      <c r="X457" s="122"/>
      <c r="Y457" s="122"/>
      <c r="Z457" s="122"/>
      <c r="AA457" s="122"/>
      <c r="AB457" s="122"/>
      <c r="AC457" s="122"/>
      <c r="AD457" s="119"/>
      <c r="AE457" s="120"/>
      <c r="AF457" s="122"/>
      <c r="AG457" s="52" t="s">
        <v>35</v>
      </c>
      <c r="AH457" s="53">
        <v>21</v>
      </c>
      <c r="AI457" s="54">
        <f>K460</f>
        <v>34</v>
      </c>
      <c r="AJ457" s="55" t="s">
        <v>20</v>
      </c>
    </row>
    <row r="458" spans="1:36" ht="15.75" customHeight="1" x14ac:dyDescent="0.25">
      <c r="A458" s="41">
        <v>2301</v>
      </c>
      <c r="B458" s="42"/>
      <c r="C458" s="42"/>
      <c r="D458" s="42"/>
      <c r="E458" s="42"/>
      <c r="F458" s="42"/>
      <c r="G458" s="42"/>
      <c r="H458" s="42"/>
      <c r="I458" s="42"/>
      <c r="J458" s="42"/>
      <c r="K458" s="131"/>
      <c r="L458" s="122"/>
      <c r="M458" s="122"/>
      <c r="N458" s="122"/>
      <c r="O458" s="122"/>
      <c r="P458" s="122"/>
      <c r="Q458" s="122"/>
      <c r="R458" s="122"/>
      <c r="S458" s="122"/>
      <c r="T458" s="122"/>
      <c r="U458" s="122"/>
      <c r="V458" s="122"/>
      <c r="W458" s="122"/>
      <c r="X458" s="122"/>
      <c r="Y458" s="122"/>
      <c r="Z458" s="122"/>
      <c r="AA458" s="122"/>
      <c r="AB458" s="122"/>
      <c r="AC458" s="122"/>
      <c r="AD458" s="119"/>
      <c r="AE458" s="120"/>
      <c r="AF458" s="122"/>
      <c r="AG458" s="56" t="s">
        <v>36</v>
      </c>
      <c r="AH458" s="57">
        <f>AH457/B443</f>
        <v>0.5</v>
      </c>
      <c r="AI458" s="58">
        <f>IF(AH457/AI457=0,"",AH457/AI457)</f>
        <v>0.61764705882352944</v>
      </c>
      <c r="AJ458" s="59" t="s">
        <v>37</v>
      </c>
    </row>
    <row r="459" spans="1:36" ht="15.75" customHeight="1" x14ac:dyDescent="0.25">
      <c r="A459" s="41">
        <v>2302</v>
      </c>
      <c r="B459" s="178"/>
      <c r="C459" s="178"/>
      <c r="D459" s="178"/>
      <c r="E459" s="178"/>
      <c r="F459" s="178"/>
      <c r="G459" s="178"/>
      <c r="H459" s="178"/>
      <c r="I459" s="178"/>
      <c r="J459" s="178"/>
      <c r="K459" s="131"/>
      <c r="L459" s="122"/>
      <c r="M459" s="122"/>
      <c r="N459" s="122"/>
      <c r="O459" s="122"/>
      <c r="P459" s="122"/>
      <c r="Q459" s="122"/>
      <c r="R459" s="122"/>
      <c r="S459" s="122"/>
      <c r="T459" s="122"/>
      <c r="U459" s="122"/>
      <c r="V459" s="122"/>
      <c r="W459" s="122"/>
      <c r="X459" s="122"/>
      <c r="Y459" s="122"/>
      <c r="Z459" s="122"/>
      <c r="AA459" s="122"/>
      <c r="AB459" s="122"/>
      <c r="AC459" s="122"/>
      <c r="AD459" s="128"/>
      <c r="AE459" s="129"/>
      <c r="AF459" s="130"/>
      <c r="AG459" s="61"/>
      <c r="AH459" s="62"/>
      <c r="AI459" s="62"/>
      <c r="AJ459" s="63"/>
    </row>
    <row r="460" spans="1:36" ht="18" customHeight="1" x14ac:dyDescent="0.25">
      <c r="A460" s="22"/>
      <c r="B460" s="210" t="s">
        <v>79</v>
      </c>
      <c r="C460" s="210"/>
      <c r="D460" s="210"/>
      <c r="E460" s="210"/>
      <c r="F460" s="210"/>
      <c r="G460" s="210"/>
      <c r="H460" s="210"/>
      <c r="I460" s="210"/>
      <c r="J460" s="210"/>
      <c r="K460" s="177">
        <f>SUM(K443:K456)</f>
        <v>34</v>
      </c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  <c r="AA460" s="27"/>
      <c r="AB460" s="27"/>
      <c r="AC460" s="27"/>
      <c r="AD460" s="65">
        <f>(K450+K451)/B443</f>
        <v>0.80952380952380953</v>
      </c>
      <c r="AE460" s="65">
        <f>IF(K460=0,"",K460/B443)</f>
        <v>0.80952380952380953</v>
      </c>
      <c r="AF460" s="65">
        <f>AE460-AD460</f>
        <v>0</v>
      </c>
      <c r="AG460" s="1"/>
      <c r="AH460" s="27"/>
      <c r="AI460" s="30"/>
      <c r="AJ460" s="1"/>
    </row>
    <row r="461" spans="1:36" ht="12.75" customHeight="1" x14ac:dyDescent="0.2">
      <c r="AD461" s="1"/>
      <c r="AE461" s="1"/>
      <c r="AG461" s="1"/>
    </row>
    <row r="462" spans="1:36" ht="12.75" customHeight="1" x14ac:dyDescent="0.2">
      <c r="AD462" s="1"/>
      <c r="AE462" s="1"/>
      <c r="AG462" s="1"/>
    </row>
    <row r="463" spans="1:36" ht="26.25" customHeight="1" x14ac:dyDescent="0.4">
      <c r="B463" s="211" t="s">
        <v>68</v>
      </c>
      <c r="C463" s="212"/>
      <c r="D463" s="212"/>
      <c r="E463" s="212"/>
      <c r="F463" s="212"/>
      <c r="G463" s="212"/>
      <c r="H463" s="212"/>
      <c r="I463" s="212"/>
      <c r="J463" s="212"/>
      <c r="K463" s="66" t="s">
        <v>82</v>
      </c>
      <c r="AD463" s="1"/>
      <c r="AE463" s="1"/>
      <c r="AF463" s="27"/>
      <c r="AG463" s="1"/>
      <c r="AH463" s="27"/>
      <c r="AI463" s="27"/>
      <c r="AJ463" s="27"/>
    </row>
    <row r="464" spans="1:36" ht="20.25" customHeight="1" x14ac:dyDescent="0.2">
      <c r="A464" s="223" t="s">
        <v>19</v>
      </c>
      <c r="B464" s="224" t="s">
        <v>69</v>
      </c>
      <c r="C464" s="225"/>
      <c r="D464" s="225"/>
      <c r="E464" s="225"/>
      <c r="F464" s="225"/>
      <c r="G464" s="225"/>
      <c r="H464" s="225"/>
      <c r="I464" s="225"/>
      <c r="J464" s="226"/>
      <c r="K464" s="227" t="s">
        <v>20</v>
      </c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  <c r="AA464" s="27"/>
      <c r="AB464" s="27"/>
      <c r="AC464" s="27"/>
      <c r="AD464" s="221" t="s">
        <v>11</v>
      </c>
      <c r="AE464" s="221" t="s">
        <v>12</v>
      </c>
      <c r="AF464" s="229" t="s">
        <v>13</v>
      </c>
      <c r="AG464" s="221" t="s">
        <v>14</v>
      </c>
      <c r="AH464" s="222" t="s">
        <v>15</v>
      </c>
      <c r="AI464" s="222" t="s">
        <v>16</v>
      </c>
      <c r="AJ464" s="221" t="s">
        <v>17</v>
      </c>
    </row>
    <row r="465" spans="1:37" ht="15.75" customHeight="1" x14ac:dyDescent="0.25">
      <c r="A465" s="217"/>
      <c r="B465" s="41" t="s">
        <v>70</v>
      </c>
      <c r="C465" s="41" t="s">
        <v>71</v>
      </c>
      <c r="D465" s="41" t="s">
        <v>72</v>
      </c>
      <c r="E465" s="41" t="s">
        <v>73</v>
      </c>
      <c r="F465" s="41" t="s">
        <v>74</v>
      </c>
      <c r="G465" s="41" t="s">
        <v>75</v>
      </c>
      <c r="H465" s="41" t="s">
        <v>76</v>
      </c>
      <c r="I465" s="41" t="s">
        <v>77</v>
      </c>
      <c r="J465" s="41" t="s">
        <v>78</v>
      </c>
      <c r="K465" s="228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  <c r="AA465" s="27"/>
      <c r="AB465" s="27"/>
      <c r="AC465" s="27"/>
      <c r="AD465" s="217"/>
      <c r="AE465" s="217"/>
      <c r="AF465" s="217"/>
      <c r="AG465" s="217"/>
      <c r="AH465" s="217"/>
      <c r="AI465" s="217"/>
      <c r="AJ465" s="217"/>
    </row>
    <row r="466" spans="1:37" ht="15.75" customHeight="1" x14ac:dyDescent="0.25">
      <c r="A466" s="41">
        <v>1601</v>
      </c>
      <c r="B466" s="42">
        <v>15</v>
      </c>
      <c r="C466" s="42"/>
      <c r="D466" s="42"/>
      <c r="E466" s="42"/>
      <c r="F466" s="42"/>
      <c r="G466" s="42"/>
      <c r="H466" s="42"/>
      <c r="I466" s="42"/>
      <c r="J466" s="42"/>
      <c r="K466" s="131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  <c r="AA466" s="27"/>
      <c r="AB466" s="27"/>
      <c r="AC466" s="27"/>
      <c r="AD466" s="114"/>
      <c r="AE466" s="115"/>
      <c r="AF466" s="116"/>
      <c r="AG466" s="43"/>
      <c r="AH466" s="44">
        <f>B466</f>
        <v>15</v>
      </c>
      <c r="AI466" s="45"/>
      <c r="AJ466" s="43"/>
    </row>
    <row r="467" spans="1:37" ht="15.75" customHeight="1" x14ac:dyDescent="0.25">
      <c r="A467" s="41">
        <v>1602</v>
      </c>
      <c r="B467" s="42"/>
      <c r="C467" s="42">
        <v>10</v>
      </c>
      <c r="D467" s="42"/>
      <c r="E467" s="42"/>
      <c r="F467" s="42"/>
      <c r="G467" s="42"/>
      <c r="H467" s="42"/>
      <c r="I467" s="42"/>
      <c r="J467" s="42"/>
      <c r="K467" s="131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  <c r="AA467" s="27"/>
      <c r="AB467" s="27"/>
      <c r="AC467" s="27"/>
      <c r="AD467" s="119"/>
      <c r="AE467" s="120"/>
      <c r="AF467" s="121"/>
      <c r="AG467" s="47">
        <f>IF(C467=0,"",C467/B466)</f>
        <v>0.66666666666666663</v>
      </c>
      <c r="AH467" s="48">
        <v>10</v>
      </c>
      <c r="AI467" s="49">
        <f t="shared" ref="AI467:AI474" si="53">IF(AH467=0,"",AH467/AH466)</f>
        <v>0.66666666666666663</v>
      </c>
      <c r="AJ467" s="49">
        <f t="shared" ref="AJ467:AJ474" si="54">IF(AH467=0,"",100%-AI467)</f>
        <v>0.33333333333333337</v>
      </c>
    </row>
    <row r="468" spans="1:37" ht="15.75" customHeight="1" x14ac:dyDescent="0.25">
      <c r="A468" s="41">
        <v>1701</v>
      </c>
      <c r="B468" s="42"/>
      <c r="C468" s="42"/>
      <c r="D468" s="42">
        <v>9</v>
      </c>
      <c r="E468" s="42"/>
      <c r="F468" s="42"/>
      <c r="G468" s="42"/>
      <c r="H468" s="42"/>
      <c r="I468" s="42"/>
      <c r="J468" s="42"/>
      <c r="K468" s="131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  <c r="AA468" s="27"/>
      <c r="AB468" s="27"/>
      <c r="AC468" s="27"/>
      <c r="AD468" s="119"/>
      <c r="AE468" s="120"/>
      <c r="AF468" s="121"/>
      <c r="AG468" s="47">
        <f>IF(D468=0,"",D468/C467)</f>
        <v>0.9</v>
      </c>
      <c r="AH468" s="48">
        <v>9</v>
      </c>
      <c r="AI468" s="49">
        <f t="shared" si="53"/>
        <v>0.9</v>
      </c>
      <c r="AJ468" s="49">
        <f t="shared" si="54"/>
        <v>9.9999999999999978E-2</v>
      </c>
      <c r="AK468" s="32">
        <f>AH468/AH466</f>
        <v>0.6</v>
      </c>
    </row>
    <row r="469" spans="1:37" ht="15.75" customHeight="1" x14ac:dyDescent="0.25">
      <c r="A469" s="41">
        <v>1702</v>
      </c>
      <c r="B469" s="42"/>
      <c r="C469" s="42"/>
      <c r="D469" s="42"/>
      <c r="E469" s="42">
        <v>8</v>
      </c>
      <c r="F469" s="42"/>
      <c r="G469" s="42"/>
      <c r="H469" s="42"/>
      <c r="I469" s="42"/>
      <c r="J469" s="42"/>
      <c r="K469" s="131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  <c r="AA469" s="27"/>
      <c r="AB469" s="27"/>
      <c r="AC469" s="27"/>
      <c r="AD469" s="119"/>
      <c r="AE469" s="120"/>
      <c r="AF469" s="121"/>
      <c r="AG469" s="47">
        <f>IF(E469=0,"",E469/D468)</f>
        <v>0.88888888888888884</v>
      </c>
      <c r="AH469" s="48">
        <v>8</v>
      </c>
      <c r="AI469" s="49">
        <f t="shared" si="53"/>
        <v>0.88888888888888884</v>
      </c>
      <c r="AJ469" s="49">
        <f t="shared" si="54"/>
        <v>0.11111111111111116</v>
      </c>
    </row>
    <row r="470" spans="1:37" ht="15.75" customHeight="1" x14ac:dyDescent="0.25">
      <c r="A470" s="41">
        <v>1801</v>
      </c>
      <c r="B470" s="42"/>
      <c r="C470" s="42"/>
      <c r="D470" s="42"/>
      <c r="E470" s="42"/>
      <c r="F470" s="42">
        <v>8</v>
      </c>
      <c r="G470" s="42"/>
      <c r="H470" s="42"/>
      <c r="I470" s="42"/>
      <c r="J470" s="42"/>
      <c r="K470" s="131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  <c r="AA470" s="27"/>
      <c r="AB470" s="27"/>
      <c r="AC470" s="27"/>
      <c r="AD470" s="119"/>
      <c r="AE470" s="120"/>
      <c r="AF470" s="121"/>
      <c r="AG470" s="47">
        <f>IF(F470=0,"",F470/E469)</f>
        <v>1</v>
      </c>
      <c r="AH470" s="48">
        <v>8</v>
      </c>
      <c r="AI470" s="49">
        <f t="shared" si="53"/>
        <v>1</v>
      </c>
      <c r="AJ470" s="49">
        <f t="shared" si="54"/>
        <v>0</v>
      </c>
    </row>
    <row r="471" spans="1:37" ht="15.75" customHeight="1" x14ac:dyDescent="0.25">
      <c r="A471" s="41">
        <v>1802</v>
      </c>
      <c r="B471" s="42"/>
      <c r="C471" s="42"/>
      <c r="D471" s="42"/>
      <c r="E471" s="42"/>
      <c r="F471" s="42"/>
      <c r="G471" s="42">
        <v>8</v>
      </c>
      <c r="H471" s="42"/>
      <c r="I471" s="42"/>
      <c r="J471" s="42"/>
      <c r="K471" s="131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  <c r="AA471" s="27"/>
      <c r="AB471" s="27"/>
      <c r="AC471" s="27"/>
      <c r="AD471" s="119"/>
      <c r="AE471" s="120"/>
      <c r="AF471" s="121"/>
      <c r="AG471" s="47">
        <f>IF(G471=0,"",G471/F470)</f>
        <v>1</v>
      </c>
      <c r="AH471" s="48">
        <v>8</v>
      </c>
      <c r="AI471" s="49">
        <f t="shared" si="53"/>
        <v>1</v>
      </c>
      <c r="AJ471" s="49">
        <f t="shared" si="54"/>
        <v>0</v>
      </c>
    </row>
    <row r="472" spans="1:37" ht="15.75" customHeight="1" x14ac:dyDescent="0.25">
      <c r="A472" s="41">
        <v>1901</v>
      </c>
      <c r="B472" s="42"/>
      <c r="C472" s="42"/>
      <c r="D472" s="42"/>
      <c r="E472" s="42"/>
      <c r="F472" s="42"/>
      <c r="G472" s="42"/>
      <c r="H472" s="42">
        <v>7</v>
      </c>
      <c r="I472" s="42"/>
      <c r="J472" s="42"/>
      <c r="K472" s="131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  <c r="AA472" s="27"/>
      <c r="AB472" s="27"/>
      <c r="AC472" s="27"/>
      <c r="AD472" s="119"/>
      <c r="AE472" s="120"/>
      <c r="AF472" s="121"/>
      <c r="AG472" s="47">
        <f>IF(H472=0,"",H472/G471)</f>
        <v>0.875</v>
      </c>
      <c r="AH472" s="48">
        <v>7</v>
      </c>
      <c r="AI472" s="49">
        <f t="shared" si="53"/>
        <v>0.875</v>
      </c>
      <c r="AJ472" s="49">
        <f t="shared" si="54"/>
        <v>0.125</v>
      </c>
    </row>
    <row r="473" spans="1:37" ht="15.75" customHeight="1" x14ac:dyDescent="0.25">
      <c r="A473" s="41">
        <v>1902</v>
      </c>
      <c r="B473" s="42"/>
      <c r="C473" s="42"/>
      <c r="D473" s="42"/>
      <c r="E473" s="42"/>
      <c r="F473" s="42"/>
      <c r="G473" s="42"/>
      <c r="H473" s="42"/>
      <c r="I473" s="42">
        <v>6</v>
      </c>
      <c r="J473" s="42"/>
      <c r="K473" s="131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  <c r="AA473" s="27"/>
      <c r="AB473" s="27"/>
      <c r="AC473" s="27"/>
      <c r="AD473" s="119"/>
      <c r="AE473" s="120"/>
      <c r="AF473" s="121"/>
      <c r="AG473" s="47">
        <f>IF(I473=0,"",I473/H472)</f>
        <v>0.8571428571428571</v>
      </c>
      <c r="AH473" s="48">
        <v>6</v>
      </c>
      <c r="AI473" s="49">
        <f t="shared" si="53"/>
        <v>0.8571428571428571</v>
      </c>
      <c r="AJ473" s="49">
        <f t="shared" si="54"/>
        <v>0.1428571428571429</v>
      </c>
    </row>
    <row r="474" spans="1:37" ht="15.75" customHeight="1" x14ac:dyDescent="0.25">
      <c r="A474" s="41">
        <v>2001</v>
      </c>
      <c r="B474" s="42"/>
      <c r="C474" s="42"/>
      <c r="D474" s="42"/>
      <c r="E474" s="42"/>
      <c r="F474" s="42"/>
      <c r="G474" s="42"/>
      <c r="H474" s="42"/>
      <c r="I474" s="42"/>
      <c r="J474" s="42">
        <v>6</v>
      </c>
      <c r="K474" s="131">
        <v>6</v>
      </c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  <c r="AA474" s="27"/>
      <c r="AB474" s="27"/>
      <c r="AC474" s="27"/>
      <c r="AD474" s="119"/>
      <c r="AE474" s="120"/>
      <c r="AF474" s="121"/>
      <c r="AG474" s="50">
        <f>IF(J474=0,"",J474/I473)</f>
        <v>1</v>
      </c>
      <c r="AH474" s="48">
        <v>6</v>
      </c>
      <c r="AI474" s="51">
        <f t="shared" si="53"/>
        <v>1</v>
      </c>
      <c r="AJ474" s="51">
        <f t="shared" si="54"/>
        <v>0</v>
      </c>
    </row>
    <row r="475" spans="1:37" ht="15.75" customHeight="1" x14ac:dyDescent="0.25">
      <c r="A475" s="41">
        <v>2002</v>
      </c>
      <c r="B475" s="42"/>
      <c r="C475" s="42"/>
      <c r="D475" s="42"/>
      <c r="E475" s="42"/>
      <c r="F475" s="42"/>
      <c r="G475" s="42"/>
      <c r="H475" s="42"/>
      <c r="I475" s="42"/>
      <c r="J475" s="42"/>
      <c r="K475" s="131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  <c r="AA475" s="27"/>
      <c r="AB475" s="27"/>
      <c r="AC475" s="27"/>
      <c r="AD475" s="119"/>
      <c r="AE475" s="120"/>
      <c r="AF475" s="122"/>
      <c r="AG475" s="154"/>
      <c r="AH475" s="48"/>
      <c r="AI475" s="155"/>
      <c r="AJ475" s="156"/>
    </row>
    <row r="476" spans="1:37" ht="15.75" customHeight="1" x14ac:dyDescent="0.25">
      <c r="A476" s="41">
        <v>2101</v>
      </c>
      <c r="B476" s="42"/>
      <c r="C476" s="42"/>
      <c r="D476" s="42"/>
      <c r="E476" s="42"/>
      <c r="F476" s="42"/>
      <c r="G476" s="42"/>
      <c r="H476" s="42"/>
      <c r="I476" s="42"/>
      <c r="J476" s="42"/>
      <c r="K476" s="131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  <c r="AA476" s="27"/>
      <c r="AB476" s="27"/>
      <c r="AC476" s="27"/>
      <c r="AD476" s="119"/>
      <c r="AE476" s="120"/>
      <c r="AF476" s="122"/>
      <c r="AG476" s="126"/>
      <c r="AH476" s="124"/>
      <c r="AI476" s="127"/>
      <c r="AJ476" s="126"/>
    </row>
    <row r="477" spans="1:37" ht="15.75" customHeight="1" x14ac:dyDescent="0.25">
      <c r="A477" s="41">
        <v>2102</v>
      </c>
      <c r="B477" s="42"/>
      <c r="C477" s="42"/>
      <c r="D477" s="42"/>
      <c r="E477" s="42"/>
      <c r="F477" s="42"/>
      <c r="G477" s="42"/>
      <c r="H477" s="42"/>
      <c r="I477" s="42"/>
      <c r="J477" s="42"/>
      <c r="K477" s="131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  <c r="AA477" s="27"/>
      <c r="AB477" s="27"/>
      <c r="AC477" s="27"/>
      <c r="AD477" s="119"/>
      <c r="AE477" s="120"/>
      <c r="AF477" s="122"/>
      <c r="AG477" s="126"/>
      <c r="AH477" s="124"/>
      <c r="AI477" s="127"/>
      <c r="AJ477" s="126"/>
    </row>
    <row r="478" spans="1:37" ht="15.75" customHeight="1" x14ac:dyDescent="0.25">
      <c r="A478" s="41">
        <v>2201</v>
      </c>
      <c r="B478" s="42"/>
      <c r="C478" s="42"/>
      <c r="D478" s="42"/>
      <c r="E478" s="42"/>
      <c r="F478" s="42"/>
      <c r="G478" s="42"/>
      <c r="H478" s="42"/>
      <c r="I478" s="42"/>
      <c r="J478" s="42"/>
      <c r="K478" s="131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  <c r="AA478" s="27"/>
      <c r="AB478" s="27"/>
      <c r="AC478" s="27"/>
      <c r="AD478" s="119"/>
      <c r="AE478" s="120"/>
      <c r="AF478" s="122"/>
      <c r="AG478" s="126"/>
      <c r="AH478" s="124"/>
      <c r="AI478" s="127"/>
      <c r="AJ478" s="126"/>
    </row>
    <row r="479" spans="1:37" ht="15.75" customHeight="1" x14ac:dyDescent="0.25">
      <c r="A479" s="41">
        <v>2202</v>
      </c>
      <c r="B479" s="42"/>
      <c r="C479" s="42"/>
      <c r="D479" s="42"/>
      <c r="E479" s="42"/>
      <c r="F479" s="42"/>
      <c r="G479" s="42"/>
      <c r="H479" s="42"/>
      <c r="I479" s="42"/>
      <c r="J479" s="42"/>
      <c r="K479" s="131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  <c r="AA479" s="27"/>
      <c r="AB479" s="27"/>
      <c r="AC479" s="27"/>
      <c r="AD479" s="119"/>
      <c r="AE479" s="120"/>
      <c r="AF479" s="122"/>
      <c r="AG479" s="120"/>
      <c r="AH479" s="122"/>
      <c r="AI479" s="151"/>
      <c r="AJ479" s="126"/>
    </row>
    <row r="480" spans="1:37" ht="15.75" customHeight="1" x14ac:dyDescent="0.25">
      <c r="A480" s="41">
        <v>2301</v>
      </c>
      <c r="B480" s="42"/>
      <c r="C480" s="42"/>
      <c r="D480" s="42"/>
      <c r="E480" s="42"/>
      <c r="F480" s="42"/>
      <c r="G480" s="42"/>
      <c r="H480" s="42"/>
      <c r="I480" s="42"/>
      <c r="J480" s="42"/>
      <c r="K480" s="131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  <c r="AA480" s="27"/>
      <c r="AB480" s="27"/>
      <c r="AC480" s="27"/>
      <c r="AD480" s="119"/>
      <c r="AE480" s="120"/>
      <c r="AF480" s="122"/>
      <c r="AG480" s="52" t="s">
        <v>35</v>
      </c>
      <c r="AH480" s="53">
        <v>5</v>
      </c>
      <c r="AI480" s="54">
        <f>K483</f>
        <v>6</v>
      </c>
      <c r="AJ480" s="55" t="s">
        <v>20</v>
      </c>
    </row>
    <row r="481" spans="1:38" ht="15.75" customHeight="1" x14ac:dyDescent="0.25">
      <c r="A481" s="41">
        <v>2302</v>
      </c>
      <c r="B481" s="42"/>
      <c r="C481" s="42"/>
      <c r="D481" s="42"/>
      <c r="E481" s="42"/>
      <c r="F481" s="42"/>
      <c r="G481" s="42"/>
      <c r="H481" s="42"/>
      <c r="I481" s="42"/>
      <c r="J481" s="42"/>
      <c r="K481" s="131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  <c r="AA481" s="27"/>
      <c r="AB481" s="27"/>
      <c r="AC481" s="27"/>
      <c r="AD481" s="119"/>
      <c r="AE481" s="120"/>
      <c r="AF481" s="122"/>
      <c r="AG481" s="56" t="s">
        <v>36</v>
      </c>
      <c r="AH481" s="57">
        <f>IF(AH480/AI480=0,"",AH480/AI480)</f>
        <v>0.83333333333333337</v>
      </c>
      <c r="AI481" s="58">
        <f>IF(AH480/AI480=0,"",AH480/AI480)</f>
        <v>0.83333333333333337</v>
      </c>
      <c r="AJ481" s="59" t="s">
        <v>37</v>
      </c>
    </row>
    <row r="482" spans="1:38" ht="15.75" x14ac:dyDescent="0.25">
      <c r="A482" s="41">
        <v>2401</v>
      </c>
      <c r="B482" s="178"/>
      <c r="C482" s="178"/>
      <c r="D482" s="178"/>
      <c r="E482" s="178"/>
      <c r="F482" s="178"/>
      <c r="G482" s="178"/>
      <c r="H482" s="178"/>
      <c r="I482" s="178"/>
      <c r="J482" s="178"/>
      <c r="K482" s="131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  <c r="AA482" s="27"/>
      <c r="AB482" s="27"/>
      <c r="AC482" s="27"/>
      <c r="AD482" s="60"/>
      <c r="AE482" s="61"/>
      <c r="AF482" s="62"/>
      <c r="AG482" s="61"/>
      <c r="AH482" s="62"/>
      <c r="AI482" s="62"/>
      <c r="AJ482" s="63"/>
    </row>
    <row r="483" spans="1:38" ht="18" customHeight="1" x14ac:dyDescent="0.25">
      <c r="A483" s="22"/>
      <c r="B483" s="210" t="s">
        <v>79</v>
      </c>
      <c r="C483" s="210"/>
      <c r="D483" s="210"/>
      <c r="E483" s="210"/>
      <c r="F483" s="210"/>
      <c r="G483" s="210"/>
      <c r="H483" s="210"/>
      <c r="I483" s="210"/>
      <c r="J483" s="210"/>
      <c r="K483" s="177">
        <f>SUM(K466:K479)</f>
        <v>6</v>
      </c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  <c r="AA483" s="27"/>
      <c r="AB483" s="27"/>
      <c r="AC483" s="27"/>
      <c r="AD483" s="65">
        <f>IF(K474=0,"",K474/B466)</f>
        <v>0.4</v>
      </c>
      <c r="AE483" s="65">
        <f>IF(K483=0,"",K483/B466)</f>
        <v>0.4</v>
      </c>
      <c r="AF483" s="65">
        <f>AE483-AD483</f>
        <v>0</v>
      </c>
      <c r="AG483" s="1"/>
      <c r="AH483" s="27"/>
      <c r="AI483" s="30"/>
      <c r="AJ483" s="1"/>
    </row>
    <row r="484" spans="1:38" ht="12.75" customHeight="1" x14ac:dyDescent="0.2">
      <c r="AD484" s="1"/>
      <c r="AE484" s="1"/>
      <c r="AG484" s="1"/>
    </row>
    <row r="485" spans="1:38" ht="12.75" customHeight="1" x14ac:dyDescent="0.2">
      <c r="AD485" s="1"/>
      <c r="AE485" s="1"/>
      <c r="AG485" s="1"/>
    </row>
    <row r="486" spans="1:38" ht="26.25" customHeight="1" x14ac:dyDescent="0.4">
      <c r="A486" s="31"/>
      <c r="B486" s="211" t="s">
        <v>68</v>
      </c>
      <c r="C486" s="212"/>
      <c r="D486" s="212"/>
      <c r="E486" s="212"/>
      <c r="F486" s="212"/>
      <c r="G486" s="212"/>
      <c r="H486" s="212"/>
      <c r="I486" s="212"/>
      <c r="J486" s="212"/>
      <c r="K486" s="66" t="s">
        <v>83</v>
      </c>
      <c r="L486" s="27"/>
      <c r="M486" s="1"/>
      <c r="N486" s="1"/>
      <c r="O486" s="27"/>
      <c r="P486" s="1"/>
      <c r="Q486" s="27"/>
      <c r="R486" s="27"/>
      <c r="S486" s="27"/>
      <c r="AD486" s="1"/>
      <c r="AE486" s="1"/>
      <c r="AG486" s="1"/>
    </row>
    <row r="487" spans="1:38" ht="20.25" customHeight="1" x14ac:dyDescent="0.2">
      <c r="A487" s="223" t="s">
        <v>19</v>
      </c>
      <c r="B487" s="224" t="s">
        <v>69</v>
      </c>
      <c r="C487" s="225"/>
      <c r="D487" s="225"/>
      <c r="E487" s="225"/>
      <c r="F487" s="225"/>
      <c r="G487" s="225"/>
      <c r="H487" s="225"/>
      <c r="I487" s="225"/>
      <c r="J487" s="226"/>
      <c r="K487" s="227" t="s">
        <v>20</v>
      </c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  <c r="AA487" s="27"/>
      <c r="AB487" s="27"/>
      <c r="AC487" s="27"/>
      <c r="AD487" s="221" t="s">
        <v>11</v>
      </c>
      <c r="AE487" s="221" t="s">
        <v>12</v>
      </c>
      <c r="AF487" s="229" t="s">
        <v>13</v>
      </c>
      <c r="AG487" s="221" t="s">
        <v>14</v>
      </c>
      <c r="AH487" s="222" t="s">
        <v>15</v>
      </c>
      <c r="AI487" s="222" t="s">
        <v>16</v>
      </c>
      <c r="AJ487" s="221" t="s">
        <v>17</v>
      </c>
    </row>
    <row r="488" spans="1:38" ht="15.75" customHeight="1" x14ac:dyDescent="0.25">
      <c r="A488" s="217"/>
      <c r="B488" s="41" t="s">
        <v>70</v>
      </c>
      <c r="C488" s="41" t="s">
        <v>71</v>
      </c>
      <c r="D488" s="41" t="s">
        <v>72</v>
      </c>
      <c r="E488" s="41" t="s">
        <v>73</v>
      </c>
      <c r="F488" s="41" t="s">
        <v>74</v>
      </c>
      <c r="G488" s="41" t="s">
        <v>75</v>
      </c>
      <c r="H488" s="41" t="s">
        <v>76</v>
      </c>
      <c r="I488" s="41" t="s">
        <v>77</v>
      </c>
      <c r="J488" s="41" t="s">
        <v>78</v>
      </c>
      <c r="K488" s="228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  <c r="AA488" s="27"/>
      <c r="AB488" s="27"/>
      <c r="AC488" s="27"/>
      <c r="AD488" s="217"/>
      <c r="AE488" s="217"/>
      <c r="AF488" s="217"/>
      <c r="AG488" s="217"/>
      <c r="AH488" s="217"/>
      <c r="AI488" s="217"/>
      <c r="AJ488" s="217"/>
    </row>
    <row r="489" spans="1:38" ht="15.75" customHeight="1" x14ac:dyDescent="0.25">
      <c r="A489" s="41">
        <v>1602</v>
      </c>
      <c r="B489" s="42">
        <v>37</v>
      </c>
      <c r="C489" s="42"/>
      <c r="D489" s="42"/>
      <c r="E489" s="42"/>
      <c r="F489" s="42"/>
      <c r="G489" s="42"/>
      <c r="H489" s="42"/>
      <c r="I489" s="42"/>
      <c r="J489" s="42"/>
      <c r="K489" s="131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  <c r="AA489" s="27"/>
      <c r="AB489" s="27"/>
      <c r="AC489" s="27"/>
      <c r="AD489" s="114"/>
      <c r="AE489" s="115"/>
      <c r="AF489" s="116"/>
      <c r="AG489" s="43"/>
      <c r="AH489" s="44">
        <f>B489</f>
        <v>37</v>
      </c>
      <c r="AI489" s="45"/>
      <c r="AJ489" s="43"/>
    </row>
    <row r="490" spans="1:38" ht="15.75" customHeight="1" x14ac:dyDescent="0.25">
      <c r="A490" s="41">
        <v>1701</v>
      </c>
      <c r="B490" s="42"/>
      <c r="C490" s="42">
        <v>35</v>
      </c>
      <c r="D490" s="42"/>
      <c r="E490" s="42"/>
      <c r="F490" s="42"/>
      <c r="G490" s="42"/>
      <c r="H490" s="42"/>
      <c r="I490" s="42"/>
      <c r="J490" s="42"/>
      <c r="K490" s="131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  <c r="AA490" s="27"/>
      <c r="AB490" s="27"/>
      <c r="AC490" s="27"/>
      <c r="AD490" s="119"/>
      <c r="AE490" s="120"/>
      <c r="AF490" s="121"/>
      <c r="AG490" s="47">
        <f>IF(C490=0,"",C490/B489)</f>
        <v>0.94594594594594594</v>
      </c>
      <c r="AH490" s="48">
        <v>35</v>
      </c>
      <c r="AI490" s="49">
        <f t="shared" ref="AI490:AI497" si="55">IF(AH490=0,"",AH490/AH489)</f>
        <v>0.94594594594594594</v>
      </c>
      <c r="AJ490" s="49">
        <f t="shared" ref="AJ490:AJ497" si="56">IF(AH490=0,"",100%-AI490)</f>
        <v>5.4054054054054057E-2</v>
      </c>
    </row>
    <row r="491" spans="1:38" ht="15.75" customHeight="1" x14ac:dyDescent="0.25">
      <c r="A491" s="41">
        <v>1702</v>
      </c>
      <c r="B491" s="42"/>
      <c r="C491" s="42"/>
      <c r="D491" s="42">
        <v>34</v>
      </c>
      <c r="E491" s="42"/>
      <c r="F491" s="42"/>
      <c r="G491" s="42"/>
      <c r="H491" s="42"/>
      <c r="I491" s="42"/>
      <c r="J491" s="42"/>
      <c r="K491" s="131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  <c r="AA491" s="27"/>
      <c r="AB491" s="27"/>
      <c r="AC491" s="27"/>
      <c r="AD491" s="119"/>
      <c r="AE491" s="120"/>
      <c r="AF491" s="121"/>
      <c r="AG491" s="47">
        <f>IF(D491=0,"",D491/C490)</f>
        <v>0.97142857142857142</v>
      </c>
      <c r="AH491" s="48">
        <v>34</v>
      </c>
      <c r="AI491" s="49">
        <f t="shared" si="55"/>
        <v>0.97142857142857142</v>
      </c>
      <c r="AJ491" s="49">
        <f t="shared" si="56"/>
        <v>2.8571428571428581E-2</v>
      </c>
      <c r="AK491" s="32">
        <f>AH491/AH489</f>
        <v>0.91891891891891897</v>
      </c>
      <c r="AL491" s="74"/>
    </row>
    <row r="492" spans="1:38" ht="15.75" customHeight="1" x14ac:dyDescent="0.25">
      <c r="A492" s="41">
        <v>1801</v>
      </c>
      <c r="B492" s="42"/>
      <c r="C492" s="42"/>
      <c r="D492" s="42"/>
      <c r="E492" s="42">
        <v>33</v>
      </c>
      <c r="F492" s="42"/>
      <c r="G492" s="42"/>
      <c r="H492" s="42"/>
      <c r="I492" s="42"/>
      <c r="J492" s="42"/>
      <c r="K492" s="131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  <c r="AA492" s="27"/>
      <c r="AB492" s="27"/>
      <c r="AC492" s="27"/>
      <c r="AD492" s="119"/>
      <c r="AE492" s="120"/>
      <c r="AF492" s="121"/>
      <c r="AG492" s="47">
        <f>IF(E492=0,"",E492/D491)</f>
        <v>0.97058823529411764</v>
      </c>
      <c r="AH492" s="48">
        <v>33</v>
      </c>
      <c r="AI492" s="49">
        <f t="shared" si="55"/>
        <v>0.97058823529411764</v>
      </c>
      <c r="AJ492" s="49">
        <f t="shared" si="56"/>
        <v>2.9411764705882359E-2</v>
      </c>
    </row>
    <row r="493" spans="1:38" ht="15.75" customHeight="1" x14ac:dyDescent="0.25">
      <c r="A493" s="41">
        <v>1802</v>
      </c>
      <c r="B493" s="42"/>
      <c r="C493" s="42"/>
      <c r="D493" s="42"/>
      <c r="E493" s="42"/>
      <c r="F493" s="42">
        <v>32</v>
      </c>
      <c r="G493" s="42"/>
      <c r="H493" s="42"/>
      <c r="I493" s="42"/>
      <c r="J493" s="42"/>
      <c r="K493" s="131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  <c r="AA493" s="27"/>
      <c r="AB493" s="27"/>
      <c r="AC493" s="27"/>
      <c r="AD493" s="119"/>
      <c r="AE493" s="120"/>
      <c r="AF493" s="121"/>
      <c r="AG493" s="47">
        <f>IF(F493=0,"",F493/E492)</f>
        <v>0.96969696969696972</v>
      </c>
      <c r="AH493" s="48">
        <v>32</v>
      </c>
      <c r="AI493" s="49">
        <f t="shared" si="55"/>
        <v>0.96969696969696972</v>
      </c>
      <c r="AJ493" s="49">
        <f t="shared" si="56"/>
        <v>3.0303030303030276E-2</v>
      </c>
    </row>
    <row r="494" spans="1:38" ht="15.75" customHeight="1" x14ac:dyDescent="0.25">
      <c r="A494" s="41">
        <v>1901</v>
      </c>
      <c r="B494" s="42"/>
      <c r="C494" s="42"/>
      <c r="D494" s="42"/>
      <c r="E494" s="42"/>
      <c r="F494" s="42"/>
      <c r="G494" s="42">
        <v>32</v>
      </c>
      <c r="H494" s="42"/>
      <c r="I494" s="42"/>
      <c r="J494" s="42"/>
      <c r="K494" s="131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  <c r="AA494" s="27"/>
      <c r="AB494" s="27"/>
      <c r="AC494" s="27"/>
      <c r="AD494" s="119"/>
      <c r="AE494" s="120"/>
      <c r="AF494" s="121"/>
      <c r="AG494" s="47">
        <f>IF(G494=0,"",G494/F493)</f>
        <v>1</v>
      </c>
      <c r="AH494" s="48">
        <v>32</v>
      </c>
      <c r="AI494" s="49">
        <f t="shared" si="55"/>
        <v>1</v>
      </c>
      <c r="AJ494" s="49">
        <f t="shared" si="56"/>
        <v>0</v>
      </c>
    </row>
    <row r="495" spans="1:38" ht="15.75" customHeight="1" x14ac:dyDescent="0.25">
      <c r="A495" s="41">
        <v>1902</v>
      </c>
      <c r="B495" s="42"/>
      <c r="C495" s="42"/>
      <c r="D495" s="42"/>
      <c r="E495" s="42"/>
      <c r="F495" s="42"/>
      <c r="G495" s="42"/>
      <c r="H495" s="42">
        <v>32</v>
      </c>
      <c r="I495" s="42"/>
      <c r="J495" s="42"/>
      <c r="K495" s="131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  <c r="AA495" s="27"/>
      <c r="AB495" s="27"/>
      <c r="AC495" s="27"/>
      <c r="AD495" s="119"/>
      <c r="AE495" s="120"/>
      <c r="AF495" s="121"/>
      <c r="AG495" s="47">
        <f>IF(H495=0,"",H495/G494)</f>
        <v>1</v>
      </c>
      <c r="AH495" s="48">
        <v>32</v>
      </c>
      <c r="AI495" s="49">
        <f t="shared" si="55"/>
        <v>1</v>
      </c>
      <c r="AJ495" s="49">
        <f t="shared" si="56"/>
        <v>0</v>
      </c>
    </row>
    <row r="496" spans="1:38" ht="15.75" customHeight="1" x14ac:dyDescent="0.25">
      <c r="A496" s="41">
        <v>2001</v>
      </c>
      <c r="B496" s="42"/>
      <c r="C496" s="42"/>
      <c r="D496" s="42"/>
      <c r="E496" s="42"/>
      <c r="F496" s="42"/>
      <c r="G496" s="42"/>
      <c r="H496" s="42"/>
      <c r="I496" s="42">
        <v>31</v>
      </c>
      <c r="J496" s="42"/>
      <c r="K496" s="131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  <c r="AA496" s="27"/>
      <c r="AB496" s="27"/>
      <c r="AC496" s="27"/>
      <c r="AD496" s="119"/>
      <c r="AE496" s="120"/>
      <c r="AF496" s="121"/>
      <c r="AG496" s="47">
        <f>IF(I496=0,"",I496/H495)</f>
        <v>0.96875</v>
      </c>
      <c r="AH496" s="48">
        <v>32</v>
      </c>
      <c r="AI496" s="49">
        <f t="shared" si="55"/>
        <v>1</v>
      </c>
      <c r="AJ496" s="49">
        <f t="shared" si="56"/>
        <v>0</v>
      </c>
    </row>
    <row r="497" spans="1:36" ht="15.75" customHeight="1" x14ac:dyDescent="0.25">
      <c r="A497" s="41">
        <v>2002</v>
      </c>
      <c r="B497" s="42"/>
      <c r="C497" s="42"/>
      <c r="D497" s="42"/>
      <c r="E497" s="42"/>
      <c r="F497" s="42"/>
      <c r="G497" s="42"/>
      <c r="H497" s="42"/>
      <c r="I497" s="42"/>
      <c r="J497" s="42">
        <v>30</v>
      </c>
      <c r="K497" s="131">
        <v>30</v>
      </c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  <c r="AA497" s="27"/>
      <c r="AB497" s="27"/>
      <c r="AC497" s="27"/>
      <c r="AD497" s="119"/>
      <c r="AE497" s="120"/>
      <c r="AF497" s="121"/>
      <c r="AG497" s="50">
        <f>IF(J497=0,"",J497/I496)</f>
        <v>0.967741935483871</v>
      </c>
      <c r="AH497" s="48">
        <v>30</v>
      </c>
      <c r="AI497" s="51">
        <f t="shared" si="55"/>
        <v>0.9375</v>
      </c>
      <c r="AJ497" s="51">
        <f t="shared" si="56"/>
        <v>6.25E-2</v>
      </c>
    </row>
    <row r="498" spans="1:36" ht="15.75" customHeight="1" x14ac:dyDescent="0.25">
      <c r="A498" s="41">
        <v>2101</v>
      </c>
      <c r="B498" s="42"/>
      <c r="C498" s="42"/>
      <c r="D498" s="42"/>
      <c r="E498" s="42"/>
      <c r="F498" s="42"/>
      <c r="G498" s="42"/>
      <c r="H498" s="42"/>
      <c r="I498" s="42"/>
      <c r="J498" s="42">
        <v>1</v>
      </c>
      <c r="K498" s="131">
        <v>1</v>
      </c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  <c r="AA498" s="27"/>
      <c r="AB498" s="27"/>
      <c r="AC498" s="27"/>
      <c r="AD498" s="119"/>
      <c r="AE498" s="120"/>
      <c r="AF498" s="122"/>
      <c r="AG498" s="154"/>
      <c r="AH498" s="48">
        <v>1</v>
      </c>
      <c r="AI498" s="155"/>
      <c r="AJ498" s="156"/>
    </row>
    <row r="499" spans="1:36" ht="15.75" customHeight="1" x14ac:dyDescent="0.25">
      <c r="A499" s="41">
        <v>2102</v>
      </c>
      <c r="B499" s="42"/>
      <c r="C499" s="42"/>
      <c r="D499" s="42"/>
      <c r="E499" s="42"/>
      <c r="F499" s="42"/>
      <c r="G499" s="42"/>
      <c r="H499" s="42"/>
      <c r="I499" s="42"/>
      <c r="J499" s="42"/>
      <c r="K499" s="131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  <c r="AA499" s="27"/>
      <c r="AB499" s="27"/>
      <c r="AC499" s="27"/>
      <c r="AD499" s="119"/>
      <c r="AE499" s="120"/>
      <c r="AF499" s="122"/>
      <c r="AG499" s="126"/>
      <c r="AH499" s="124"/>
      <c r="AI499" s="127"/>
      <c r="AJ499" s="126"/>
    </row>
    <row r="500" spans="1:36" ht="15.75" customHeight="1" x14ac:dyDescent="0.25">
      <c r="A500" s="41">
        <v>2201</v>
      </c>
      <c r="B500" s="42"/>
      <c r="C500" s="42"/>
      <c r="D500" s="42"/>
      <c r="E500" s="42"/>
      <c r="F500" s="42"/>
      <c r="G500" s="42"/>
      <c r="H500" s="42"/>
      <c r="I500" s="42"/>
      <c r="J500" s="42"/>
      <c r="K500" s="131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  <c r="AA500" s="27"/>
      <c r="AB500" s="27"/>
      <c r="AC500" s="27"/>
      <c r="AD500" s="119"/>
      <c r="AE500" s="120"/>
      <c r="AF500" s="122"/>
      <c r="AG500" s="126"/>
      <c r="AH500" s="124"/>
      <c r="AI500" s="127"/>
      <c r="AJ500" s="126"/>
    </row>
    <row r="501" spans="1:36" ht="15.75" customHeight="1" x14ac:dyDescent="0.25">
      <c r="A501" s="41">
        <v>2202</v>
      </c>
      <c r="B501" s="42"/>
      <c r="C501" s="42"/>
      <c r="D501" s="42"/>
      <c r="E501" s="42"/>
      <c r="F501" s="42"/>
      <c r="G501" s="42"/>
      <c r="H501" s="42"/>
      <c r="I501" s="42"/>
      <c r="J501" s="42"/>
      <c r="K501" s="131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  <c r="AA501" s="27"/>
      <c r="AB501" s="27"/>
      <c r="AC501" s="27"/>
      <c r="AD501" s="119"/>
      <c r="AE501" s="120"/>
      <c r="AF501" s="122"/>
      <c r="AG501" s="126"/>
      <c r="AH501" s="124"/>
      <c r="AI501" s="127"/>
      <c r="AJ501" s="126"/>
    </row>
    <row r="502" spans="1:36" ht="15.75" customHeight="1" x14ac:dyDescent="0.25">
      <c r="A502" s="41">
        <v>2301</v>
      </c>
      <c r="B502" s="42"/>
      <c r="C502" s="42"/>
      <c r="D502" s="42"/>
      <c r="E502" s="42"/>
      <c r="F502" s="42"/>
      <c r="G502" s="42"/>
      <c r="H502" s="42"/>
      <c r="I502" s="42"/>
      <c r="J502" s="42"/>
      <c r="K502" s="131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  <c r="AA502" s="27"/>
      <c r="AB502" s="27"/>
      <c r="AC502" s="27"/>
      <c r="AD502" s="119"/>
      <c r="AE502" s="120"/>
      <c r="AF502" s="122"/>
      <c r="AG502" s="120"/>
      <c r="AH502" s="122"/>
      <c r="AI502" s="151"/>
      <c r="AJ502" s="126"/>
    </row>
    <row r="503" spans="1:36" ht="15.75" customHeight="1" x14ac:dyDescent="0.25">
      <c r="A503" s="41">
        <v>2302</v>
      </c>
      <c r="B503" s="42"/>
      <c r="C503" s="42"/>
      <c r="D503" s="42"/>
      <c r="E503" s="42"/>
      <c r="F503" s="42"/>
      <c r="G503" s="42"/>
      <c r="H503" s="42"/>
      <c r="I503" s="42"/>
      <c r="J503" s="42"/>
      <c r="K503" s="131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  <c r="AA503" s="27"/>
      <c r="AB503" s="27"/>
      <c r="AC503" s="27"/>
      <c r="AD503" s="119"/>
      <c r="AE503" s="120"/>
      <c r="AF503" s="122"/>
      <c r="AG503" s="52" t="s">
        <v>35</v>
      </c>
      <c r="AH503" s="53">
        <v>25</v>
      </c>
      <c r="AI503" s="54">
        <f>K506</f>
        <v>31</v>
      </c>
      <c r="AJ503" s="55" t="s">
        <v>20</v>
      </c>
    </row>
    <row r="504" spans="1:36" ht="15.75" customHeight="1" x14ac:dyDescent="0.25">
      <c r="A504" s="41">
        <v>2401</v>
      </c>
      <c r="B504" s="42"/>
      <c r="C504" s="42"/>
      <c r="D504" s="42"/>
      <c r="E504" s="42"/>
      <c r="F504" s="42"/>
      <c r="G504" s="42"/>
      <c r="H504" s="42"/>
      <c r="I504" s="42"/>
      <c r="J504" s="42"/>
      <c r="K504" s="131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  <c r="AA504" s="27"/>
      <c r="AB504" s="27"/>
      <c r="AC504" s="27"/>
      <c r="AD504" s="119"/>
      <c r="AE504" s="120"/>
      <c r="AF504" s="122"/>
      <c r="AG504" s="56" t="s">
        <v>36</v>
      </c>
      <c r="AH504" s="57">
        <f>AH503/B489</f>
        <v>0.67567567567567566</v>
      </c>
      <c r="AI504" s="58">
        <f>IF(AH503/AI503=0,"",AH503/AI503)</f>
        <v>0.80645161290322576</v>
      </c>
      <c r="AJ504" s="59" t="s">
        <v>37</v>
      </c>
    </row>
    <row r="505" spans="1:36" ht="15.75" customHeight="1" x14ac:dyDescent="0.25">
      <c r="A505" s="41">
        <v>2402</v>
      </c>
      <c r="B505" s="178"/>
      <c r="C505" s="178"/>
      <c r="D505" s="178"/>
      <c r="E505" s="178"/>
      <c r="F505" s="178"/>
      <c r="G505" s="178"/>
      <c r="H505" s="178"/>
      <c r="I505" s="178"/>
      <c r="J505" s="178"/>
      <c r="K505" s="131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  <c r="AA505" s="27"/>
      <c r="AB505" s="27"/>
      <c r="AC505" s="27"/>
      <c r="AD505" s="128"/>
      <c r="AE505" s="129"/>
      <c r="AF505" s="130"/>
      <c r="AG505" s="61"/>
      <c r="AH505" s="62"/>
      <c r="AI505" s="62"/>
      <c r="AJ505" s="63"/>
    </row>
    <row r="506" spans="1:36" ht="18" customHeight="1" x14ac:dyDescent="0.25">
      <c r="A506" s="22"/>
      <c r="B506" s="210" t="s">
        <v>79</v>
      </c>
      <c r="C506" s="210"/>
      <c r="D506" s="210"/>
      <c r="E506" s="210"/>
      <c r="F506" s="210"/>
      <c r="G506" s="210"/>
      <c r="H506" s="210"/>
      <c r="I506" s="210"/>
      <c r="J506" s="210"/>
      <c r="K506" s="177">
        <f>SUM(K497:K502)</f>
        <v>31</v>
      </c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  <c r="AA506" s="27"/>
      <c r="AB506" s="27"/>
      <c r="AC506" s="27"/>
      <c r="AD506" s="65">
        <f>IF(K497=0,"",K497/B489)</f>
        <v>0.81081081081081086</v>
      </c>
      <c r="AE506" s="65">
        <f>IF(K506=0,"",K506/B489)</f>
        <v>0.83783783783783783</v>
      </c>
      <c r="AF506" s="65">
        <f>IF(K498=0,"",AE506-AD506)</f>
        <v>2.7027027027026973E-2</v>
      </c>
      <c r="AG506" s="1"/>
      <c r="AH506" s="27"/>
      <c r="AI506" s="30"/>
      <c r="AJ506" s="1"/>
    </row>
    <row r="507" spans="1:36" ht="12.75" customHeight="1" x14ac:dyDescent="0.2">
      <c r="AD507" s="1"/>
      <c r="AE507" s="1"/>
      <c r="AG507" s="1"/>
    </row>
    <row r="508" spans="1:36" ht="12.75" customHeight="1" x14ac:dyDescent="0.2">
      <c r="AD508" s="1"/>
      <c r="AE508" s="1"/>
      <c r="AG508" s="1"/>
    </row>
    <row r="509" spans="1:36" ht="26.25" customHeight="1" x14ac:dyDescent="0.4">
      <c r="A509" s="31"/>
      <c r="B509" s="211" t="s">
        <v>68</v>
      </c>
      <c r="C509" s="212"/>
      <c r="D509" s="212"/>
      <c r="E509" s="212"/>
      <c r="F509" s="212"/>
      <c r="G509" s="212"/>
      <c r="H509" s="212"/>
      <c r="I509" s="212"/>
      <c r="J509" s="212"/>
      <c r="K509" s="66" t="s">
        <v>84</v>
      </c>
      <c r="L509" s="27"/>
      <c r="M509" s="1"/>
      <c r="N509" s="1"/>
      <c r="O509" s="27"/>
      <c r="P509" s="1"/>
      <c r="Q509" s="27"/>
      <c r="R509" s="27"/>
      <c r="S509" s="27"/>
      <c r="AD509" s="1"/>
      <c r="AE509" s="1"/>
      <c r="AG509" s="1"/>
    </row>
    <row r="510" spans="1:36" ht="20.25" customHeight="1" x14ac:dyDescent="0.2">
      <c r="A510" s="223" t="s">
        <v>19</v>
      </c>
      <c r="B510" s="224" t="s">
        <v>69</v>
      </c>
      <c r="C510" s="225"/>
      <c r="D510" s="225"/>
      <c r="E510" s="225"/>
      <c r="F510" s="225"/>
      <c r="G510" s="225"/>
      <c r="H510" s="225"/>
      <c r="I510" s="225"/>
      <c r="J510" s="226"/>
      <c r="K510" s="227" t="s">
        <v>20</v>
      </c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  <c r="AA510" s="27"/>
      <c r="AB510" s="27"/>
      <c r="AC510" s="27"/>
      <c r="AD510" s="221" t="s">
        <v>11</v>
      </c>
      <c r="AE510" s="221" t="s">
        <v>12</v>
      </c>
      <c r="AF510" s="229" t="s">
        <v>13</v>
      </c>
      <c r="AG510" s="221" t="s">
        <v>14</v>
      </c>
      <c r="AH510" s="222" t="s">
        <v>15</v>
      </c>
      <c r="AI510" s="222" t="s">
        <v>16</v>
      </c>
      <c r="AJ510" s="221" t="s">
        <v>17</v>
      </c>
    </row>
    <row r="511" spans="1:36" ht="15.75" customHeight="1" x14ac:dyDescent="0.25">
      <c r="A511" s="217"/>
      <c r="B511" s="41" t="s">
        <v>70</v>
      </c>
      <c r="C511" s="41" t="s">
        <v>71</v>
      </c>
      <c r="D511" s="41" t="s">
        <v>72</v>
      </c>
      <c r="E511" s="41" t="s">
        <v>73</v>
      </c>
      <c r="F511" s="41" t="s">
        <v>74</v>
      </c>
      <c r="G511" s="41" t="s">
        <v>75</v>
      </c>
      <c r="H511" s="41" t="s">
        <v>76</v>
      </c>
      <c r="I511" s="41" t="s">
        <v>77</v>
      </c>
      <c r="J511" s="41" t="s">
        <v>78</v>
      </c>
      <c r="K511" s="228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  <c r="AA511" s="27"/>
      <c r="AB511" s="27"/>
      <c r="AC511" s="27"/>
      <c r="AD511" s="217"/>
      <c r="AE511" s="217"/>
      <c r="AF511" s="217"/>
      <c r="AG511" s="217"/>
      <c r="AH511" s="217"/>
      <c r="AI511" s="217"/>
      <c r="AJ511" s="217"/>
    </row>
    <row r="512" spans="1:36" ht="15.75" customHeight="1" x14ac:dyDescent="0.25">
      <c r="A512" s="41">
        <v>1701</v>
      </c>
      <c r="B512" s="42">
        <v>13</v>
      </c>
      <c r="C512" s="42"/>
      <c r="D512" s="42"/>
      <c r="E512" s="42"/>
      <c r="F512" s="42"/>
      <c r="G512" s="42"/>
      <c r="H512" s="42"/>
      <c r="I512" s="42"/>
      <c r="J512" s="42"/>
      <c r="K512" s="131"/>
      <c r="L512" s="122"/>
      <c r="M512" s="122"/>
      <c r="N512" s="122"/>
      <c r="O512" s="122"/>
      <c r="P512" s="122"/>
      <c r="Q512" s="122"/>
      <c r="R512" s="122"/>
      <c r="S512" s="122"/>
      <c r="T512" s="122"/>
      <c r="U512" s="122"/>
      <c r="V512" s="122"/>
      <c r="W512" s="122"/>
      <c r="X512" s="122"/>
      <c r="Y512" s="122"/>
      <c r="Z512" s="122"/>
      <c r="AA512" s="122"/>
      <c r="AB512" s="122"/>
      <c r="AC512" s="122"/>
      <c r="AD512" s="114"/>
      <c r="AE512" s="115"/>
      <c r="AF512" s="116"/>
      <c r="AG512" s="43"/>
      <c r="AH512" s="44">
        <f>B512</f>
        <v>13</v>
      </c>
      <c r="AI512" s="45"/>
      <c r="AJ512" s="43"/>
    </row>
    <row r="513" spans="1:38" ht="15.75" customHeight="1" x14ac:dyDescent="0.25">
      <c r="A513" s="41">
        <v>1702</v>
      </c>
      <c r="B513" s="42"/>
      <c r="C513" s="42">
        <v>11</v>
      </c>
      <c r="D513" s="42"/>
      <c r="E513" s="42"/>
      <c r="F513" s="42"/>
      <c r="G513" s="42"/>
      <c r="H513" s="42"/>
      <c r="I513" s="42"/>
      <c r="J513" s="42"/>
      <c r="K513" s="131"/>
      <c r="L513" s="122"/>
      <c r="M513" s="122"/>
      <c r="N513" s="122"/>
      <c r="O513" s="122"/>
      <c r="P513" s="122"/>
      <c r="Q513" s="122"/>
      <c r="R513" s="122"/>
      <c r="S513" s="122"/>
      <c r="T513" s="122"/>
      <c r="U513" s="122"/>
      <c r="V513" s="122"/>
      <c r="W513" s="122"/>
      <c r="X513" s="122"/>
      <c r="Y513" s="122"/>
      <c r="Z513" s="122"/>
      <c r="AA513" s="122"/>
      <c r="AB513" s="122"/>
      <c r="AC513" s="122"/>
      <c r="AD513" s="119"/>
      <c r="AE513" s="120"/>
      <c r="AF513" s="121"/>
      <c r="AG513" s="47">
        <f>IF(C513=0,"",C513/B512)</f>
        <v>0.84615384615384615</v>
      </c>
      <c r="AH513" s="48">
        <v>11</v>
      </c>
      <c r="AI513" s="49">
        <f t="shared" ref="AI513:AI520" si="57">IF(AH513=0,"",AH513/AH512)</f>
        <v>0.84615384615384615</v>
      </c>
      <c r="AJ513" s="49">
        <f t="shared" ref="AJ513:AJ520" si="58">IF(AH513=0,"",100%-AI513)</f>
        <v>0.15384615384615385</v>
      </c>
    </row>
    <row r="514" spans="1:38" ht="15.75" customHeight="1" x14ac:dyDescent="0.25">
      <c r="A514" s="41">
        <v>1801</v>
      </c>
      <c r="B514" s="42"/>
      <c r="C514" s="42"/>
      <c r="D514" s="42">
        <v>11</v>
      </c>
      <c r="E514" s="42"/>
      <c r="F514" s="42"/>
      <c r="G514" s="42"/>
      <c r="H514" s="42"/>
      <c r="I514" s="42"/>
      <c r="J514" s="42"/>
      <c r="K514" s="131"/>
      <c r="L514" s="122"/>
      <c r="M514" s="122"/>
      <c r="N514" s="122"/>
      <c r="O514" s="122"/>
      <c r="P514" s="122"/>
      <c r="Q514" s="122"/>
      <c r="R514" s="122"/>
      <c r="S514" s="122"/>
      <c r="T514" s="122"/>
      <c r="U514" s="122"/>
      <c r="V514" s="122"/>
      <c r="W514" s="122"/>
      <c r="X514" s="122"/>
      <c r="Y514" s="122"/>
      <c r="Z514" s="122"/>
      <c r="AA514" s="122"/>
      <c r="AB514" s="122"/>
      <c r="AC514" s="122"/>
      <c r="AD514" s="119"/>
      <c r="AE514" s="120"/>
      <c r="AF514" s="121"/>
      <c r="AG514" s="47">
        <f>IF(D514=0,"",D514/C513)</f>
        <v>1</v>
      </c>
      <c r="AH514" s="48">
        <v>11</v>
      </c>
      <c r="AI514" s="49">
        <f t="shared" si="57"/>
        <v>1</v>
      </c>
      <c r="AJ514" s="49">
        <f t="shared" si="58"/>
        <v>0</v>
      </c>
      <c r="AK514" s="32"/>
      <c r="AL514" s="74"/>
    </row>
    <row r="515" spans="1:38" ht="15.75" customHeight="1" x14ac:dyDescent="0.25">
      <c r="A515" s="41">
        <v>1802</v>
      </c>
      <c r="B515" s="42"/>
      <c r="C515" s="42"/>
      <c r="D515" s="42"/>
      <c r="E515" s="42">
        <v>9</v>
      </c>
      <c r="F515" s="42"/>
      <c r="G515" s="42"/>
      <c r="H515" s="42"/>
      <c r="I515" s="42"/>
      <c r="J515" s="42"/>
      <c r="K515" s="131"/>
      <c r="L515" s="122"/>
      <c r="M515" s="122"/>
      <c r="N515" s="122"/>
      <c r="O515" s="122"/>
      <c r="P515" s="122"/>
      <c r="Q515" s="122"/>
      <c r="R515" s="122"/>
      <c r="S515" s="122"/>
      <c r="T515" s="122"/>
      <c r="U515" s="122"/>
      <c r="V515" s="122"/>
      <c r="W515" s="122"/>
      <c r="X515" s="122"/>
      <c r="Y515" s="122"/>
      <c r="Z515" s="122"/>
      <c r="AA515" s="122"/>
      <c r="AB515" s="122"/>
      <c r="AC515" s="122"/>
      <c r="AD515" s="119"/>
      <c r="AE515" s="120"/>
      <c r="AF515" s="121"/>
      <c r="AG515" s="47">
        <f>IF(E515=0,"",E515/D514)</f>
        <v>0.81818181818181823</v>
      </c>
      <c r="AH515" s="48">
        <v>9</v>
      </c>
      <c r="AI515" s="49">
        <f t="shared" si="57"/>
        <v>0.81818181818181823</v>
      </c>
      <c r="AJ515" s="49">
        <f t="shared" si="58"/>
        <v>0.18181818181818177</v>
      </c>
    </row>
    <row r="516" spans="1:38" ht="15.75" customHeight="1" x14ac:dyDescent="0.25">
      <c r="A516" s="41">
        <v>1901</v>
      </c>
      <c r="B516" s="42"/>
      <c r="C516" s="42"/>
      <c r="D516" s="42"/>
      <c r="E516" s="42"/>
      <c r="F516" s="42">
        <v>9</v>
      </c>
      <c r="G516" s="42"/>
      <c r="H516" s="42"/>
      <c r="I516" s="42"/>
      <c r="J516" s="42"/>
      <c r="K516" s="131"/>
      <c r="L516" s="122"/>
      <c r="M516" s="122"/>
      <c r="N516" s="122"/>
      <c r="O516" s="122"/>
      <c r="P516" s="122"/>
      <c r="Q516" s="122"/>
      <c r="R516" s="122"/>
      <c r="S516" s="122"/>
      <c r="T516" s="122"/>
      <c r="U516" s="122"/>
      <c r="V516" s="122"/>
      <c r="W516" s="122"/>
      <c r="X516" s="122"/>
      <c r="Y516" s="122"/>
      <c r="Z516" s="122"/>
      <c r="AA516" s="122"/>
      <c r="AB516" s="122"/>
      <c r="AC516" s="122"/>
      <c r="AD516" s="119"/>
      <c r="AE516" s="120"/>
      <c r="AF516" s="121"/>
      <c r="AG516" s="47">
        <f>IF(F516=0,"",F516/E515)</f>
        <v>1</v>
      </c>
      <c r="AH516" s="48">
        <v>9</v>
      </c>
      <c r="AI516" s="49">
        <f t="shared" si="57"/>
        <v>1</v>
      </c>
      <c r="AJ516" s="49">
        <f t="shared" si="58"/>
        <v>0</v>
      </c>
    </row>
    <row r="517" spans="1:38" ht="15.75" customHeight="1" x14ac:dyDescent="0.25">
      <c r="A517" s="41">
        <v>1902</v>
      </c>
      <c r="B517" s="42"/>
      <c r="C517" s="42"/>
      <c r="D517" s="42"/>
      <c r="E517" s="42"/>
      <c r="F517" s="42"/>
      <c r="G517" s="42">
        <v>9</v>
      </c>
      <c r="H517" s="42"/>
      <c r="I517" s="42"/>
      <c r="J517" s="42"/>
      <c r="K517" s="131"/>
      <c r="L517" s="122"/>
      <c r="M517" s="122"/>
      <c r="N517" s="122"/>
      <c r="O517" s="122"/>
      <c r="P517" s="122"/>
      <c r="Q517" s="122"/>
      <c r="R517" s="122"/>
      <c r="S517" s="122"/>
      <c r="T517" s="122"/>
      <c r="U517" s="122"/>
      <c r="V517" s="122"/>
      <c r="W517" s="122"/>
      <c r="X517" s="122"/>
      <c r="Y517" s="122"/>
      <c r="Z517" s="122"/>
      <c r="AA517" s="122"/>
      <c r="AB517" s="122"/>
      <c r="AC517" s="122"/>
      <c r="AD517" s="119"/>
      <c r="AE517" s="120"/>
      <c r="AF517" s="121"/>
      <c r="AG517" s="47">
        <f>IF(G517=0,"",G517/F516)</f>
        <v>1</v>
      </c>
      <c r="AH517" s="48">
        <v>9</v>
      </c>
      <c r="AI517" s="49">
        <f t="shared" si="57"/>
        <v>1</v>
      </c>
      <c r="AJ517" s="49">
        <f t="shared" si="58"/>
        <v>0</v>
      </c>
    </row>
    <row r="518" spans="1:38" ht="15.75" customHeight="1" x14ac:dyDescent="0.25">
      <c r="A518" s="41">
        <v>2001</v>
      </c>
      <c r="B518" s="42"/>
      <c r="C518" s="42"/>
      <c r="D518" s="42"/>
      <c r="E518" s="42"/>
      <c r="F518" s="42"/>
      <c r="G518" s="42"/>
      <c r="H518" s="42">
        <v>9</v>
      </c>
      <c r="I518" s="42"/>
      <c r="J518" s="42"/>
      <c r="K518" s="131"/>
      <c r="L518" s="122"/>
      <c r="M518" s="122"/>
      <c r="N518" s="122"/>
      <c r="O518" s="122"/>
      <c r="P518" s="122"/>
      <c r="Q518" s="122"/>
      <c r="R518" s="122"/>
      <c r="S518" s="122"/>
      <c r="T518" s="122"/>
      <c r="U518" s="122"/>
      <c r="V518" s="122"/>
      <c r="W518" s="122"/>
      <c r="X518" s="122"/>
      <c r="Y518" s="122"/>
      <c r="Z518" s="122"/>
      <c r="AA518" s="122"/>
      <c r="AB518" s="122"/>
      <c r="AC518" s="122"/>
      <c r="AD518" s="119"/>
      <c r="AE518" s="120"/>
      <c r="AF518" s="121"/>
      <c r="AG518" s="47">
        <f>IF(H518=0,"",H518/G517)</f>
        <v>1</v>
      </c>
      <c r="AH518" s="48">
        <v>9</v>
      </c>
      <c r="AI518" s="49">
        <f t="shared" si="57"/>
        <v>1</v>
      </c>
      <c r="AJ518" s="49">
        <f t="shared" si="58"/>
        <v>0</v>
      </c>
    </row>
    <row r="519" spans="1:38" ht="15.75" customHeight="1" x14ac:dyDescent="0.25">
      <c r="A519" s="41">
        <v>2002</v>
      </c>
      <c r="B519" s="42"/>
      <c r="C519" s="42"/>
      <c r="D519" s="42"/>
      <c r="E519" s="42"/>
      <c r="F519" s="42"/>
      <c r="G519" s="42"/>
      <c r="H519" s="42"/>
      <c r="I519" s="42">
        <v>9</v>
      </c>
      <c r="J519" s="42"/>
      <c r="K519" s="131"/>
      <c r="L519" s="122"/>
      <c r="M519" s="122"/>
      <c r="N519" s="122"/>
      <c r="O519" s="122"/>
      <c r="P519" s="122"/>
      <c r="Q519" s="122"/>
      <c r="R519" s="122"/>
      <c r="S519" s="122"/>
      <c r="T519" s="122"/>
      <c r="U519" s="122"/>
      <c r="V519" s="122"/>
      <c r="W519" s="122"/>
      <c r="X519" s="122"/>
      <c r="Y519" s="122"/>
      <c r="Z519" s="122"/>
      <c r="AA519" s="122"/>
      <c r="AB519" s="122"/>
      <c r="AC519" s="122"/>
      <c r="AD519" s="119"/>
      <c r="AE519" s="120"/>
      <c r="AF519" s="121"/>
      <c r="AG519" s="47">
        <f>IF(I519=0,"",I519/H518)</f>
        <v>1</v>
      </c>
      <c r="AH519" s="48">
        <v>9</v>
      </c>
      <c r="AI519" s="49">
        <f t="shared" si="57"/>
        <v>1</v>
      </c>
      <c r="AJ519" s="49">
        <f t="shared" si="58"/>
        <v>0</v>
      </c>
    </row>
    <row r="520" spans="1:38" ht="15.75" customHeight="1" x14ac:dyDescent="0.25">
      <c r="A520" s="41">
        <v>2101</v>
      </c>
      <c r="B520" s="42"/>
      <c r="C520" s="42"/>
      <c r="D520" s="42"/>
      <c r="E520" s="42"/>
      <c r="F520" s="42"/>
      <c r="G520" s="42"/>
      <c r="H520" s="42"/>
      <c r="I520" s="42"/>
      <c r="J520" s="42">
        <v>7</v>
      </c>
      <c r="K520" s="131">
        <v>7</v>
      </c>
      <c r="L520" s="122"/>
      <c r="M520" s="122"/>
      <c r="N520" s="122"/>
      <c r="O520" s="122"/>
      <c r="P520" s="122"/>
      <c r="Q520" s="122"/>
      <c r="R520" s="122"/>
      <c r="S520" s="122"/>
      <c r="T520" s="122"/>
      <c r="U520" s="122"/>
      <c r="V520" s="122"/>
      <c r="W520" s="122"/>
      <c r="X520" s="122"/>
      <c r="Y520" s="122"/>
      <c r="Z520" s="122"/>
      <c r="AA520" s="122"/>
      <c r="AB520" s="122"/>
      <c r="AC520" s="122"/>
      <c r="AD520" s="119"/>
      <c r="AE520" s="120"/>
      <c r="AF520" s="121"/>
      <c r="AG520" s="50">
        <f>IF(J520=0,"",J520/I519)</f>
        <v>0.77777777777777779</v>
      </c>
      <c r="AH520" s="48">
        <v>8</v>
      </c>
      <c r="AI520" s="51">
        <f t="shared" si="57"/>
        <v>0.88888888888888884</v>
      </c>
      <c r="AJ520" s="51">
        <f t="shared" si="58"/>
        <v>0.11111111111111116</v>
      </c>
    </row>
    <row r="521" spans="1:38" ht="15.75" customHeight="1" x14ac:dyDescent="0.25">
      <c r="A521" s="41">
        <v>2102</v>
      </c>
      <c r="B521" s="42"/>
      <c r="C521" s="42"/>
      <c r="D521" s="42"/>
      <c r="E521" s="42"/>
      <c r="F521" s="42"/>
      <c r="G521" s="42"/>
      <c r="H521" s="42"/>
      <c r="I521" s="42"/>
      <c r="J521" s="42">
        <v>1</v>
      </c>
      <c r="K521" s="131"/>
      <c r="L521" s="122"/>
      <c r="M521" s="122"/>
      <c r="N521" s="122"/>
      <c r="O521" s="122"/>
      <c r="P521" s="122"/>
      <c r="Q521" s="122"/>
      <c r="R521" s="122"/>
      <c r="S521" s="122"/>
      <c r="T521" s="122"/>
      <c r="U521" s="122"/>
      <c r="V521" s="122"/>
      <c r="W521" s="122"/>
      <c r="X521" s="122"/>
      <c r="Y521" s="122"/>
      <c r="Z521" s="122"/>
      <c r="AA521" s="122"/>
      <c r="AB521" s="122"/>
      <c r="AC521" s="122"/>
      <c r="AD521" s="119"/>
      <c r="AE521" s="120"/>
      <c r="AF521" s="122"/>
      <c r="AG521" s="154"/>
      <c r="AH521" s="48">
        <v>1</v>
      </c>
      <c r="AI521" s="155"/>
      <c r="AJ521" s="156"/>
    </row>
    <row r="522" spans="1:38" ht="15.75" customHeight="1" x14ac:dyDescent="0.25">
      <c r="A522" s="41">
        <v>2201</v>
      </c>
      <c r="B522" s="42"/>
      <c r="C522" s="42"/>
      <c r="D522" s="42"/>
      <c r="E522" s="42"/>
      <c r="F522" s="42"/>
      <c r="G522" s="42"/>
      <c r="H522" s="42"/>
      <c r="I522" s="42"/>
      <c r="J522" s="42">
        <v>1</v>
      </c>
      <c r="K522" s="131"/>
      <c r="L522" s="122"/>
      <c r="M522" s="122"/>
      <c r="N522" s="122"/>
      <c r="O522" s="122"/>
      <c r="P522" s="122"/>
      <c r="Q522" s="122"/>
      <c r="R522" s="122"/>
      <c r="S522" s="122"/>
      <c r="T522" s="122"/>
      <c r="U522" s="122"/>
      <c r="V522" s="122"/>
      <c r="W522" s="122"/>
      <c r="X522" s="122"/>
      <c r="Y522" s="122"/>
      <c r="Z522" s="122"/>
      <c r="AA522" s="122"/>
      <c r="AB522" s="122"/>
      <c r="AC522" s="122"/>
      <c r="AD522" s="119"/>
      <c r="AE522" s="120"/>
      <c r="AF522" s="122"/>
      <c r="AG522" s="126"/>
      <c r="AH522" s="124">
        <v>1</v>
      </c>
      <c r="AI522" s="127"/>
      <c r="AJ522" s="126"/>
    </row>
    <row r="523" spans="1:38" ht="15.75" customHeight="1" x14ac:dyDescent="0.25">
      <c r="A523" s="41">
        <v>2202</v>
      </c>
      <c r="B523" s="42"/>
      <c r="C523" s="42"/>
      <c r="D523" s="42"/>
      <c r="E523" s="42"/>
      <c r="F523" s="42"/>
      <c r="G523" s="42"/>
      <c r="H523" s="42"/>
      <c r="I523" s="42"/>
      <c r="J523" s="42"/>
      <c r="K523" s="131"/>
      <c r="L523" s="122"/>
      <c r="M523" s="122"/>
      <c r="N523" s="122"/>
      <c r="O523" s="122"/>
      <c r="P523" s="122"/>
      <c r="Q523" s="122"/>
      <c r="R523" s="122"/>
      <c r="S523" s="122"/>
      <c r="T523" s="122"/>
      <c r="U523" s="122"/>
      <c r="V523" s="122"/>
      <c r="W523" s="122"/>
      <c r="X523" s="122"/>
      <c r="Y523" s="122"/>
      <c r="Z523" s="122"/>
      <c r="AA523" s="122"/>
      <c r="AB523" s="122"/>
      <c r="AC523" s="122"/>
      <c r="AD523" s="119"/>
      <c r="AE523" s="120"/>
      <c r="AF523" s="122"/>
      <c r="AG523" s="126"/>
      <c r="AH523" s="124"/>
      <c r="AI523" s="127"/>
      <c r="AJ523" s="126"/>
    </row>
    <row r="524" spans="1:38" ht="15.75" customHeight="1" x14ac:dyDescent="0.25">
      <c r="A524" s="41">
        <v>2301</v>
      </c>
      <c r="B524" s="42"/>
      <c r="C524" s="42"/>
      <c r="D524" s="42"/>
      <c r="E524" s="42"/>
      <c r="F524" s="42"/>
      <c r="G524" s="42"/>
      <c r="H524" s="42"/>
      <c r="I524" s="42"/>
      <c r="J524" s="42"/>
      <c r="K524" s="131"/>
      <c r="L524" s="122"/>
      <c r="M524" s="122"/>
      <c r="N524" s="122"/>
      <c r="O524" s="122"/>
      <c r="P524" s="122"/>
      <c r="Q524" s="122"/>
      <c r="R524" s="122"/>
      <c r="S524" s="122"/>
      <c r="T524" s="122"/>
      <c r="U524" s="122"/>
      <c r="V524" s="122"/>
      <c r="W524" s="122"/>
      <c r="X524" s="122"/>
      <c r="Y524" s="122"/>
      <c r="Z524" s="122"/>
      <c r="AA524" s="122"/>
      <c r="AB524" s="122"/>
      <c r="AC524" s="122"/>
      <c r="AD524" s="119"/>
      <c r="AE524" s="120"/>
      <c r="AF524" s="122"/>
      <c r="AG524" s="126"/>
      <c r="AH524" s="124"/>
      <c r="AI524" s="127"/>
      <c r="AJ524" s="126"/>
    </row>
    <row r="525" spans="1:38" ht="15.75" customHeight="1" x14ac:dyDescent="0.25">
      <c r="A525" s="41">
        <v>2302</v>
      </c>
      <c r="B525" s="42"/>
      <c r="C525" s="42"/>
      <c r="D525" s="42"/>
      <c r="E525" s="42"/>
      <c r="F525" s="42"/>
      <c r="G525" s="42"/>
      <c r="H525" s="42"/>
      <c r="I525" s="42"/>
      <c r="J525" s="42"/>
      <c r="K525" s="131"/>
      <c r="L525" s="122"/>
      <c r="M525" s="122"/>
      <c r="N525" s="122"/>
      <c r="O525" s="122"/>
      <c r="P525" s="122"/>
      <c r="Q525" s="122"/>
      <c r="R525" s="122"/>
      <c r="S525" s="122"/>
      <c r="T525" s="122"/>
      <c r="U525" s="122"/>
      <c r="V525" s="122"/>
      <c r="W525" s="122"/>
      <c r="X525" s="122"/>
      <c r="Y525" s="122"/>
      <c r="Z525" s="122"/>
      <c r="AA525" s="122"/>
      <c r="AB525" s="122"/>
      <c r="AC525" s="122"/>
      <c r="AD525" s="119"/>
      <c r="AE525" s="120"/>
      <c r="AF525" s="122"/>
      <c r="AG525" s="120"/>
      <c r="AH525" s="122"/>
      <c r="AI525" s="151"/>
      <c r="AJ525" s="126"/>
    </row>
    <row r="526" spans="1:38" ht="15.75" customHeight="1" x14ac:dyDescent="0.25">
      <c r="A526" s="41">
        <v>2401</v>
      </c>
      <c r="B526" s="42"/>
      <c r="C526" s="42"/>
      <c r="D526" s="42"/>
      <c r="E526" s="42"/>
      <c r="F526" s="42"/>
      <c r="G526" s="42"/>
      <c r="H526" s="42"/>
      <c r="I526" s="42"/>
      <c r="J526" s="42"/>
      <c r="K526" s="131"/>
      <c r="L526" s="122"/>
      <c r="M526" s="122"/>
      <c r="N526" s="122"/>
      <c r="O526" s="122"/>
      <c r="P526" s="122"/>
      <c r="Q526" s="122"/>
      <c r="R526" s="122"/>
      <c r="S526" s="122"/>
      <c r="T526" s="122"/>
      <c r="U526" s="122"/>
      <c r="V526" s="122"/>
      <c r="W526" s="122"/>
      <c r="X526" s="122"/>
      <c r="Y526" s="122"/>
      <c r="Z526" s="122"/>
      <c r="AA526" s="122"/>
      <c r="AB526" s="122"/>
      <c r="AC526" s="122"/>
      <c r="AD526" s="119"/>
      <c r="AE526" s="120"/>
      <c r="AF526" s="122"/>
      <c r="AG526" s="52" t="s">
        <v>35</v>
      </c>
      <c r="AH526" s="53">
        <v>5</v>
      </c>
      <c r="AI526" s="54">
        <f>K529</f>
        <v>7</v>
      </c>
      <c r="AJ526" s="55" t="s">
        <v>20</v>
      </c>
    </row>
    <row r="527" spans="1:38" ht="15.75" customHeight="1" x14ac:dyDescent="0.25">
      <c r="A527" s="41">
        <v>2402</v>
      </c>
      <c r="B527" s="42"/>
      <c r="C527" s="42"/>
      <c r="D527" s="42"/>
      <c r="E527" s="42"/>
      <c r="F527" s="42"/>
      <c r="G527" s="42"/>
      <c r="H527" s="42"/>
      <c r="I527" s="42"/>
      <c r="J527" s="42"/>
      <c r="K527" s="131"/>
      <c r="L527" s="122"/>
      <c r="M527" s="122"/>
      <c r="N527" s="122"/>
      <c r="O527" s="122"/>
      <c r="P527" s="122"/>
      <c r="Q527" s="122"/>
      <c r="R527" s="122"/>
      <c r="S527" s="122"/>
      <c r="T527" s="122"/>
      <c r="U527" s="122"/>
      <c r="V527" s="122"/>
      <c r="W527" s="122"/>
      <c r="X527" s="122"/>
      <c r="Y527" s="122"/>
      <c r="Z527" s="122"/>
      <c r="AA527" s="122"/>
      <c r="AB527" s="122"/>
      <c r="AC527" s="122"/>
      <c r="AD527" s="119"/>
      <c r="AE527" s="120"/>
      <c r="AF527" s="122"/>
      <c r="AG527" s="56" t="s">
        <v>36</v>
      </c>
      <c r="AH527" s="57">
        <f>AH526/B512</f>
        <v>0.38461538461538464</v>
      </c>
      <c r="AI527" s="58">
        <f>IF(AH526/AI526=0,"",AH526/AI526)</f>
        <v>0.7142857142857143</v>
      </c>
      <c r="AJ527" s="59" t="s">
        <v>37</v>
      </c>
    </row>
    <row r="528" spans="1:38" ht="15.75" x14ac:dyDescent="0.25">
      <c r="A528" s="41">
        <v>2501</v>
      </c>
      <c r="B528" s="178"/>
      <c r="C528" s="178"/>
      <c r="D528" s="178"/>
      <c r="E528" s="178"/>
      <c r="F528" s="178"/>
      <c r="G528" s="178"/>
      <c r="H528" s="178"/>
      <c r="I528" s="178"/>
      <c r="J528" s="178"/>
      <c r="K528" s="131"/>
      <c r="L528" s="122"/>
      <c r="M528" s="122"/>
      <c r="N528" s="122"/>
      <c r="O528" s="122"/>
      <c r="P528" s="122"/>
      <c r="Q528" s="122"/>
      <c r="R528" s="122"/>
      <c r="S528" s="122"/>
      <c r="T528" s="122"/>
      <c r="U528" s="122"/>
      <c r="V528" s="122"/>
      <c r="W528" s="122"/>
      <c r="X528" s="122"/>
      <c r="Y528" s="122"/>
      <c r="Z528" s="122"/>
      <c r="AA528" s="122"/>
      <c r="AB528" s="122"/>
      <c r="AC528" s="122"/>
      <c r="AD528" s="128"/>
      <c r="AE528" s="129"/>
      <c r="AF528" s="130"/>
      <c r="AG528" s="61"/>
      <c r="AH528" s="62"/>
      <c r="AI528" s="62"/>
      <c r="AJ528" s="63"/>
    </row>
    <row r="529" spans="1:37" ht="18" customHeight="1" x14ac:dyDescent="0.25">
      <c r="A529" s="22"/>
      <c r="B529" s="210" t="s">
        <v>79</v>
      </c>
      <c r="C529" s="210"/>
      <c r="D529" s="210"/>
      <c r="E529" s="210"/>
      <c r="F529" s="210"/>
      <c r="G529" s="210"/>
      <c r="H529" s="210"/>
      <c r="I529" s="210"/>
      <c r="J529" s="210"/>
      <c r="K529" s="177">
        <f>SUM(K520:K525)</f>
        <v>7</v>
      </c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  <c r="AA529" s="27"/>
      <c r="AB529" s="27"/>
      <c r="AC529" s="27"/>
      <c r="AD529" s="65">
        <f>IF(K520=0,"",K520/B512)</f>
        <v>0.53846153846153844</v>
      </c>
      <c r="AE529" s="65">
        <f>IF(K529=0,"",K529/B512)</f>
        <v>0.53846153846153844</v>
      </c>
      <c r="AF529" s="65">
        <f>AE529-AD529</f>
        <v>0</v>
      </c>
      <c r="AG529" s="1"/>
      <c r="AH529" s="27"/>
      <c r="AI529" s="30"/>
      <c r="AJ529" s="1"/>
    </row>
    <row r="530" spans="1:37" ht="12.75" customHeight="1" x14ac:dyDescent="0.2">
      <c r="AD530" s="1"/>
      <c r="AE530" s="1"/>
      <c r="AG530" s="1"/>
    </row>
    <row r="531" spans="1:37" ht="12.75" customHeight="1" x14ac:dyDescent="0.2">
      <c r="AD531" s="1"/>
      <c r="AE531" s="1"/>
      <c r="AG531" s="1"/>
    </row>
    <row r="532" spans="1:37" ht="26.25" customHeight="1" x14ac:dyDescent="0.4">
      <c r="B532" s="211" t="s">
        <v>68</v>
      </c>
      <c r="C532" s="212"/>
      <c r="D532" s="212"/>
      <c r="E532" s="212"/>
      <c r="F532" s="212"/>
      <c r="G532" s="212"/>
      <c r="H532" s="212"/>
      <c r="I532" s="212"/>
      <c r="J532" s="212"/>
      <c r="K532" s="66" t="s">
        <v>85</v>
      </c>
      <c r="AD532" s="1"/>
      <c r="AE532" s="1"/>
      <c r="AF532" s="27"/>
      <c r="AG532" s="1"/>
      <c r="AH532" s="27"/>
      <c r="AI532" s="27"/>
      <c r="AJ532" s="27"/>
    </row>
    <row r="533" spans="1:37" ht="20.25" customHeight="1" x14ac:dyDescent="0.2">
      <c r="A533" s="223" t="s">
        <v>19</v>
      </c>
      <c r="B533" s="224" t="s">
        <v>69</v>
      </c>
      <c r="C533" s="225"/>
      <c r="D533" s="225"/>
      <c r="E533" s="225"/>
      <c r="F533" s="225"/>
      <c r="G533" s="225"/>
      <c r="H533" s="225"/>
      <c r="I533" s="225"/>
      <c r="J533" s="226"/>
      <c r="K533" s="227" t="s">
        <v>20</v>
      </c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  <c r="AA533" s="27"/>
      <c r="AB533" s="27"/>
      <c r="AC533" s="27"/>
      <c r="AD533" s="221" t="s">
        <v>11</v>
      </c>
      <c r="AE533" s="221" t="s">
        <v>12</v>
      </c>
      <c r="AF533" s="229" t="s">
        <v>13</v>
      </c>
      <c r="AG533" s="221" t="s">
        <v>14</v>
      </c>
      <c r="AH533" s="222" t="s">
        <v>15</v>
      </c>
      <c r="AI533" s="222" t="s">
        <v>16</v>
      </c>
      <c r="AJ533" s="221" t="s">
        <v>17</v>
      </c>
    </row>
    <row r="534" spans="1:37" ht="15.75" customHeight="1" x14ac:dyDescent="0.25">
      <c r="A534" s="217"/>
      <c r="B534" s="41" t="s">
        <v>70</v>
      </c>
      <c r="C534" s="41" t="s">
        <v>71</v>
      </c>
      <c r="D534" s="41" t="s">
        <v>72</v>
      </c>
      <c r="E534" s="41" t="s">
        <v>73</v>
      </c>
      <c r="F534" s="41" t="s">
        <v>74</v>
      </c>
      <c r="G534" s="41" t="s">
        <v>75</v>
      </c>
      <c r="H534" s="41" t="s">
        <v>76</v>
      </c>
      <c r="I534" s="41" t="s">
        <v>77</v>
      </c>
      <c r="J534" s="41" t="s">
        <v>78</v>
      </c>
      <c r="K534" s="228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  <c r="AA534" s="27"/>
      <c r="AB534" s="27"/>
      <c r="AC534" s="27"/>
      <c r="AD534" s="217"/>
      <c r="AE534" s="217"/>
      <c r="AF534" s="217"/>
      <c r="AG534" s="217"/>
      <c r="AH534" s="217"/>
      <c r="AI534" s="217"/>
      <c r="AJ534" s="217"/>
    </row>
    <row r="535" spans="1:37" ht="15.75" customHeight="1" x14ac:dyDescent="0.25">
      <c r="A535" s="41">
        <v>1702</v>
      </c>
      <c r="B535" s="42">
        <v>53</v>
      </c>
      <c r="C535" s="42"/>
      <c r="D535" s="42"/>
      <c r="E535" s="42"/>
      <c r="F535" s="42"/>
      <c r="G535" s="42"/>
      <c r="H535" s="42"/>
      <c r="I535" s="42"/>
      <c r="J535" s="42"/>
      <c r="K535" s="131"/>
      <c r="L535" s="122"/>
      <c r="M535" s="122"/>
      <c r="N535" s="122"/>
      <c r="O535" s="122"/>
      <c r="P535" s="122"/>
      <c r="Q535" s="122"/>
      <c r="R535" s="122"/>
      <c r="S535" s="122"/>
      <c r="T535" s="122"/>
      <c r="U535" s="122"/>
      <c r="V535" s="122"/>
      <c r="W535" s="122"/>
      <c r="X535" s="122"/>
      <c r="Y535" s="122"/>
      <c r="Z535" s="122"/>
      <c r="AA535" s="122"/>
      <c r="AB535" s="122"/>
      <c r="AC535" s="122"/>
      <c r="AD535" s="114"/>
      <c r="AE535" s="115"/>
      <c r="AF535" s="116"/>
      <c r="AG535" s="43"/>
      <c r="AH535" s="44">
        <f>B535</f>
        <v>53</v>
      </c>
      <c r="AI535" s="45"/>
      <c r="AJ535" s="43"/>
    </row>
    <row r="536" spans="1:37" ht="15.75" customHeight="1" x14ac:dyDescent="0.25">
      <c r="A536" s="41">
        <v>1801</v>
      </c>
      <c r="B536" s="42"/>
      <c r="C536" s="42">
        <v>47</v>
      </c>
      <c r="D536" s="42"/>
      <c r="E536" s="42"/>
      <c r="F536" s="42"/>
      <c r="G536" s="42"/>
      <c r="H536" s="42"/>
      <c r="I536" s="42"/>
      <c r="J536" s="42"/>
      <c r="K536" s="131"/>
      <c r="L536" s="122"/>
      <c r="M536" s="122"/>
      <c r="N536" s="122"/>
      <c r="O536" s="122"/>
      <c r="P536" s="122"/>
      <c r="Q536" s="122"/>
      <c r="R536" s="122"/>
      <c r="S536" s="122"/>
      <c r="T536" s="122"/>
      <c r="U536" s="122"/>
      <c r="V536" s="122"/>
      <c r="W536" s="122"/>
      <c r="X536" s="122"/>
      <c r="Y536" s="122"/>
      <c r="Z536" s="122"/>
      <c r="AA536" s="122"/>
      <c r="AB536" s="122"/>
      <c r="AC536" s="122"/>
      <c r="AD536" s="119"/>
      <c r="AE536" s="120"/>
      <c r="AF536" s="121"/>
      <c r="AG536" s="47">
        <f>IF(C536=0,"",C536/B535)</f>
        <v>0.8867924528301887</v>
      </c>
      <c r="AH536" s="48">
        <v>47</v>
      </c>
      <c r="AI536" s="49">
        <f t="shared" ref="AI536:AI543" si="59">IF(AH536=0,"",AH536/AH535)</f>
        <v>0.8867924528301887</v>
      </c>
      <c r="AJ536" s="49">
        <f t="shared" ref="AJ536:AJ543" si="60">IF(AH536=0,"",100%-AI536)</f>
        <v>0.1132075471698113</v>
      </c>
    </row>
    <row r="537" spans="1:37" ht="15.75" customHeight="1" x14ac:dyDescent="0.25">
      <c r="A537" s="41">
        <v>1802</v>
      </c>
      <c r="B537" s="42"/>
      <c r="C537" s="42"/>
      <c r="D537" s="42">
        <v>44</v>
      </c>
      <c r="E537" s="42"/>
      <c r="F537" s="42"/>
      <c r="G537" s="42"/>
      <c r="H537" s="42"/>
      <c r="I537" s="42"/>
      <c r="J537" s="42"/>
      <c r="K537" s="131"/>
      <c r="L537" s="122"/>
      <c r="M537" s="122"/>
      <c r="N537" s="122"/>
      <c r="O537" s="122"/>
      <c r="P537" s="122"/>
      <c r="Q537" s="122"/>
      <c r="R537" s="122"/>
      <c r="S537" s="122"/>
      <c r="T537" s="122"/>
      <c r="U537" s="122"/>
      <c r="V537" s="122"/>
      <c r="W537" s="122"/>
      <c r="X537" s="122"/>
      <c r="Y537" s="122"/>
      <c r="Z537" s="122"/>
      <c r="AA537" s="122"/>
      <c r="AB537" s="122"/>
      <c r="AC537" s="122"/>
      <c r="AD537" s="119"/>
      <c r="AE537" s="120"/>
      <c r="AF537" s="121"/>
      <c r="AG537" s="47">
        <f>IF(D537=0,"",D537/C536)</f>
        <v>0.93617021276595747</v>
      </c>
      <c r="AH537" s="48">
        <v>44</v>
      </c>
      <c r="AI537" s="49">
        <f t="shared" si="59"/>
        <v>0.93617021276595747</v>
      </c>
      <c r="AJ537" s="49">
        <f t="shared" si="60"/>
        <v>6.3829787234042534E-2</v>
      </c>
      <c r="AK537" s="32">
        <f>AH537/AH535</f>
        <v>0.83018867924528306</v>
      </c>
    </row>
    <row r="538" spans="1:37" ht="15.75" customHeight="1" x14ac:dyDescent="0.25">
      <c r="A538" s="41">
        <v>1901</v>
      </c>
      <c r="B538" s="42"/>
      <c r="C538" s="42"/>
      <c r="D538" s="42"/>
      <c r="E538" s="42">
        <v>42</v>
      </c>
      <c r="F538" s="42"/>
      <c r="G538" s="42"/>
      <c r="H538" s="42"/>
      <c r="I538" s="42"/>
      <c r="J538" s="42"/>
      <c r="K538" s="131"/>
      <c r="L538" s="122"/>
      <c r="M538" s="122"/>
      <c r="N538" s="122"/>
      <c r="O538" s="122"/>
      <c r="P538" s="122"/>
      <c r="Q538" s="122"/>
      <c r="R538" s="122"/>
      <c r="S538" s="122"/>
      <c r="T538" s="122"/>
      <c r="U538" s="122"/>
      <c r="V538" s="122"/>
      <c r="W538" s="122"/>
      <c r="X538" s="122"/>
      <c r="Y538" s="122"/>
      <c r="Z538" s="122"/>
      <c r="AA538" s="122"/>
      <c r="AB538" s="122"/>
      <c r="AC538" s="122"/>
      <c r="AD538" s="119"/>
      <c r="AE538" s="120"/>
      <c r="AF538" s="121"/>
      <c r="AG538" s="47">
        <f>IF(E538=0,"",E538/D537)</f>
        <v>0.95454545454545459</v>
      </c>
      <c r="AH538" s="48">
        <v>42</v>
      </c>
      <c r="AI538" s="49">
        <f t="shared" si="59"/>
        <v>0.95454545454545459</v>
      </c>
      <c r="AJ538" s="49">
        <f t="shared" si="60"/>
        <v>4.5454545454545414E-2</v>
      </c>
    </row>
    <row r="539" spans="1:37" ht="15.75" customHeight="1" x14ac:dyDescent="0.25">
      <c r="A539" s="41">
        <v>1902</v>
      </c>
      <c r="B539" s="42"/>
      <c r="C539" s="42"/>
      <c r="D539" s="42"/>
      <c r="E539" s="42"/>
      <c r="F539" s="42">
        <v>40</v>
      </c>
      <c r="G539" s="42"/>
      <c r="H539" s="42"/>
      <c r="I539" s="42"/>
      <c r="J539" s="42"/>
      <c r="K539" s="131"/>
      <c r="L539" s="122"/>
      <c r="M539" s="122"/>
      <c r="N539" s="122"/>
      <c r="O539" s="122"/>
      <c r="P539" s="122"/>
      <c r="Q539" s="122"/>
      <c r="R539" s="122"/>
      <c r="S539" s="122"/>
      <c r="T539" s="122"/>
      <c r="U539" s="122"/>
      <c r="V539" s="122"/>
      <c r="W539" s="122"/>
      <c r="X539" s="122"/>
      <c r="Y539" s="122"/>
      <c r="Z539" s="122"/>
      <c r="AA539" s="122"/>
      <c r="AB539" s="122"/>
      <c r="AC539" s="122"/>
      <c r="AD539" s="119"/>
      <c r="AE539" s="120"/>
      <c r="AF539" s="121"/>
      <c r="AG539" s="47">
        <f>IF(F539=0,"",F539/E538)</f>
        <v>0.95238095238095233</v>
      </c>
      <c r="AH539" s="48">
        <v>40</v>
      </c>
      <c r="AI539" s="49">
        <f t="shared" si="59"/>
        <v>0.95238095238095233</v>
      </c>
      <c r="AJ539" s="49">
        <f t="shared" si="60"/>
        <v>4.7619047619047672E-2</v>
      </c>
    </row>
    <row r="540" spans="1:37" ht="15.75" customHeight="1" x14ac:dyDescent="0.25">
      <c r="A540" s="41">
        <v>2001</v>
      </c>
      <c r="B540" s="42"/>
      <c r="C540" s="42"/>
      <c r="D540" s="42"/>
      <c r="E540" s="42"/>
      <c r="F540" s="42"/>
      <c r="G540" s="42">
        <v>38</v>
      </c>
      <c r="H540" s="42"/>
      <c r="I540" s="42"/>
      <c r="J540" s="42"/>
      <c r="K540" s="131"/>
      <c r="L540" s="122"/>
      <c r="M540" s="122"/>
      <c r="N540" s="122"/>
      <c r="O540" s="122"/>
      <c r="P540" s="122"/>
      <c r="Q540" s="122"/>
      <c r="R540" s="122"/>
      <c r="S540" s="122"/>
      <c r="T540" s="122"/>
      <c r="U540" s="122"/>
      <c r="V540" s="122"/>
      <c r="W540" s="122"/>
      <c r="X540" s="122"/>
      <c r="Y540" s="122"/>
      <c r="Z540" s="122"/>
      <c r="AA540" s="122"/>
      <c r="AB540" s="122"/>
      <c r="AC540" s="122"/>
      <c r="AD540" s="119"/>
      <c r="AE540" s="120"/>
      <c r="AF540" s="121"/>
      <c r="AG540" s="47">
        <f>IF(G540=0,"",G540/F539)</f>
        <v>0.95</v>
      </c>
      <c r="AH540" s="48">
        <v>38</v>
      </c>
      <c r="AI540" s="49">
        <f t="shared" si="59"/>
        <v>0.95</v>
      </c>
      <c r="AJ540" s="49">
        <f t="shared" si="60"/>
        <v>5.0000000000000044E-2</v>
      </c>
    </row>
    <row r="541" spans="1:37" ht="15.75" customHeight="1" x14ac:dyDescent="0.25">
      <c r="A541" s="41">
        <v>2002</v>
      </c>
      <c r="B541" s="42"/>
      <c r="C541" s="42"/>
      <c r="D541" s="42"/>
      <c r="E541" s="42"/>
      <c r="F541" s="42"/>
      <c r="G541" s="42"/>
      <c r="H541" s="42">
        <v>38</v>
      </c>
      <c r="I541" s="42"/>
      <c r="J541" s="42"/>
      <c r="K541" s="131"/>
      <c r="L541" s="122"/>
      <c r="M541" s="122"/>
      <c r="N541" s="122"/>
      <c r="O541" s="122"/>
      <c r="P541" s="122"/>
      <c r="Q541" s="122"/>
      <c r="R541" s="122"/>
      <c r="S541" s="122"/>
      <c r="T541" s="122"/>
      <c r="U541" s="122"/>
      <c r="V541" s="122"/>
      <c r="W541" s="122"/>
      <c r="X541" s="122"/>
      <c r="Y541" s="122"/>
      <c r="Z541" s="122"/>
      <c r="AA541" s="122"/>
      <c r="AB541" s="122"/>
      <c r="AC541" s="122"/>
      <c r="AD541" s="119"/>
      <c r="AE541" s="120"/>
      <c r="AF541" s="121"/>
      <c r="AG541" s="47">
        <f>IF(H541=0,"",H541/G540)</f>
        <v>1</v>
      </c>
      <c r="AH541" s="48">
        <v>38</v>
      </c>
      <c r="AI541" s="49">
        <f t="shared" si="59"/>
        <v>1</v>
      </c>
      <c r="AJ541" s="49">
        <f t="shared" si="60"/>
        <v>0</v>
      </c>
    </row>
    <row r="542" spans="1:37" ht="15.75" customHeight="1" x14ac:dyDescent="0.25">
      <c r="A542" s="41">
        <v>2101</v>
      </c>
      <c r="B542" s="42"/>
      <c r="C542" s="42"/>
      <c r="D542" s="42"/>
      <c r="E542" s="42"/>
      <c r="F542" s="42"/>
      <c r="G542" s="42"/>
      <c r="H542" s="42"/>
      <c r="I542" s="42">
        <v>36</v>
      </c>
      <c r="J542" s="42"/>
      <c r="K542" s="131"/>
      <c r="L542" s="122"/>
      <c r="M542" s="122"/>
      <c r="N542" s="122"/>
      <c r="O542" s="122"/>
      <c r="P542" s="122"/>
      <c r="Q542" s="122"/>
      <c r="R542" s="122"/>
      <c r="S542" s="122"/>
      <c r="T542" s="122"/>
      <c r="U542" s="122"/>
      <c r="V542" s="122"/>
      <c r="W542" s="122"/>
      <c r="X542" s="122"/>
      <c r="Y542" s="122"/>
      <c r="Z542" s="122"/>
      <c r="AA542" s="122"/>
      <c r="AB542" s="122"/>
      <c r="AC542" s="122"/>
      <c r="AD542" s="119"/>
      <c r="AE542" s="120"/>
      <c r="AF542" s="121"/>
      <c r="AG542" s="47">
        <f>IF(I542=0,"",I542/H541)</f>
        <v>0.94736842105263153</v>
      </c>
      <c r="AH542" s="48">
        <v>38</v>
      </c>
      <c r="AI542" s="49">
        <f t="shared" si="59"/>
        <v>1</v>
      </c>
      <c r="AJ542" s="49">
        <f t="shared" si="60"/>
        <v>0</v>
      </c>
    </row>
    <row r="543" spans="1:37" ht="15.75" customHeight="1" x14ac:dyDescent="0.25">
      <c r="A543" s="41">
        <v>2102</v>
      </c>
      <c r="B543" s="42"/>
      <c r="C543" s="42"/>
      <c r="D543" s="42"/>
      <c r="E543" s="42"/>
      <c r="F543" s="42"/>
      <c r="G543" s="42"/>
      <c r="H543" s="42"/>
      <c r="I543" s="42"/>
      <c r="J543" s="42">
        <v>36</v>
      </c>
      <c r="K543" s="131">
        <v>27</v>
      </c>
      <c r="L543" s="122"/>
      <c r="M543" s="122"/>
      <c r="N543" s="122"/>
      <c r="O543" s="122"/>
      <c r="P543" s="122"/>
      <c r="Q543" s="122"/>
      <c r="R543" s="122"/>
      <c r="S543" s="122"/>
      <c r="T543" s="122"/>
      <c r="U543" s="122"/>
      <c r="V543" s="122"/>
      <c r="W543" s="122"/>
      <c r="X543" s="122"/>
      <c r="Y543" s="122"/>
      <c r="Z543" s="122"/>
      <c r="AA543" s="122"/>
      <c r="AB543" s="122"/>
      <c r="AC543" s="122"/>
      <c r="AD543" s="119"/>
      <c r="AE543" s="120"/>
      <c r="AF543" s="121"/>
      <c r="AG543" s="50">
        <f>IF(J543=0,"",J543/I542)</f>
        <v>1</v>
      </c>
      <c r="AH543" s="48">
        <v>38</v>
      </c>
      <c r="AI543" s="51">
        <f t="shared" si="59"/>
        <v>1</v>
      </c>
      <c r="AJ543" s="51">
        <f t="shared" si="60"/>
        <v>0</v>
      </c>
    </row>
    <row r="544" spans="1:37" ht="15.75" customHeight="1" x14ac:dyDescent="0.25">
      <c r="A544" s="41">
        <v>2201</v>
      </c>
      <c r="B544" s="42"/>
      <c r="C544" s="42"/>
      <c r="D544" s="42"/>
      <c r="E544" s="42"/>
      <c r="F544" s="42"/>
      <c r="G544" s="42"/>
      <c r="H544" s="42"/>
      <c r="I544" s="42"/>
      <c r="J544" s="42">
        <v>3</v>
      </c>
      <c r="K544" s="131">
        <v>2</v>
      </c>
      <c r="L544" s="122"/>
      <c r="M544" s="122"/>
      <c r="N544" s="122"/>
      <c r="O544" s="122"/>
      <c r="P544" s="122"/>
      <c r="Q544" s="122"/>
      <c r="R544" s="122"/>
      <c r="S544" s="122"/>
      <c r="T544" s="122"/>
      <c r="U544" s="122"/>
      <c r="V544" s="122"/>
      <c r="W544" s="122"/>
      <c r="X544" s="122"/>
      <c r="Y544" s="122"/>
      <c r="Z544" s="122"/>
      <c r="AA544" s="122"/>
      <c r="AB544" s="122"/>
      <c r="AC544" s="122"/>
      <c r="AD544" s="119"/>
      <c r="AE544" s="120"/>
      <c r="AF544" s="122"/>
      <c r="AG544" s="154"/>
      <c r="AH544" s="48">
        <v>6</v>
      </c>
      <c r="AI544" s="155"/>
      <c r="AJ544" s="156"/>
    </row>
    <row r="545" spans="1:37" ht="15.75" customHeight="1" x14ac:dyDescent="0.25">
      <c r="A545" s="41">
        <v>2202</v>
      </c>
      <c r="B545" s="42"/>
      <c r="C545" s="42"/>
      <c r="D545" s="42"/>
      <c r="E545" s="42"/>
      <c r="F545" s="42"/>
      <c r="G545" s="42"/>
      <c r="H545" s="42"/>
      <c r="I545" s="42"/>
      <c r="J545" s="42">
        <v>3</v>
      </c>
      <c r="K545" s="131">
        <v>1</v>
      </c>
      <c r="L545" s="122"/>
      <c r="M545" s="122"/>
      <c r="N545" s="122"/>
      <c r="O545" s="122"/>
      <c r="P545" s="122"/>
      <c r="Q545" s="122"/>
      <c r="R545" s="122"/>
      <c r="S545" s="122"/>
      <c r="T545" s="122"/>
      <c r="U545" s="122"/>
      <c r="V545" s="122"/>
      <c r="W545" s="122"/>
      <c r="X545" s="122"/>
      <c r="Y545" s="122"/>
      <c r="Z545" s="122"/>
      <c r="AA545" s="122"/>
      <c r="AB545" s="122"/>
      <c r="AC545" s="122"/>
      <c r="AD545" s="119"/>
      <c r="AE545" s="120"/>
      <c r="AF545" s="122"/>
      <c r="AG545" s="126"/>
      <c r="AH545" s="124">
        <v>3</v>
      </c>
      <c r="AI545" s="127"/>
      <c r="AJ545" s="126"/>
    </row>
    <row r="546" spans="1:37" ht="15.75" customHeight="1" x14ac:dyDescent="0.25">
      <c r="A546" s="41">
        <v>2301</v>
      </c>
      <c r="B546" s="42"/>
      <c r="C546" s="42"/>
      <c r="D546" s="42"/>
      <c r="E546" s="42"/>
      <c r="F546" s="42"/>
      <c r="G546" s="42"/>
      <c r="H546" s="42"/>
      <c r="I546" s="42"/>
      <c r="J546" s="42">
        <v>4</v>
      </c>
      <c r="K546" s="131">
        <v>4</v>
      </c>
      <c r="L546" s="122"/>
      <c r="M546" s="122"/>
      <c r="N546" s="122"/>
      <c r="O546" s="122"/>
      <c r="P546" s="122"/>
      <c r="Q546" s="122"/>
      <c r="R546" s="122"/>
      <c r="S546" s="122"/>
      <c r="T546" s="122"/>
      <c r="U546" s="122"/>
      <c r="V546" s="122"/>
      <c r="W546" s="122"/>
      <c r="X546" s="122"/>
      <c r="Y546" s="122"/>
      <c r="Z546" s="122"/>
      <c r="AA546" s="122"/>
      <c r="AB546" s="122"/>
      <c r="AC546" s="122"/>
      <c r="AD546" s="119"/>
      <c r="AE546" s="120"/>
      <c r="AF546" s="122"/>
      <c r="AG546" s="126"/>
      <c r="AH546" s="124">
        <v>4</v>
      </c>
      <c r="AI546" s="127"/>
      <c r="AJ546" s="126"/>
    </row>
    <row r="547" spans="1:37" ht="15.75" customHeight="1" x14ac:dyDescent="0.25">
      <c r="A547" s="41">
        <v>2302</v>
      </c>
      <c r="B547" s="42"/>
      <c r="C547" s="42"/>
      <c r="D547" s="42"/>
      <c r="E547" s="42"/>
      <c r="F547" s="42"/>
      <c r="G547" s="42"/>
      <c r="H547" s="42"/>
      <c r="I547" s="42"/>
      <c r="J547" s="42"/>
      <c r="K547" s="131"/>
      <c r="L547" s="122"/>
      <c r="M547" s="122"/>
      <c r="N547" s="122"/>
      <c r="O547" s="122"/>
      <c r="P547" s="122"/>
      <c r="Q547" s="122"/>
      <c r="R547" s="122"/>
      <c r="S547" s="122"/>
      <c r="T547" s="122"/>
      <c r="U547" s="122"/>
      <c r="V547" s="122"/>
      <c r="W547" s="122"/>
      <c r="X547" s="122"/>
      <c r="Y547" s="122"/>
      <c r="Z547" s="122"/>
      <c r="AA547" s="122"/>
      <c r="AB547" s="122"/>
      <c r="AC547" s="122"/>
      <c r="AD547" s="119"/>
      <c r="AE547" s="120"/>
      <c r="AF547" s="122"/>
      <c r="AG547" s="126"/>
      <c r="AH547" s="124"/>
      <c r="AI547" s="127"/>
      <c r="AJ547" s="126"/>
    </row>
    <row r="548" spans="1:37" ht="15.75" customHeight="1" x14ac:dyDescent="0.25">
      <c r="A548" s="41">
        <v>2401</v>
      </c>
      <c r="B548" s="42"/>
      <c r="C548" s="42"/>
      <c r="D548" s="42"/>
      <c r="E548" s="42"/>
      <c r="F548" s="42"/>
      <c r="G548" s="42"/>
      <c r="H548" s="42"/>
      <c r="I548" s="42"/>
      <c r="J548" s="42"/>
      <c r="K548" s="131"/>
      <c r="L548" s="122"/>
      <c r="M548" s="122"/>
      <c r="N548" s="122"/>
      <c r="O548" s="122"/>
      <c r="P548" s="122"/>
      <c r="Q548" s="122"/>
      <c r="R548" s="122"/>
      <c r="S548" s="122"/>
      <c r="T548" s="122"/>
      <c r="U548" s="122"/>
      <c r="V548" s="122"/>
      <c r="W548" s="122"/>
      <c r="X548" s="122"/>
      <c r="Y548" s="122"/>
      <c r="Z548" s="122"/>
      <c r="AA548" s="122"/>
      <c r="AB548" s="122"/>
      <c r="AC548" s="122"/>
      <c r="AD548" s="119"/>
      <c r="AE548" s="120"/>
      <c r="AF548" s="122"/>
      <c r="AG548" s="120"/>
      <c r="AH548" s="122"/>
      <c r="AI548" s="151"/>
      <c r="AJ548" s="126"/>
    </row>
    <row r="549" spans="1:37" ht="15.75" customHeight="1" x14ac:dyDescent="0.25">
      <c r="A549" s="41">
        <v>2402</v>
      </c>
      <c r="B549" s="42"/>
      <c r="C549" s="42"/>
      <c r="D549" s="42"/>
      <c r="E549" s="42"/>
      <c r="F549" s="42"/>
      <c r="G549" s="42"/>
      <c r="H549" s="42"/>
      <c r="I549" s="42"/>
      <c r="J549" s="42"/>
      <c r="K549" s="131"/>
      <c r="L549" s="122"/>
      <c r="M549" s="122"/>
      <c r="N549" s="122"/>
      <c r="O549" s="122"/>
      <c r="P549" s="122"/>
      <c r="Q549" s="122"/>
      <c r="R549" s="122"/>
      <c r="S549" s="122"/>
      <c r="T549" s="122"/>
      <c r="U549" s="122"/>
      <c r="V549" s="122"/>
      <c r="W549" s="122"/>
      <c r="X549" s="122"/>
      <c r="Y549" s="122"/>
      <c r="Z549" s="122"/>
      <c r="AA549" s="122"/>
      <c r="AB549" s="122"/>
      <c r="AC549" s="122"/>
      <c r="AD549" s="119"/>
      <c r="AE549" s="120"/>
      <c r="AF549" s="122"/>
      <c r="AG549" s="52" t="s">
        <v>35</v>
      </c>
      <c r="AH549" s="53">
        <v>25</v>
      </c>
      <c r="AI549" s="54">
        <f>K552</f>
        <v>34</v>
      </c>
      <c r="AJ549" s="55" t="s">
        <v>20</v>
      </c>
    </row>
    <row r="550" spans="1:37" ht="15.75" customHeight="1" x14ac:dyDescent="0.25">
      <c r="A550" s="41">
        <v>2501</v>
      </c>
      <c r="B550" s="42"/>
      <c r="C550" s="42"/>
      <c r="D550" s="42"/>
      <c r="E550" s="42"/>
      <c r="F550" s="42"/>
      <c r="G550" s="42"/>
      <c r="H550" s="42"/>
      <c r="I550" s="42"/>
      <c r="J550" s="42"/>
      <c r="K550" s="131"/>
      <c r="L550" s="122"/>
      <c r="M550" s="122"/>
      <c r="N550" s="122"/>
      <c r="O550" s="122"/>
      <c r="P550" s="122"/>
      <c r="Q550" s="122"/>
      <c r="R550" s="122"/>
      <c r="S550" s="122"/>
      <c r="T550" s="122"/>
      <c r="U550" s="122"/>
      <c r="V550" s="122"/>
      <c r="W550" s="122"/>
      <c r="X550" s="122"/>
      <c r="Y550" s="122"/>
      <c r="Z550" s="122"/>
      <c r="AA550" s="122"/>
      <c r="AB550" s="122"/>
      <c r="AC550" s="122"/>
      <c r="AD550" s="119"/>
      <c r="AE550" s="120"/>
      <c r="AF550" s="122"/>
      <c r="AG550" s="56" t="s">
        <v>36</v>
      </c>
      <c r="AH550" s="57">
        <f>AH549/B535</f>
        <v>0.47169811320754718</v>
      </c>
      <c r="AI550" s="58">
        <f>IF(AH549/AI549=0,"",AH549/AI549)</f>
        <v>0.73529411764705888</v>
      </c>
      <c r="AJ550" s="59" t="s">
        <v>37</v>
      </c>
    </row>
    <row r="551" spans="1:37" ht="15.75" customHeight="1" x14ac:dyDescent="0.25">
      <c r="A551" s="41">
        <v>2502</v>
      </c>
      <c r="B551" s="178"/>
      <c r="C551" s="178"/>
      <c r="D551" s="178"/>
      <c r="E551" s="178"/>
      <c r="F551" s="178"/>
      <c r="G551" s="178"/>
      <c r="H551" s="178"/>
      <c r="I551" s="178"/>
      <c r="J551" s="178"/>
      <c r="K551" s="131"/>
      <c r="L551" s="122"/>
      <c r="M551" s="122"/>
      <c r="N551" s="122"/>
      <c r="O551" s="122"/>
      <c r="P551" s="122"/>
      <c r="Q551" s="122"/>
      <c r="R551" s="122"/>
      <c r="S551" s="122"/>
      <c r="T551" s="122"/>
      <c r="U551" s="122"/>
      <c r="V551" s="122"/>
      <c r="W551" s="122"/>
      <c r="X551" s="122"/>
      <c r="Y551" s="122"/>
      <c r="Z551" s="122"/>
      <c r="AA551" s="122"/>
      <c r="AB551" s="122"/>
      <c r="AC551" s="122"/>
      <c r="AD551" s="128"/>
      <c r="AE551" s="129"/>
      <c r="AF551" s="130"/>
      <c r="AG551" s="61"/>
      <c r="AH551" s="62"/>
      <c r="AI551" s="62"/>
      <c r="AJ551" s="63"/>
    </row>
    <row r="552" spans="1:37" ht="18" customHeight="1" x14ac:dyDescent="0.25">
      <c r="A552" s="22"/>
      <c r="B552" s="210" t="s">
        <v>79</v>
      </c>
      <c r="C552" s="210"/>
      <c r="D552" s="210"/>
      <c r="E552" s="210"/>
      <c r="F552" s="210"/>
      <c r="G552" s="210"/>
      <c r="H552" s="210"/>
      <c r="I552" s="210"/>
      <c r="J552" s="210"/>
      <c r="K552" s="177">
        <f>SUM(K535:K548)</f>
        <v>34</v>
      </c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  <c r="AA552" s="27"/>
      <c r="AB552" s="27"/>
      <c r="AC552" s="27"/>
      <c r="AD552" s="65">
        <f>IF(K543=0,"",K543/B535)</f>
        <v>0.50943396226415094</v>
      </c>
      <c r="AE552" s="65">
        <f>IF(K552=0,"",K552/B535)</f>
        <v>0.64150943396226412</v>
      </c>
      <c r="AF552" s="65">
        <f>AE552-AD552</f>
        <v>0.13207547169811318</v>
      </c>
      <c r="AG552" s="1"/>
      <c r="AH552" s="27"/>
      <c r="AI552" s="30"/>
      <c r="AJ552" s="1"/>
    </row>
    <row r="553" spans="1:37" ht="12.75" customHeight="1" x14ac:dyDescent="0.2">
      <c r="AD553" s="1"/>
      <c r="AE553" s="1"/>
      <c r="AG553" s="1"/>
    </row>
    <row r="554" spans="1:37" ht="12.75" customHeight="1" x14ac:dyDescent="0.2">
      <c r="AD554" s="1"/>
      <c r="AE554" s="1"/>
      <c r="AG554" s="1"/>
    </row>
    <row r="555" spans="1:37" ht="26.25" customHeight="1" x14ac:dyDescent="0.4">
      <c r="B555" s="211" t="s">
        <v>68</v>
      </c>
      <c r="C555" s="212"/>
      <c r="D555" s="212"/>
      <c r="E555" s="212"/>
      <c r="F555" s="212"/>
      <c r="G555" s="212"/>
      <c r="H555" s="212"/>
      <c r="I555" s="212"/>
      <c r="J555" s="212"/>
      <c r="K555" s="66" t="s">
        <v>86</v>
      </c>
      <c r="AD555" s="1"/>
      <c r="AE555" s="1"/>
      <c r="AF555" s="27"/>
      <c r="AG555" s="1"/>
      <c r="AH555" s="27"/>
      <c r="AI555" s="27"/>
      <c r="AJ555" s="27"/>
    </row>
    <row r="556" spans="1:37" ht="20.25" customHeight="1" x14ac:dyDescent="0.2">
      <c r="A556" s="223" t="s">
        <v>19</v>
      </c>
      <c r="B556" s="224" t="s">
        <v>69</v>
      </c>
      <c r="C556" s="225"/>
      <c r="D556" s="225"/>
      <c r="E556" s="225"/>
      <c r="F556" s="225"/>
      <c r="G556" s="225"/>
      <c r="H556" s="225"/>
      <c r="I556" s="225"/>
      <c r="J556" s="226"/>
      <c r="K556" s="227" t="s">
        <v>20</v>
      </c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  <c r="AA556" s="27"/>
      <c r="AB556" s="27"/>
      <c r="AC556" s="27"/>
      <c r="AD556" s="221" t="s">
        <v>11</v>
      </c>
      <c r="AE556" s="221" t="s">
        <v>12</v>
      </c>
      <c r="AF556" s="229" t="s">
        <v>13</v>
      </c>
      <c r="AG556" s="221" t="s">
        <v>14</v>
      </c>
      <c r="AH556" s="222" t="s">
        <v>15</v>
      </c>
      <c r="AI556" s="222" t="s">
        <v>16</v>
      </c>
      <c r="AJ556" s="221" t="s">
        <v>17</v>
      </c>
    </row>
    <row r="557" spans="1:37" ht="15.75" customHeight="1" x14ac:dyDescent="0.25">
      <c r="A557" s="217"/>
      <c r="B557" s="41" t="s">
        <v>70</v>
      </c>
      <c r="C557" s="41" t="s">
        <v>71</v>
      </c>
      <c r="D557" s="41" t="s">
        <v>72</v>
      </c>
      <c r="E557" s="41" t="s">
        <v>73</v>
      </c>
      <c r="F557" s="41" t="s">
        <v>74</v>
      </c>
      <c r="G557" s="41" t="s">
        <v>75</v>
      </c>
      <c r="H557" s="41" t="s">
        <v>76</v>
      </c>
      <c r="I557" s="41" t="s">
        <v>77</v>
      </c>
      <c r="J557" s="41" t="s">
        <v>78</v>
      </c>
      <c r="K557" s="228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  <c r="AA557" s="27"/>
      <c r="AB557" s="27"/>
      <c r="AC557" s="27"/>
      <c r="AD557" s="217"/>
      <c r="AE557" s="217"/>
      <c r="AF557" s="217"/>
      <c r="AG557" s="217"/>
      <c r="AH557" s="217"/>
      <c r="AI557" s="217"/>
      <c r="AJ557" s="217"/>
    </row>
    <row r="558" spans="1:37" ht="15.75" customHeight="1" x14ac:dyDescent="0.25">
      <c r="A558" s="41">
        <v>1801</v>
      </c>
      <c r="B558" s="42">
        <v>9</v>
      </c>
      <c r="C558" s="42"/>
      <c r="D558" s="42"/>
      <c r="E558" s="42"/>
      <c r="F558" s="42"/>
      <c r="G558" s="42"/>
      <c r="H558" s="42"/>
      <c r="I558" s="42"/>
      <c r="J558" s="42"/>
      <c r="K558" s="131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  <c r="AA558" s="27"/>
      <c r="AB558" s="27"/>
      <c r="AC558" s="27"/>
      <c r="AD558" s="114"/>
      <c r="AE558" s="115"/>
      <c r="AF558" s="116"/>
      <c r="AG558" s="43"/>
      <c r="AH558" s="44">
        <f>B558</f>
        <v>9</v>
      </c>
      <c r="AI558" s="45"/>
      <c r="AJ558" s="43"/>
    </row>
    <row r="559" spans="1:37" ht="15.75" customHeight="1" x14ac:dyDescent="0.25">
      <c r="A559" s="41">
        <v>1802</v>
      </c>
      <c r="B559" s="42"/>
      <c r="C559" s="42">
        <v>5</v>
      </c>
      <c r="D559" s="42"/>
      <c r="E559" s="42"/>
      <c r="F559" s="42"/>
      <c r="G559" s="42"/>
      <c r="H559" s="42"/>
      <c r="I559" s="42"/>
      <c r="J559" s="42"/>
      <c r="K559" s="131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  <c r="AA559" s="27"/>
      <c r="AB559" s="27"/>
      <c r="AC559" s="27"/>
      <c r="AD559" s="119"/>
      <c r="AE559" s="120"/>
      <c r="AF559" s="121"/>
      <c r="AG559" s="47">
        <f>IF(C559=0,"",C559/B558)</f>
        <v>0.55555555555555558</v>
      </c>
      <c r="AH559" s="48">
        <v>5</v>
      </c>
      <c r="AI559" s="49">
        <f t="shared" ref="AI559:AI566" si="61">IF(AH559=0,"",AH559/AH558)</f>
        <v>0.55555555555555558</v>
      </c>
      <c r="AJ559" s="49">
        <f t="shared" ref="AJ559:AJ566" si="62">IF(AH559=0,"",100%-AI559)</f>
        <v>0.44444444444444442</v>
      </c>
    </row>
    <row r="560" spans="1:37" ht="15.75" customHeight="1" x14ac:dyDescent="0.25">
      <c r="A560" s="41">
        <v>1901</v>
      </c>
      <c r="B560" s="42"/>
      <c r="C560" s="42"/>
      <c r="D560" s="42">
        <v>5</v>
      </c>
      <c r="E560" s="42"/>
      <c r="F560" s="42"/>
      <c r="G560" s="42"/>
      <c r="H560" s="42"/>
      <c r="I560" s="42"/>
      <c r="J560" s="42"/>
      <c r="K560" s="131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  <c r="AA560" s="27"/>
      <c r="AB560" s="27"/>
      <c r="AC560" s="27"/>
      <c r="AD560" s="119"/>
      <c r="AE560" s="120"/>
      <c r="AF560" s="121"/>
      <c r="AG560" s="47">
        <f>IF(D560=0,"",D560/C559)</f>
        <v>1</v>
      </c>
      <c r="AH560" s="48">
        <v>5</v>
      </c>
      <c r="AI560" s="49">
        <f t="shared" si="61"/>
        <v>1</v>
      </c>
      <c r="AJ560" s="49">
        <f t="shared" si="62"/>
        <v>0</v>
      </c>
      <c r="AK560" s="32">
        <f>AH560/AH558</f>
        <v>0.55555555555555558</v>
      </c>
    </row>
    <row r="561" spans="1:44" ht="15.75" customHeight="1" x14ac:dyDescent="0.25">
      <c r="A561" s="41">
        <v>1902</v>
      </c>
      <c r="B561" s="42"/>
      <c r="C561" s="42"/>
      <c r="D561" s="42"/>
      <c r="E561" s="42">
        <v>5</v>
      </c>
      <c r="F561" s="42"/>
      <c r="G561" s="42"/>
      <c r="H561" s="42"/>
      <c r="I561" s="42"/>
      <c r="J561" s="42"/>
      <c r="K561" s="131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  <c r="AA561" s="27"/>
      <c r="AB561" s="27"/>
      <c r="AC561" s="27"/>
      <c r="AD561" s="119"/>
      <c r="AE561" s="120"/>
      <c r="AF561" s="121"/>
      <c r="AG561" s="47">
        <f>IF(E561=0,"",E561/D560)</f>
        <v>1</v>
      </c>
      <c r="AH561" s="48">
        <v>5</v>
      </c>
      <c r="AI561" s="49">
        <f t="shared" si="61"/>
        <v>1</v>
      </c>
      <c r="AJ561" s="49">
        <f t="shared" si="62"/>
        <v>0</v>
      </c>
      <c r="AR561" s="27"/>
    </row>
    <row r="562" spans="1:44" ht="15.75" customHeight="1" x14ac:dyDescent="0.25">
      <c r="A562" s="41">
        <v>2001</v>
      </c>
      <c r="B562" s="42"/>
      <c r="C562" s="42"/>
      <c r="D562" s="42"/>
      <c r="E562" s="42"/>
      <c r="F562" s="42">
        <v>5</v>
      </c>
      <c r="G562" s="42"/>
      <c r="H562" s="42"/>
      <c r="I562" s="42"/>
      <c r="J562" s="42"/>
      <c r="K562" s="131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  <c r="AA562" s="27"/>
      <c r="AB562" s="27"/>
      <c r="AC562" s="27"/>
      <c r="AD562" s="119"/>
      <c r="AE562" s="120"/>
      <c r="AF562" s="121"/>
      <c r="AG562" s="47">
        <f>IF(F562=0,"",F562/E561)</f>
        <v>1</v>
      </c>
      <c r="AH562" s="48">
        <v>5</v>
      </c>
      <c r="AI562" s="49">
        <f t="shared" si="61"/>
        <v>1</v>
      </c>
      <c r="AJ562" s="49">
        <f t="shared" si="62"/>
        <v>0</v>
      </c>
    </row>
    <row r="563" spans="1:44" ht="15.75" customHeight="1" x14ac:dyDescent="0.25">
      <c r="A563" s="41">
        <v>2002</v>
      </c>
      <c r="B563" s="42"/>
      <c r="C563" s="42"/>
      <c r="D563" s="42"/>
      <c r="E563" s="42"/>
      <c r="F563" s="42"/>
      <c r="G563" s="42">
        <v>5</v>
      </c>
      <c r="H563" s="42"/>
      <c r="I563" s="42"/>
      <c r="J563" s="42"/>
      <c r="K563" s="131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  <c r="AA563" s="27"/>
      <c r="AB563" s="27"/>
      <c r="AC563" s="27"/>
      <c r="AD563" s="119"/>
      <c r="AE563" s="120"/>
      <c r="AF563" s="121"/>
      <c r="AG563" s="47">
        <f>IF(G563=0,"",G563/F562)</f>
        <v>1</v>
      </c>
      <c r="AH563" s="48">
        <v>5</v>
      </c>
      <c r="AI563" s="49">
        <f t="shared" si="61"/>
        <v>1</v>
      </c>
      <c r="AJ563" s="49">
        <f t="shared" si="62"/>
        <v>0</v>
      </c>
    </row>
    <row r="564" spans="1:44" ht="15.75" customHeight="1" x14ac:dyDescent="0.25">
      <c r="A564" s="41">
        <v>2101</v>
      </c>
      <c r="B564" s="42"/>
      <c r="C564" s="42"/>
      <c r="D564" s="42"/>
      <c r="E564" s="42"/>
      <c r="F564" s="42"/>
      <c r="G564" s="42"/>
      <c r="H564" s="42">
        <v>5</v>
      </c>
      <c r="I564" s="42"/>
      <c r="J564" s="42"/>
      <c r="K564" s="131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  <c r="AA564" s="27"/>
      <c r="AB564" s="27"/>
      <c r="AC564" s="27"/>
      <c r="AD564" s="119"/>
      <c r="AE564" s="120"/>
      <c r="AF564" s="121"/>
      <c r="AG564" s="47">
        <f>IF(H564=0,"",H564/G563)</f>
        <v>1</v>
      </c>
      <c r="AH564" s="48">
        <v>5</v>
      </c>
      <c r="AI564" s="49">
        <f t="shared" si="61"/>
        <v>1</v>
      </c>
      <c r="AJ564" s="49">
        <f t="shared" si="62"/>
        <v>0</v>
      </c>
    </row>
    <row r="565" spans="1:44" ht="15.75" customHeight="1" x14ac:dyDescent="0.25">
      <c r="A565" s="41">
        <v>2102</v>
      </c>
      <c r="B565" s="42"/>
      <c r="C565" s="42"/>
      <c r="D565" s="42"/>
      <c r="E565" s="42"/>
      <c r="F565" s="42"/>
      <c r="G565" s="42"/>
      <c r="H565" s="42"/>
      <c r="I565" s="42">
        <v>5</v>
      </c>
      <c r="J565" s="42"/>
      <c r="K565" s="131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  <c r="AA565" s="27"/>
      <c r="AB565" s="27"/>
      <c r="AC565" s="27"/>
      <c r="AD565" s="119"/>
      <c r="AE565" s="120"/>
      <c r="AF565" s="121"/>
      <c r="AG565" s="47">
        <f>IF(I565=0,"",I565/H564)</f>
        <v>1</v>
      </c>
      <c r="AH565" s="48">
        <v>5</v>
      </c>
      <c r="AI565" s="49">
        <f t="shared" si="61"/>
        <v>1</v>
      </c>
      <c r="AJ565" s="49">
        <f t="shared" si="62"/>
        <v>0</v>
      </c>
    </row>
    <row r="566" spans="1:44" ht="15.75" customHeight="1" x14ac:dyDescent="0.25">
      <c r="A566" s="41">
        <v>2201</v>
      </c>
      <c r="B566" s="42"/>
      <c r="C566" s="42"/>
      <c r="D566" s="42"/>
      <c r="E566" s="42"/>
      <c r="F566" s="42"/>
      <c r="G566" s="42"/>
      <c r="H566" s="42"/>
      <c r="I566" s="42"/>
      <c r="J566" s="42">
        <v>5</v>
      </c>
      <c r="K566" s="131">
        <v>5</v>
      </c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  <c r="AA566" s="27"/>
      <c r="AB566" s="27"/>
      <c r="AC566" s="27"/>
      <c r="AD566" s="119"/>
      <c r="AE566" s="120"/>
      <c r="AF566" s="121"/>
      <c r="AG566" s="50">
        <f>IF(J566=0,"",J566/I565)</f>
        <v>1</v>
      </c>
      <c r="AH566" s="48">
        <v>5</v>
      </c>
      <c r="AI566" s="51">
        <f t="shared" si="61"/>
        <v>1</v>
      </c>
      <c r="AJ566" s="51">
        <f t="shared" si="62"/>
        <v>0</v>
      </c>
    </row>
    <row r="567" spans="1:44" ht="15.75" customHeight="1" x14ac:dyDescent="0.25">
      <c r="A567" s="41">
        <v>2202</v>
      </c>
      <c r="B567" s="42"/>
      <c r="C567" s="42"/>
      <c r="D567" s="42"/>
      <c r="E567" s="42"/>
      <c r="F567" s="42"/>
      <c r="G567" s="42"/>
      <c r="H567" s="42"/>
      <c r="I567" s="42"/>
      <c r="J567" s="42"/>
      <c r="K567" s="131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  <c r="AA567" s="27"/>
      <c r="AB567" s="27"/>
      <c r="AC567" s="27"/>
      <c r="AD567" s="119"/>
      <c r="AE567" s="120"/>
      <c r="AF567" s="122"/>
      <c r="AG567" s="154"/>
      <c r="AH567" s="48"/>
      <c r="AI567" s="155"/>
      <c r="AJ567" s="156"/>
    </row>
    <row r="568" spans="1:44" ht="15.75" customHeight="1" x14ac:dyDescent="0.25">
      <c r="A568" s="41">
        <v>2301</v>
      </c>
      <c r="B568" s="42"/>
      <c r="C568" s="42"/>
      <c r="D568" s="42"/>
      <c r="E568" s="42"/>
      <c r="F568" s="42"/>
      <c r="G568" s="42"/>
      <c r="H568" s="42"/>
      <c r="I568" s="42"/>
      <c r="J568" s="42"/>
      <c r="K568" s="131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  <c r="AA568" s="27"/>
      <c r="AB568" s="27"/>
      <c r="AC568" s="27"/>
      <c r="AD568" s="119"/>
      <c r="AE568" s="120"/>
      <c r="AF568" s="122"/>
      <c r="AG568" s="126"/>
      <c r="AH568" s="124"/>
      <c r="AI568" s="127"/>
      <c r="AJ568" s="126"/>
    </row>
    <row r="569" spans="1:44" ht="15.75" customHeight="1" x14ac:dyDescent="0.25">
      <c r="A569" s="41">
        <v>2302</v>
      </c>
      <c r="B569" s="42"/>
      <c r="C569" s="42"/>
      <c r="D569" s="42"/>
      <c r="E569" s="42"/>
      <c r="F569" s="42"/>
      <c r="G569" s="42"/>
      <c r="H569" s="42"/>
      <c r="I569" s="42"/>
      <c r="J569" s="42"/>
      <c r="K569" s="131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  <c r="AA569" s="27"/>
      <c r="AB569" s="27"/>
      <c r="AC569" s="27"/>
      <c r="AD569" s="119"/>
      <c r="AE569" s="120"/>
      <c r="AF569" s="122"/>
      <c r="AG569" s="126"/>
      <c r="AH569" s="124"/>
      <c r="AI569" s="127"/>
      <c r="AJ569" s="126"/>
    </row>
    <row r="570" spans="1:44" ht="15.75" customHeight="1" x14ac:dyDescent="0.25">
      <c r="A570" s="41">
        <v>2401</v>
      </c>
      <c r="B570" s="42"/>
      <c r="C570" s="42"/>
      <c r="D570" s="42"/>
      <c r="E570" s="42"/>
      <c r="F570" s="42"/>
      <c r="G570" s="42"/>
      <c r="H570" s="42"/>
      <c r="I570" s="42"/>
      <c r="J570" s="42"/>
      <c r="K570" s="131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  <c r="AA570" s="27"/>
      <c r="AB570" s="27"/>
      <c r="AC570" s="27"/>
      <c r="AD570" s="119"/>
      <c r="AE570" s="120"/>
      <c r="AF570" s="122"/>
      <c r="AG570" s="126"/>
      <c r="AH570" s="124"/>
      <c r="AI570" s="127"/>
      <c r="AJ570" s="126"/>
    </row>
    <row r="571" spans="1:44" ht="15.75" customHeight="1" x14ac:dyDescent="0.25">
      <c r="A571" s="41">
        <v>2402</v>
      </c>
      <c r="B571" s="42"/>
      <c r="C571" s="42"/>
      <c r="D571" s="42"/>
      <c r="E571" s="42"/>
      <c r="F571" s="42"/>
      <c r="G571" s="42"/>
      <c r="H571" s="42"/>
      <c r="I571" s="42"/>
      <c r="J571" s="42"/>
      <c r="K571" s="131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  <c r="AA571" s="27"/>
      <c r="AB571" s="27"/>
      <c r="AC571" s="27"/>
      <c r="AD571" s="119"/>
      <c r="AE571" s="120"/>
      <c r="AF571" s="122"/>
      <c r="AG571" s="120"/>
      <c r="AH571" s="122"/>
      <c r="AI571" s="151"/>
      <c r="AJ571" s="126"/>
    </row>
    <row r="572" spans="1:44" ht="15.75" customHeight="1" x14ac:dyDescent="0.25">
      <c r="A572" s="41">
        <v>2501</v>
      </c>
      <c r="B572" s="42"/>
      <c r="C572" s="42"/>
      <c r="D572" s="42"/>
      <c r="E572" s="42"/>
      <c r="F572" s="42"/>
      <c r="G572" s="42"/>
      <c r="H572" s="42"/>
      <c r="I572" s="42"/>
      <c r="J572" s="42"/>
      <c r="K572" s="131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  <c r="AA572" s="27"/>
      <c r="AB572" s="27"/>
      <c r="AC572" s="27"/>
      <c r="AD572" s="119"/>
      <c r="AE572" s="120"/>
      <c r="AF572" s="122"/>
      <c r="AG572" s="52" t="s">
        <v>35</v>
      </c>
      <c r="AH572" s="53">
        <v>5</v>
      </c>
      <c r="AI572" s="54">
        <f>K575</f>
        <v>5</v>
      </c>
      <c r="AJ572" s="55" t="s">
        <v>20</v>
      </c>
    </row>
    <row r="573" spans="1:44" ht="15.75" customHeight="1" x14ac:dyDescent="0.25">
      <c r="A573" s="41">
        <v>2502</v>
      </c>
      <c r="B573" s="42"/>
      <c r="C573" s="42"/>
      <c r="D573" s="42"/>
      <c r="E573" s="42"/>
      <c r="F573" s="42"/>
      <c r="G573" s="42"/>
      <c r="H573" s="42"/>
      <c r="I573" s="42"/>
      <c r="J573" s="42"/>
      <c r="K573" s="131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  <c r="AA573" s="27"/>
      <c r="AB573" s="27"/>
      <c r="AC573" s="27"/>
      <c r="AD573" s="119"/>
      <c r="AE573" s="120"/>
      <c r="AF573" s="122"/>
      <c r="AG573" s="56" t="s">
        <v>36</v>
      </c>
      <c r="AH573" s="57">
        <f>AH572/B558</f>
        <v>0.55555555555555558</v>
      </c>
      <c r="AI573" s="58">
        <f>IF(AH572/AI572=0,"",AH572/AI572)</f>
        <v>1</v>
      </c>
      <c r="AJ573" s="59" t="s">
        <v>37</v>
      </c>
    </row>
    <row r="574" spans="1:44" ht="15.75" x14ac:dyDescent="0.25">
      <c r="A574" s="41">
        <v>2601</v>
      </c>
      <c r="B574" s="178"/>
      <c r="C574" s="178"/>
      <c r="D574" s="178"/>
      <c r="E574" s="178"/>
      <c r="F574" s="178"/>
      <c r="G574" s="178"/>
      <c r="H574" s="178"/>
      <c r="I574" s="178"/>
      <c r="J574" s="178"/>
      <c r="K574" s="131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  <c r="AA574" s="27"/>
      <c r="AB574" s="27"/>
      <c r="AC574" s="27"/>
      <c r="AD574" s="128"/>
      <c r="AE574" s="129"/>
      <c r="AF574" s="130"/>
      <c r="AG574" s="61"/>
      <c r="AH574" s="62"/>
      <c r="AI574" s="62"/>
      <c r="AJ574" s="63"/>
    </row>
    <row r="575" spans="1:44" ht="18" customHeight="1" x14ac:dyDescent="0.25">
      <c r="A575" s="22"/>
      <c r="B575" s="210" t="s">
        <v>79</v>
      </c>
      <c r="C575" s="210"/>
      <c r="D575" s="210"/>
      <c r="E575" s="210"/>
      <c r="F575" s="210"/>
      <c r="G575" s="210"/>
      <c r="H575" s="210"/>
      <c r="I575" s="210"/>
      <c r="J575" s="210"/>
      <c r="K575" s="177">
        <f>SUM(K558:K571)</f>
        <v>5</v>
      </c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  <c r="AA575" s="27"/>
      <c r="AB575" s="27"/>
      <c r="AC575" s="27"/>
      <c r="AD575" s="65">
        <f>IF(K566=0,"",K566/B558)</f>
        <v>0.55555555555555558</v>
      </c>
      <c r="AE575" s="65">
        <f>IF(K575=0,"",K575/B558)</f>
        <v>0.55555555555555558</v>
      </c>
      <c r="AF575" s="65">
        <f>AE575-AD575</f>
        <v>0</v>
      </c>
      <c r="AG575" s="1"/>
      <c r="AH575" s="27"/>
      <c r="AI575" s="30"/>
      <c r="AJ575" s="1"/>
    </row>
    <row r="576" spans="1:44" ht="12.75" customHeight="1" x14ac:dyDescent="0.2">
      <c r="AD576" s="1"/>
      <c r="AE576" s="1"/>
      <c r="AG576" s="1"/>
    </row>
    <row r="577" spans="1:40" ht="12.75" customHeight="1" x14ac:dyDescent="0.2">
      <c r="AD577" s="1"/>
      <c r="AE577" s="1"/>
      <c r="AG577" s="1"/>
    </row>
    <row r="578" spans="1:40" ht="26.25" customHeight="1" x14ac:dyDescent="0.4">
      <c r="B578" s="211" t="s">
        <v>68</v>
      </c>
      <c r="C578" s="212"/>
      <c r="D578" s="212"/>
      <c r="E578" s="212"/>
      <c r="F578" s="212"/>
      <c r="G578" s="212"/>
      <c r="H578" s="212"/>
      <c r="I578" s="212"/>
      <c r="J578" s="212"/>
      <c r="K578" s="66" t="s">
        <v>87</v>
      </c>
      <c r="AD578" s="1"/>
      <c r="AE578" s="1"/>
      <c r="AF578" s="27"/>
      <c r="AG578" s="1"/>
      <c r="AH578" s="27"/>
      <c r="AI578" s="27"/>
      <c r="AJ578" s="27"/>
      <c r="AN578" s="140"/>
    </row>
    <row r="579" spans="1:40" ht="20.25" customHeight="1" x14ac:dyDescent="0.2">
      <c r="A579" s="223" t="s">
        <v>19</v>
      </c>
      <c r="B579" s="224" t="s">
        <v>69</v>
      </c>
      <c r="C579" s="225"/>
      <c r="D579" s="225"/>
      <c r="E579" s="225"/>
      <c r="F579" s="225"/>
      <c r="G579" s="225"/>
      <c r="H579" s="225"/>
      <c r="I579" s="225"/>
      <c r="J579" s="226"/>
      <c r="K579" s="227" t="s">
        <v>20</v>
      </c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  <c r="AA579" s="27"/>
      <c r="AB579" s="27"/>
      <c r="AC579" s="27"/>
      <c r="AD579" s="221" t="s">
        <v>11</v>
      </c>
      <c r="AE579" s="221" t="s">
        <v>12</v>
      </c>
      <c r="AF579" s="229" t="s">
        <v>13</v>
      </c>
      <c r="AG579" s="221" t="s">
        <v>14</v>
      </c>
      <c r="AH579" s="222" t="s">
        <v>15</v>
      </c>
      <c r="AI579" s="222" t="s">
        <v>16</v>
      </c>
      <c r="AJ579" s="221" t="s">
        <v>17</v>
      </c>
    </row>
    <row r="580" spans="1:40" ht="15.75" customHeight="1" x14ac:dyDescent="0.25">
      <c r="A580" s="217"/>
      <c r="B580" s="41" t="s">
        <v>70</v>
      </c>
      <c r="C580" s="41" t="s">
        <v>71</v>
      </c>
      <c r="D580" s="41" t="s">
        <v>72</v>
      </c>
      <c r="E580" s="41" t="s">
        <v>73</v>
      </c>
      <c r="F580" s="41" t="s">
        <v>74</v>
      </c>
      <c r="G580" s="41" t="s">
        <v>75</v>
      </c>
      <c r="H580" s="41" t="s">
        <v>76</v>
      </c>
      <c r="I580" s="41" t="s">
        <v>77</v>
      </c>
      <c r="J580" s="41" t="s">
        <v>78</v>
      </c>
      <c r="K580" s="228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  <c r="AA580" s="27"/>
      <c r="AB580" s="27"/>
      <c r="AC580" s="27"/>
      <c r="AD580" s="217"/>
      <c r="AE580" s="217"/>
      <c r="AF580" s="217"/>
      <c r="AG580" s="217"/>
      <c r="AH580" s="217"/>
      <c r="AI580" s="217"/>
      <c r="AJ580" s="217"/>
    </row>
    <row r="581" spans="1:40" ht="15.75" customHeight="1" x14ac:dyDescent="0.25">
      <c r="A581" s="41">
        <v>1802</v>
      </c>
      <c r="B581" s="42">
        <v>35</v>
      </c>
      <c r="C581" s="42"/>
      <c r="D581" s="42"/>
      <c r="E581" s="42"/>
      <c r="F581" s="42"/>
      <c r="G581" s="42"/>
      <c r="H581" s="42"/>
      <c r="I581" s="42"/>
      <c r="J581" s="42"/>
      <c r="K581" s="131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  <c r="AA581" s="27"/>
      <c r="AB581" s="27"/>
      <c r="AC581" s="27"/>
      <c r="AD581" s="114"/>
      <c r="AE581" s="115"/>
      <c r="AF581" s="116"/>
      <c r="AG581" s="43"/>
      <c r="AH581" s="44">
        <f>B581</f>
        <v>35</v>
      </c>
      <c r="AI581" s="45"/>
      <c r="AJ581" s="43"/>
    </row>
    <row r="582" spans="1:40" ht="15.75" customHeight="1" x14ac:dyDescent="0.25">
      <c r="A582" s="41">
        <v>1901</v>
      </c>
      <c r="B582" s="42"/>
      <c r="C582" s="42">
        <v>34</v>
      </c>
      <c r="D582" s="42"/>
      <c r="E582" s="42"/>
      <c r="F582" s="42"/>
      <c r="G582" s="42"/>
      <c r="H582" s="42"/>
      <c r="I582" s="42"/>
      <c r="J582" s="42"/>
      <c r="K582" s="131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  <c r="AA582" s="27"/>
      <c r="AB582" s="27"/>
      <c r="AC582" s="27"/>
      <c r="AD582" s="119"/>
      <c r="AE582" s="120"/>
      <c r="AF582" s="121"/>
      <c r="AG582" s="47">
        <f>IF(C582=0,"",C582/B581)</f>
        <v>0.97142857142857142</v>
      </c>
      <c r="AH582" s="48">
        <v>34</v>
      </c>
      <c r="AI582" s="49">
        <f t="shared" ref="AI582:AI589" si="63">IF(AH582=0,"",AH582/AH581)</f>
        <v>0.97142857142857142</v>
      </c>
      <c r="AJ582" s="49">
        <f t="shared" ref="AJ582:AJ589" si="64">IF(AH582=0,"",100%-AI582)</f>
        <v>2.8571428571428581E-2</v>
      </c>
    </row>
    <row r="583" spans="1:40" ht="15.75" customHeight="1" x14ac:dyDescent="0.25">
      <c r="A583" s="41">
        <v>1902</v>
      </c>
      <c r="B583" s="42"/>
      <c r="C583" s="42"/>
      <c r="D583" s="42">
        <v>33</v>
      </c>
      <c r="E583" s="42"/>
      <c r="F583" s="42"/>
      <c r="G583" s="42"/>
      <c r="H583" s="42"/>
      <c r="I583" s="42"/>
      <c r="J583" s="42"/>
      <c r="K583" s="131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  <c r="AA583" s="27"/>
      <c r="AB583" s="27"/>
      <c r="AC583" s="27"/>
      <c r="AD583" s="119"/>
      <c r="AE583" s="120"/>
      <c r="AF583" s="121"/>
      <c r="AG583" s="47">
        <f>IF(D583=0,"",D583/C582)</f>
        <v>0.97058823529411764</v>
      </c>
      <c r="AH583" s="48">
        <v>33</v>
      </c>
      <c r="AI583" s="49">
        <f t="shared" si="63"/>
        <v>0.97058823529411764</v>
      </c>
      <c r="AJ583" s="49">
        <f t="shared" si="64"/>
        <v>2.9411764705882359E-2</v>
      </c>
      <c r="AK583" s="32">
        <f>AH583/AH581</f>
        <v>0.94285714285714284</v>
      </c>
    </row>
    <row r="584" spans="1:40" ht="15.75" customHeight="1" x14ac:dyDescent="0.25">
      <c r="A584" s="41">
        <v>2001</v>
      </c>
      <c r="B584" s="42"/>
      <c r="C584" s="42"/>
      <c r="D584" s="42"/>
      <c r="E584" s="42">
        <v>33</v>
      </c>
      <c r="F584" s="42"/>
      <c r="G584" s="42"/>
      <c r="H584" s="42"/>
      <c r="I584" s="42"/>
      <c r="J584" s="42"/>
      <c r="K584" s="131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  <c r="AA584" s="27"/>
      <c r="AB584" s="27"/>
      <c r="AC584" s="27"/>
      <c r="AD584" s="119"/>
      <c r="AE584" s="120"/>
      <c r="AF584" s="121"/>
      <c r="AG584" s="47">
        <f>IF(E584=0,"",E584/D583)</f>
        <v>1</v>
      </c>
      <c r="AH584" s="48">
        <v>33</v>
      </c>
      <c r="AI584" s="49">
        <f t="shared" si="63"/>
        <v>1</v>
      </c>
      <c r="AJ584" s="49">
        <f t="shared" si="64"/>
        <v>0</v>
      </c>
    </row>
    <row r="585" spans="1:40" ht="15.75" customHeight="1" x14ac:dyDescent="0.25">
      <c r="A585" s="41">
        <v>2002</v>
      </c>
      <c r="B585" s="42"/>
      <c r="C585" s="42"/>
      <c r="D585" s="42"/>
      <c r="E585" s="42"/>
      <c r="F585" s="42">
        <v>32</v>
      </c>
      <c r="G585" s="42"/>
      <c r="H585" s="42"/>
      <c r="I585" s="42"/>
      <c r="J585" s="42"/>
      <c r="K585" s="131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  <c r="AA585" s="27"/>
      <c r="AB585" s="27"/>
      <c r="AC585" s="27"/>
      <c r="AD585" s="119"/>
      <c r="AE585" s="120"/>
      <c r="AF585" s="121"/>
      <c r="AG585" s="47">
        <f>IF(F585=0,"",F585/E584)</f>
        <v>0.96969696969696972</v>
      </c>
      <c r="AH585" s="48">
        <v>32</v>
      </c>
      <c r="AI585" s="49">
        <f t="shared" si="63"/>
        <v>0.96969696969696972</v>
      </c>
      <c r="AJ585" s="49">
        <f t="shared" si="64"/>
        <v>3.0303030303030276E-2</v>
      </c>
    </row>
    <row r="586" spans="1:40" ht="15.75" customHeight="1" x14ac:dyDescent="0.25">
      <c r="A586" s="41">
        <v>2101</v>
      </c>
      <c r="B586" s="42"/>
      <c r="C586" s="42"/>
      <c r="D586" s="42"/>
      <c r="E586" s="42"/>
      <c r="F586" s="42"/>
      <c r="G586" s="42">
        <v>29</v>
      </c>
      <c r="H586" s="42"/>
      <c r="I586" s="42"/>
      <c r="J586" s="42"/>
      <c r="K586" s="131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  <c r="AA586" s="27"/>
      <c r="AB586" s="27"/>
      <c r="AC586" s="27"/>
      <c r="AD586" s="119"/>
      <c r="AE586" s="120"/>
      <c r="AF586" s="121"/>
      <c r="AG586" s="47">
        <f>IF(G586=0,"",G586/F585)</f>
        <v>0.90625</v>
      </c>
      <c r="AH586" s="48">
        <v>30</v>
      </c>
      <c r="AI586" s="49">
        <f t="shared" si="63"/>
        <v>0.9375</v>
      </c>
      <c r="AJ586" s="49">
        <f t="shared" si="64"/>
        <v>6.25E-2</v>
      </c>
    </row>
    <row r="587" spans="1:40" ht="15.75" customHeight="1" x14ac:dyDescent="0.25">
      <c r="A587" s="41">
        <v>2102</v>
      </c>
      <c r="B587" s="42"/>
      <c r="C587" s="42"/>
      <c r="D587" s="42"/>
      <c r="E587" s="42"/>
      <c r="F587" s="42"/>
      <c r="G587" s="42"/>
      <c r="H587" s="42">
        <v>29</v>
      </c>
      <c r="I587" s="42"/>
      <c r="J587" s="42"/>
      <c r="K587" s="131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  <c r="AA587" s="27"/>
      <c r="AB587" s="27"/>
      <c r="AC587" s="27"/>
      <c r="AD587" s="119"/>
      <c r="AE587" s="120"/>
      <c r="AF587" s="121"/>
      <c r="AG587" s="47">
        <f>IF(H587=0,"",H587/G586)</f>
        <v>1</v>
      </c>
      <c r="AH587" s="48">
        <v>29</v>
      </c>
      <c r="AI587" s="49">
        <f t="shared" si="63"/>
        <v>0.96666666666666667</v>
      </c>
      <c r="AJ587" s="49">
        <f t="shared" si="64"/>
        <v>3.3333333333333326E-2</v>
      </c>
    </row>
    <row r="588" spans="1:40" ht="15.75" customHeight="1" x14ac:dyDescent="0.25">
      <c r="A588" s="41">
        <v>2201</v>
      </c>
      <c r="B588" s="42"/>
      <c r="C588" s="42"/>
      <c r="D588" s="42"/>
      <c r="E588" s="42"/>
      <c r="F588" s="42"/>
      <c r="G588" s="42"/>
      <c r="H588" s="42"/>
      <c r="I588" s="42">
        <v>29</v>
      </c>
      <c r="J588" s="42"/>
      <c r="K588" s="131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  <c r="AA588" s="27"/>
      <c r="AB588" s="27"/>
      <c r="AC588" s="27"/>
      <c r="AD588" s="119"/>
      <c r="AE588" s="120"/>
      <c r="AF588" s="121"/>
      <c r="AG588" s="47">
        <f>IF(I588=0,"",I588/H587)</f>
        <v>1</v>
      </c>
      <c r="AH588" s="48">
        <v>29</v>
      </c>
      <c r="AI588" s="49">
        <f t="shared" si="63"/>
        <v>1</v>
      </c>
      <c r="AJ588" s="49">
        <f t="shared" si="64"/>
        <v>0</v>
      </c>
    </row>
    <row r="589" spans="1:40" ht="15.75" customHeight="1" x14ac:dyDescent="0.25">
      <c r="A589" s="41">
        <v>2202</v>
      </c>
      <c r="B589" s="42"/>
      <c r="C589" s="42"/>
      <c r="D589" s="42"/>
      <c r="E589" s="42"/>
      <c r="F589" s="42"/>
      <c r="G589" s="42"/>
      <c r="H589" s="42"/>
      <c r="I589" s="42"/>
      <c r="J589" s="42">
        <v>29</v>
      </c>
      <c r="K589" s="131">
        <v>27</v>
      </c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  <c r="AA589" s="27"/>
      <c r="AB589" s="27"/>
      <c r="AC589" s="27"/>
      <c r="AD589" s="119"/>
      <c r="AE589" s="120"/>
      <c r="AF589" s="121"/>
      <c r="AG589" s="50">
        <f>IF(J589=0,"",J589/I588)</f>
        <v>1</v>
      </c>
      <c r="AH589" s="48">
        <v>29</v>
      </c>
      <c r="AI589" s="51">
        <f t="shared" si="63"/>
        <v>1</v>
      </c>
      <c r="AJ589" s="51">
        <f t="shared" si="64"/>
        <v>0</v>
      </c>
    </row>
    <row r="590" spans="1:40" ht="15.75" customHeight="1" x14ac:dyDescent="0.25">
      <c r="A590" s="41">
        <v>2301</v>
      </c>
      <c r="B590" s="42"/>
      <c r="C590" s="42"/>
      <c r="D590" s="42"/>
      <c r="E590" s="42"/>
      <c r="F590" s="42"/>
      <c r="G590" s="42"/>
      <c r="H590" s="42"/>
      <c r="I590" s="42"/>
      <c r="J590" s="42">
        <v>2</v>
      </c>
      <c r="K590" s="131">
        <v>2</v>
      </c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  <c r="AA590" s="27"/>
      <c r="AB590" s="27"/>
      <c r="AC590" s="27"/>
      <c r="AD590" s="119"/>
      <c r="AE590" s="120"/>
      <c r="AF590" s="122"/>
      <c r="AG590" s="154"/>
      <c r="AH590" s="48">
        <v>2</v>
      </c>
      <c r="AI590" s="155"/>
      <c r="AJ590" s="156"/>
    </row>
    <row r="591" spans="1:40" ht="15.75" customHeight="1" x14ac:dyDescent="0.25">
      <c r="A591" s="41">
        <v>2302</v>
      </c>
      <c r="B591" s="42"/>
      <c r="C591" s="42"/>
      <c r="D591" s="42"/>
      <c r="E591" s="42"/>
      <c r="F591" s="42"/>
      <c r="G591" s="42"/>
      <c r="H591" s="42"/>
      <c r="I591" s="42"/>
      <c r="J591" s="42"/>
      <c r="K591" s="131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  <c r="AA591" s="27"/>
      <c r="AB591" s="27"/>
      <c r="AC591" s="27"/>
      <c r="AD591" s="119"/>
      <c r="AE591" s="120"/>
      <c r="AF591" s="122"/>
      <c r="AG591" s="126"/>
      <c r="AH591" s="124"/>
      <c r="AI591" s="127"/>
      <c r="AJ591" s="126"/>
    </row>
    <row r="592" spans="1:40" ht="15.75" customHeight="1" x14ac:dyDescent="0.25">
      <c r="A592" s="41">
        <v>2401</v>
      </c>
      <c r="B592" s="42"/>
      <c r="C592" s="42"/>
      <c r="D592" s="42"/>
      <c r="E592" s="42"/>
      <c r="F592" s="42"/>
      <c r="G592" s="42"/>
      <c r="H592" s="42"/>
      <c r="I592" s="42"/>
      <c r="J592" s="42"/>
      <c r="K592" s="131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  <c r="AA592" s="27"/>
      <c r="AB592" s="27"/>
      <c r="AC592" s="27"/>
      <c r="AD592" s="119"/>
      <c r="AE592" s="120"/>
      <c r="AF592" s="122"/>
      <c r="AG592" s="126"/>
      <c r="AH592" s="124"/>
      <c r="AI592" s="127"/>
      <c r="AJ592" s="126"/>
    </row>
    <row r="593" spans="1:37" ht="15.75" customHeight="1" x14ac:dyDescent="0.25">
      <c r="A593" s="41">
        <v>2402</v>
      </c>
      <c r="B593" s="42"/>
      <c r="C593" s="42"/>
      <c r="D593" s="42"/>
      <c r="E593" s="42"/>
      <c r="F593" s="42"/>
      <c r="G593" s="42"/>
      <c r="H593" s="42"/>
      <c r="I593" s="42"/>
      <c r="J593" s="42"/>
      <c r="K593" s="131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  <c r="AA593" s="27"/>
      <c r="AB593" s="27"/>
      <c r="AC593" s="27"/>
      <c r="AD593" s="119"/>
      <c r="AE593" s="120"/>
      <c r="AF593" s="122"/>
      <c r="AG593" s="120"/>
      <c r="AH593" s="122"/>
      <c r="AI593" s="151"/>
      <c r="AJ593" s="126"/>
    </row>
    <row r="594" spans="1:37" ht="15.75" customHeight="1" x14ac:dyDescent="0.25">
      <c r="A594" s="41">
        <v>2501</v>
      </c>
      <c r="B594" s="42"/>
      <c r="C594" s="42"/>
      <c r="D594" s="42"/>
      <c r="E594" s="42"/>
      <c r="F594" s="42"/>
      <c r="G594" s="42"/>
      <c r="H594" s="42"/>
      <c r="I594" s="42"/>
      <c r="J594" s="42"/>
      <c r="K594" s="131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  <c r="AA594" s="27"/>
      <c r="AB594" s="27"/>
      <c r="AC594" s="27"/>
      <c r="AD594" s="119"/>
      <c r="AE594" s="120"/>
      <c r="AF594" s="122"/>
      <c r="AG594" s="52" t="s">
        <v>35</v>
      </c>
      <c r="AH594" s="53">
        <v>25</v>
      </c>
      <c r="AI594" s="54">
        <f>K597</f>
        <v>29</v>
      </c>
      <c r="AJ594" s="55" t="s">
        <v>20</v>
      </c>
    </row>
    <row r="595" spans="1:37" ht="15.75" x14ac:dyDescent="0.25">
      <c r="A595" s="41">
        <v>2502</v>
      </c>
      <c r="B595" s="42"/>
      <c r="C595" s="42"/>
      <c r="D595" s="42"/>
      <c r="E595" s="42"/>
      <c r="F595" s="42"/>
      <c r="G595" s="42"/>
      <c r="H595" s="42"/>
      <c r="I595" s="42"/>
      <c r="J595" s="42"/>
      <c r="K595" s="131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  <c r="AA595" s="27"/>
      <c r="AB595" s="27"/>
      <c r="AC595" s="27"/>
      <c r="AD595" s="119"/>
      <c r="AE595" s="120"/>
      <c r="AF595" s="122"/>
      <c r="AG595" s="56" t="s">
        <v>36</v>
      </c>
      <c r="AH595" s="57">
        <f>AH594/B581</f>
        <v>0.7142857142857143</v>
      </c>
      <c r="AI595" s="58">
        <f>IF(AH594/AI594=0,"",AH594/AI594)</f>
        <v>0.86206896551724133</v>
      </c>
      <c r="AJ595" s="59" t="s">
        <v>37</v>
      </c>
    </row>
    <row r="596" spans="1:37" ht="15.75" x14ac:dyDescent="0.25">
      <c r="A596" s="41">
        <v>2601</v>
      </c>
      <c r="B596" s="178"/>
      <c r="C596" s="178"/>
      <c r="D596" s="178"/>
      <c r="E596" s="178"/>
      <c r="F596" s="178"/>
      <c r="G596" s="178"/>
      <c r="H596" s="178"/>
      <c r="I596" s="178"/>
      <c r="J596" s="178"/>
      <c r="K596" s="131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  <c r="AA596" s="27"/>
      <c r="AB596" s="27"/>
      <c r="AC596" s="27"/>
      <c r="AD596" s="128"/>
      <c r="AE596" s="129"/>
      <c r="AF596" s="130"/>
      <c r="AG596" s="61"/>
      <c r="AH596" s="62"/>
      <c r="AI596" s="62"/>
      <c r="AJ596" s="63"/>
    </row>
    <row r="597" spans="1:37" ht="18" customHeight="1" x14ac:dyDescent="0.25">
      <c r="A597" s="22"/>
      <c r="B597" s="210" t="s">
        <v>79</v>
      </c>
      <c r="C597" s="210"/>
      <c r="D597" s="210"/>
      <c r="E597" s="210"/>
      <c r="F597" s="210"/>
      <c r="G597" s="210"/>
      <c r="H597" s="210"/>
      <c r="I597" s="210"/>
      <c r="J597" s="210"/>
      <c r="K597" s="177">
        <f>SUM(K581:K593)</f>
        <v>29</v>
      </c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  <c r="AA597" s="27"/>
      <c r="AB597" s="27"/>
      <c r="AC597" s="27"/>
      <c r="AD597" s="65">
        <f>IF(K589=0,"",K589/B581)</f>
        <v>0.77142857142857146</v>
      </c>
      <c r="AE597" s="65">
        <f>IF(K597=0,"",K597/B581)</f>
        <v>0.82857142857142863</v>
      </c>
      <c r="AF597" s="65">
        <f>AE597-AD597</f>
        <v>5.7142857142857162E-2</v>
      </c>
      <c r="AG597" s="1"/>
      <c r="AH597" s="27"/>
      <c r="AI597" s="30"/>
      <c r="AJ597" s="1"/>
    </row>
    <row r="598" spans="1:37" ht="12.75" customHeight="1" x14ac:dyDescent="0.2">
      <c r="AD598" s="1"/>
      <c r="AE598" s="1"/>
      <c r="AG598" s="1"/>
    </row>
    <row r="599" spans="1:37" ht="12.75" customHeight="1" x14ac:dyDescent="0.2">
      <c r="AD599" s="1"/>
      <c r="AE599" s="1"/>
      <c r="AG599" s="1"/>
    </row>
    <row r="600" spans="1:37" ht="12.75" customHeight="1" x14ac:dyDescent="0.2">
      <c r="A600" s="75" t="s">
        <v>88</v>
      </c>
      <c r="AD600" s="1"/>
      <c r="AE600" s="1"/>
      <c r="AG600" s="1"/>
    </row>
    <row r="601" spans="1:37" ht="12.75" customHeight="1" x14ac:dyDescent="0.2">
      <c r="A601" s="75"/>
      <c r="AD601" s="1"/>
      <c r="AE601" s="1"/>
      <c r="AG601" s="1"/>
    </row>
    <row r="602" spans="1:37" ht="12.75" customHeight="1" x14ac:dyDescent="0.2">
      <c r="A602" s="75"/>
      <c r="AD602" s="1"/>
      <c r="AE602" s="1"/>
      <c r="AG602" s="1"/>
    </row>
    <row r="603" spans="1:37" ht="26.25" customHeight="1" x14ac:dyDescent="0.4">
      <c r="B603" s="211" t="s">
        <v>68</v>
      </c>
      <c r="C603" s="212"/>
      <c r="D603" s="212"/>
      <c r="E603" s="212"/>
      <c r="F603" s="212"/>
      <c r="G603" s="212"/>
      <c r="H603" s="212"/>
      <c r="I603" s="212"/>
      <c r="J603" s="212"/>
      <c r="K603" s="66" t="s">
        <v>89</v>
      </c>
      <c r="AD603" s="1"/>
      <c r="AE603" s="1"/>
      <c r="AF603" s="27"/>
      <c r="AG603" s="1"/>
      <c r="AH603" s="27"/>
      <c r="AI603" s="27"/>
      <c r="AJ603" s="27"/>
    </row>
    <row r="604" spans="1:37" ht="20.25" customHeight="1" x14ac:dyDescent="0.2">
      <c r="A604" s="223" t="s">
        <v>19</v>
      </c>
      <c r="B604" s="224" t="s">
        <v>69</v>
      </c>
      <c r="C604" s="225"/>
      <c r="D604" s="225"/>
      <c r="E604" s="225"/>
      <c r="F604" s="225"/>
      <c r="G604" s="225"/>
      <c r="H604" s="225"/>
      <c r="I604" s="225"/>
      <c r="J604" s="226"/>
      <c r="K604" s="227" t="s">
        <v>20</v>
      </c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  <c r="AA604" s="27"/>
      <c r="AB604" s="27"/>
      <c r="AC604" s="27"/>
      <c r="AD604" s="221" t="s">
        <v>11</v>
      </c>
      <c r="AE604" s="221" t="s">
        <v>12</v>
      </c>
      <c r="AF604" s="229" t="s">
        <v>13</v>
      </c>
      <c r="AG604" s="221" t="s">
        <v>14</v>
      </c>
      <c r="AH604" s="222" t="s">
        <v>15</v>
      </c>
      <c r="AI604" s="222" t="s">
        <v>16</v>
      </c>
      <c r="AJ604" s="221" t="s">
        <v>17</v>
      </c>
    </row>
    <row r="605" spans="1:37" ht="15.75" customHeight="1" x14ac:dyDescent="0.25">
      <c r="A605" s="217"/>
      <c r="B605" s="41" t="s">
        <v>70</v>
      </c>
      <c r="C605" s="41" t="s">
        <v>71</v>
      </c>
      <c r="D605" s="41" t="s">
        <v>72</v>
      </c>
      <c r="E605" s="41" t="s">
        <v>73</v>
      </c>
      <c r="F605" s="41" t="s">
        <v>74</v>
      </c>
      <c r="G605" s="41" t="s">
        <v>75</v>
      </c>
      <c r="H605" s="41" t="s">
        <v>76</v>
      </c>
      <c r="I605" s="41" t="s">
        <v>77</v>
      </c>
      <c r="J605" s="41" t="s">
        <v>78</v>
      </c>
      <c r="K605" s="228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  <c r="AA605" s="27"/>
      <c r="AB605" s="27"/>
      <c r="AC605" s="27"/>
      <c r="AD605" s="217"/>
      <c r="AE605" s="217"/>
      <c r="AF605" s="217"/>
      <c r="AG605" s="217"/>
      <c r="AH605" s="217"/>
      <c r="AI605" s="217"/>
      <c r="AJ605" s="217"/>
    </row>
    <row r="606" spans="1:37" ht="15.75" customHeight="1" x14ac:dyDescent="0.25">
      <c r="A606" s="41">
        <v>1901</v>
      </c>
      <c r="B606" s="42"/>
      <c r="C606" s="42"/>
      <c r="D606" s="42"/>
      <c r="E606" s="42"/>
      <c r="F606" s="42"/>
      <c r="G606" s="42"/>
      <c r="H606" s="42"/>
      <c r="I606" s="42"/>
      <c r="J606" s="42"/>
      <c r="K606" s="131"/>
      <c r="L606" s="122"/>
      <c r="M606" s="122"/>
      <c r="N606" s="122"/>
      <c r="O606" s="122"/>
      <c r="P606" s="122"/>
      <c r="Q606" s="122"/>
      <c r="R606" s="122"/>
      <c r="S606" s="122"/>
      <c r="T606" s="122"/>
      <c r="U606" s="122"/>
      <c r="V606" s="122"/>
      <c r="W606" s="122"/>
      <c r="X606" s="122"/>
      <c r="Y606" s="122"/>
      <c r="Z606" s="122"/>
      <c r="AA606" s="122"/>
      <c r="AB606" s="122"/>
      <c r="AC606" s="122"/>
      <c r="AD606" s="114"/>
      <c r="AE606" s="115"/>
      <c r="AF606" s="116"/>
      <c r="AG606" s="43"/>
      <c r="AH606" s="44">
        <f>B606</f>
        <v>0</v>
      </c>
      <c r="AI606" s="45"/>
      <c r="AJ606" s="43"/>
    </row>
    <row r="607" spans="1:37" ht="15.75" customHeight="1" x14ac:dyDescent="0.25">
      <c r="A607" s="41">
        <v>1902</v>
      </c>
      <c r="B607" s="42"/>
      <c r="C607" s="42"/>
      <c r="D607" s="42"/>
      <c r="E607" s="42"/>
      <c r="F607" s="42"/>
      <c r="G607" s="42"/>
      <c r="H607" s="42"/>
      <c r="I607" s="42"/>
      <c r="J607" s="42"/>
      <c r="K607" s="131"/>
      <c r="L607" s="122"/>
      <c r="M607" s="122"/>
      <c r="N607" s="122"/>
      <c r="O607" s="122"/>
      <c r="P607" s="122"/>
      <c r="Q607" s="122"/>
      <c r="R607" s="122"/>
      <c r="S607" s="122"/>
      <c r="T607" s="122"/>
      <c r="U607" s="122"/>
      <c r="V607" s="122"/>
      <c r="W607" s="122"/>
      <c r="X607" s="122"/>
      <c r="Y607" s="122"/>
      <c r="Z607" s="122"/>
      <c r="AA607" s="122"/>
      <c r="AB607" s="122"/>
      <c r="AC607" s="122"/>
      <c r="AD607" s="119"/>
      <c r="AE607" s="120"/>
      <c r="AF607" s="121"/>
      <c r="AG607" s="70" t="str">
        <f>IF(C607=0,"",C607/B606)</f>
        <v/>
      </c>
      <c r="AH607" s="48"/>
      <c r="AI607" s="71" t="str">
        <f t="shared" ref="AI607:AI614" si="65">IF(AH607=0,"",AH607/AH606)</f>
        <v/>
      </c>
      <c r="AJ607" s="71" t="str">
        <f t="shared" ref="AJ607:AJ614" si="66">IF(AH607=0,"",100%-AI607)</f>
        <v/>
      </c>
    </row>
    <row r="608" spans="1:37" ht="15.75" customHeight="1" x14ac:dyDescent="0.25">
      <c r="A608" s="41">
        <v>2001</v>
      </c>
      <c r="B608" s="42"/>
      <c r="C608" s="42"/>
      <c r="D608" s="42"/>
      <c r="E608" s="42"/>
      <c r="F608" s="42"/>
      <c r="G608" s="42"/>
      <c r="H608" s="42"/>
      <c r="I608" s="42"/>
      <c r="J608" s="42"/>
      <c r="K608" s="131"/>
      <c r="L608" s="122"/>
      <c r="M608" s="122"/>
      <c r="N608" s="122"/>
      <c r="O608" s="122"/>
      <c r="P608" s="122"/>
      <c r="Q608" s="122"/>
      <c r="R608" s="122"/>
      <c r="S608" s="122"/>
      <c r="T608" s="122"/>
      <c r="U608" s="122"/>
      <c r="V608" s="122"/>
      <c r="W608" s="122"/>
      <c r="X608" s="122"/>
      <c r="Y608" s="122"/>
      <c r="Z608" s="122"/>
      <c r="AA608" s="122"/>
      <c r="AB608" s="122"/>
      <c r="AC608" s="122"/>
      <c r="AD608" s="119"/>
      <c r="AE608" s="120"/>
      <c r="AF608" s="121"/>
      <c r="AG608" s="70" t="str">
        <f>IF(D608=0,"",D608/C607)</f>
        <v/>
      </c>
      <c r="AH608" s="48"/>
      <c r="AI608" s="71" t="str">
        <f t="shared" si="65"/>
        <v/>
      </c>
      <c r="AJ608" s="71" t="str">
        <f t="shared" si="66"/>
        <v/>
      </c>
      <c r="AK608" s="32" t="e">
        <f>AH608/AH606</f>
        <v>#DIV/0!</v>
      </c>
    </row>
    <row r="609" spans="1:36" ht="15.75" customHeight="1" x14ac:dyDescent="0.25">
      <c r="A609" s="41">
        <v>2002</v>
      </c>
      <c r="B609" s="42"/>
      <c r="C609" s="42"/>
      <c r="D609" s="42"/>
      <c r="E609" s="42"/>
      <c r="F609" s="42"/>
      <c r="G609" s="42"/>
      <c r="H609" s="42"/>
      <c r="I609" s="42"/>
      <c r="J609" s="42"/>
      <c r="K609" s="131"/>
      <c r="L609" s="122"/>
      <c r="M609" s="122"/>
      <c r="N609" s="122"/>
      <c r="O609" s="122"/>
      <c r="P609" s="122"/>
      <c r="Q609" s="122"/>
      <c r="R609" s="122"/>
      <c r="S609" s="122"/>
      <c r="T609" s="122"/>
      <c r="U609" s="122"/>
      <c r="V609" s="122"/>
      <c r="W609" s="122"/>
      <c r="X609" s="122"/>
      <c r="Y609" s="122"/>
      <c r="Z609" s="122"/>
      <c r="AA609" s="122"/>
      <c r="AB609" s="122"/>
      <c r="AC609" s="122"/>
      <c r="AD609" s="119"/>
      <c r="AE609" s="120"/>
      <c r="AF609" s="121"/>
      <c r="AG609" s="70" t="str">
        <f>IF(E609=0,"",E609/D608)</f>
        <v/>
      </c>
      <c r="AH609" s="48"/>
      <c r="AI609" s="71" t="str">
        <f t="shared" si="65"/>
        <v/>
      </c>
      <c r="AJ609" s="71" t="str">
        <f t="shared" si="66"/>
        <v/>
      </c>
    </row>
    <row r="610" spans="1:36" ht="15.75" customHeight="1" x14ac:dyDescent="0.25">
      <c r="A610" s="41">
        <v>2101</v>
      </c>
      <c r="B610" s="42"/>
      <c r="C610" s="42"/>
      <c r="D610" s="42"/>
      <c r="E610" s="42"/>
      <c r="F610" s="42"/>
      <c r="G610" s="42"/>
      <c r="H610" s="42"/>
      <c r="I610" s="42"/>
      <c r="J610" s="42"/>
      <c r="K610" s="131"/>
      <c r="L610" s="122"/>
      <c r="M610" s="122"/>
      <c r="N610" s="122"/>
      <c r="O610" s="122"/>
      <c r="P610" s="122"/>
      <c r="Q610" s="122"/>
      <c r="R610" s="122"/>
      <c r="S610" s="122"/>
      <c r="T610" s="122"/>
      <c r="U610" s="122"/>
      <c r="V610" s="122"/>
      <c r="W610" s="122"/>
      <c r="X610" s="122"/>
      <c r="Y610" s="122"/>
      <c r="Z610" s="122"/>
      <c r="AA610" s="122"/>
      <c r="AB610" s="122"/>
      <c r="AC610" s="122"/>
      <c r="AD610" s="119"/>
      <c r="AE610" s="120"/>
      <c r="AF610" s="121"/>
      <c r="AG610" s="70" t="str">
        <f>IF(F610=0,"",F610/E609)</f>
        <v/>
      </c>
      <c r="AH610" s="48"/>
      <c r="AI610" s="71" t="str">
        <f t="shared" si="65"/>
        <v/>
      </c>
      <c r="AJ610" s="71" t="str">
        <f t="shared" si="66"/>
        <v/>
      </c>
    </row>
    <row r="611" spans="1:36" ht="15.75" customHeight="1" x14ac:dyDescent="0.25">
      <c r="A611" s="41">
        <v>2102</v>
      </c>
      <c r="B611" s="42"/>
      <c r="C611" s="42"/>
      <c r="D611" s="42"/>
      <c r="E611" s="42"/>
      <c r="F611" s="42"/>
      <c r="G611" s="42"/>
      <c r="H611" s="42"/>
      <c r="I611" s="42"/>
      <c r="J611" s="42"/>
      <c r="K611" s="131"/>
      <c r="L611" s="122"/>
      <c r="M611" s="122"/>
      <c r="N611" s="122"/>
      <c r="O611" s="122"/>
      <c r="P611" s="122"/>
      <c r="Q611" s="122"/>
      <c r="R611" s="122"/>
      <c r="S611" s="122"/>
      <c r="T611" s="122"/>
      <c r="U611" s="122"/>
      <c r="V611" s="122"/>
      <c r="W611" s="122"/>
      <c r="X611" s="122"/>
      <c r="Y611" s="122"/>
      <c r="Z611" s="122"/>
      <c r="AA611" s="122"/>
      <c r="AB611" s="122"/>
      <c r="AC611" s="122"/>
      <c r="AD611" s="119"/>
      <c r="AE611" s="120"/>
      <c r="AF611" s="121"/>
      <c r="AG611" s="70" t="str">
        <f>IF(G611=0,"",G611/F610)</f>
        <v/>
      </c>
      <c r="AH611" s="48"/>
      <c r="AI611" s="71" t="str">
        <f t="shared" si="65"/>
        <v/>
      </c>
      <c r="AJ611" s="71" t="str">
        <f t="shared" si="66"/>
        <v/>
      </c>
    </row>
    <row r="612" spans="1:36" ht="15.75" customHeight="1" x14ac:dyDescent="0.25">
      <c r="A612" s="41">
        <v>2201</v>
      </c>
      <c r="B612" s="42"/>
      <c r="C612" s="42"/>
      <c r="D612" s="42"/>
      <c r="E612" s="42"/>
      <c r="F612" s="42"/>
      <c r="G612" s="42"/>
      <c r="H612" s="42"/>
      <c r="I612" s="42"/>
      <c r="J612" s="42"/>
      <c r="K612" s="131"/>
      <c r="L612" s="122"/>
      <c r="M612" s="122"/>
      <c r="N612" s="122"/>
      <c r="O612" s="122"/>
      <c r="P612" s="122"/>
      <c r="Q612" s="122"/>
      <c r="R612" s="122"/>
      <c r="S612" s="122"/>
      <c r="T612" s="122"/>
      <c r="U612" s="122"/>
      <c r="V612" s="122"/>
      <c r="W612" s="122"/>
      <c r="X612" s="122"/>
      <c r="Y612" s="122"/>
      <c r="Z612" s="122"/>
      <c r="AA612" s="122"/>
      <c r="AB612" s="122"/>
      <c r="AC612" s="122"/>
      <c r="AD612" s="119"/>
      <c r="AE612" s="120"/>
      <c r="AF612" s="121"/>
      <c r="AG612" s="70" t="str">
        <f>IF(H612=0,"",H612/G611)</f>
        <v/>
      </c>
      <c r="AH612" s="48"/>
      <c r="AI612" s="71" t="str">
        <f t="shared" si="65"/>
        <v/>
      </c>
      <c r="AJ612" s="71" t="str">
        <f t="shared" si="66"/>
        <v/>
      </c>
    </row>
    <row r="613" spans="1:36" ht="15.75" customHeight="1" x14ac:dyDescent="0.25">
      <c r="A613" s="41">
        <v>2202</v>
      </c>
      <c r="B613" s="42"/>
      <c r="C613" s="42"/>
      <c r="D613" s="42"/>
      <c r="E613" s="42"/>
      <c r="F613" s="42"/>
      <c r="G613" s="42"/>
      <c r="H613" s="42"/>
      <c r="I613" s="42"/>
      <c r="J613" s="42"/>
      <c r="K613" s="131"/>
      <c r="L613" s="122"/>
      <c r="M613" s="122"/>
      <c r="N613" s="122"/>
      <c r="O613" s="122"/>
      <c r="P613" s="122"/>
      <c r="Q613" s="122"/>
      <c r="R613" s="122"/>
      <c r="S613" s="122"/>
      <c r="T613" s="122"/>
      <c r="U613" s="122"/>
      <c r="V613" s="122"/>
      <c r="W613" s="122"/>
      <c r="X613" s="122"/>
      <c r="Y613" s="122"/>
      <c r="Z613" s="122"/>
      <c r="AA613" s="122"/>
      <c r="AB613" s="122"/>
      <c r="AC613" s="122"/>
      <c r="AD613" s="119"/>
      <c r="AE613" s="120"/>
      <c r="AF613" s="121"/>
      <c r="AG613" s="70" t="str">
        <f>IF(I613=0,"",I613/H612)</f>
        <v/>
      </c>
      <c r="AH613" s="48"/>
      <c r="AI613" s="71" t="str">
        <f t="shared" si="65"/>
        <v/>
      </c>
      <c r="AJ613" s="71" t="str">
        <f t="shared" si="66"/>
        <v/>
      </c>
    </row>
    <row r="614" spans="1:36" ht="15.75" customHeight="1" x14ac:dyDescent="0.25">
      <c r="A614" s="41">
        <v>2301</v>
      </c>
      <c r="B614" s="42"/>
      <c r="C614" s="42"/>
      <c r="D614" s="42"/>
      <c r="E614" s="42"/>
      <c r="F614" s="42"/>
      <c r="G614" s="42"/>
      <c r="H614" s="42"/>
      <c r="I614" s="42"/>
      <c r="J614" s="42"/>
      <c r="K614" s="131"/>
      <c r="L614" s="122"/>
      <c r="M614" s="122"/>
      <c r="N614" s="122"/>
      <c r="O614" s="122"/>
      <c r="P614" s="122"/>
      <c r="Q614" s="122"/>
      <c r="R614" s="122"/>
      <c r="S614" s="122"/>
      <c r="T614" s="122"/>
      <c r="U614" s="122"/>
      <c r="V614" s="122"/>
      <c r="W614" s="122"/>
      <c r="X614" s="122"/>
      <c r="Y614" s="122"/>
      <c r="Z614" s="122"/>
      <c r="AA614" s="122"/>
      <c r="AB614" s="122"/>
      <c r="AC614" s="122"/>
      <c r="AD614" s="119"/>
      <c r="AE614" s="120"/>
      <c r="AF614" s="121"/>
      <c r="AG614" s="72" t="str">
        <f>IF(J614=0,"",J614/I613)</f>
        <v/>
      </c>
      <c r="AH614" s="48"/>
      <c r="AI614" s="73" t="str">
        <f t="shared" si="65"/>
        <v/>
      </c>
      <c r="AJ614" s="73" t="str">
        <f t="shared" si="66"/>
        <v/>
      </c>
    </row>
    <row r="615" spans="1:36" ht="15.75" customHeight="1" x14ac:dyDescent="0.25">
      <c r="A615" s="41">
        <v>2302</v>
      </c>
      <c r="B615" s="42"/>
      <c r="C615" s="42"/>
      <c r="D615" s="42"/>
      <c r="E615" s="42"/>
      <c r="F615" s="42"/>
      <c r="G615" s="42"/>
      <c r="H615" s="42"/>
      <c r="I615" s="42"/>
      <c r="J615" s="42"/>
      <c r="K615" s="131"/>
      <c r="L615" s="122"/>
      <c r="M615" s="122"/>
      <c r="N615" s="122"/>
      <c r="O615" s="122"/>
      <c r="P615" s="122"/>
      <c r="Q615" s="122"/>
      <c r="R615" s="122"/>
      <c r="S615" s="122"/>
      <c r="T615" s="122"/>
      <c r="U615" s="122"/>
      <c r="V615" s="122"/>
      <c r="W615" s="122"/>
      <c r="X615" s="122"/>
      <c r="Y615" s="122"/>
      <c r="Z615" s="122"/>
      <c r="AA615" s="122"/>
      <c r="AB615" s="122"/>
      <c r="AC615" s="122"/>
      <c r="AD615" s="119"/>
      <c r="AE615" s="120"/>
      <c r="AF615" s="122"/>
      <c r="AG615" s="154"/>
      <c r="AH615" s="48"/>
      <c r="AI615" s="155"/>
      <c r="AJ615" s="156"/>
    </row>
    <row r="616" spans="1:36" ht="15.75" customHeight="1" x14ac:dyDescent="0.25">
      <c r="A616" s="41">
        <v>2401</v>
      </c>
      <c r="B616" s="42"/>
      <c r="C616" s="42"/>
      <c r="D616" s="42"/>
      <c r="E616" s="42"/>
      <c r="F616" s="42"/>
      <c r="G616" s="42"/>
      <c r="H616" s="42"/>
      <c r="I616" s="42"/>
      <c r="J616" s="42"/>
      <c r="K616" s="131"/>
      <c r="L616" s="122"/>
      <c r="M616" s="122"/>
      <c r="N616" s="122"/>
      <c r="O616" s="122"/>
      <c r="P616" s="122"/>
      <c r="Q616" s="122"/>
      <c r="R616" s="122"/>
      <c r="S616" s="122"/>
      <c r="T616" s="122"/>
      <c r="U616" s="122"/>
      <c r="V616" s="122"/>
      <c r="W616" s="122"/>
      <c r="X616" s="122"/>
      <c r="Y616" s="122"/>
      <c r="Z616" s="122"/>
      <c r="AA616" s="122"/>
      <c r="AB616" s="122"/>
      <c r="AC616" s="122"/>
      <c r="AD616" s="119"/>
      <c r="AE616" s="120"/>
      <c r="AF616" s="122"/>
      <c r="AG616" s="126"/>
      <c r="AH616" s="124"/>
      <c r="AI616" s="127"/>
      <c r="AJ616" s="126"/>
    </row>
    <row r="617" spans="1:36" ht="15.75" customHeight="1" x14ac:dyDescent="0.25">
      <c r="A617" s="41">
        <v>2402</v>
      </c>
      <c r="B617" s="42"/>
      <c r="C617" s="42"/>
      <c r="D617" s="42"/>
      <c r="E617" s="42"/>
      <c r="F617" s="42"/>
      <c r="G617" s="42"/>
      <c r="H617" s="42"/>
      <c r="I617" s="42"/>
      <c r="J617" s="42"/>
      <c r="K617" s="131"/>
      <c r="L617" s="122"/>
      <c r="M617" s="122"/>
      <c r="N617" s="122"/>
      <c r="O617" s="122"/>
      <c r="P617" s="122"/>
      <c r="Q617" s="122"/>
      <c r="R617" s="122"/>
      <c r="S617" s="122"/>
      <c r="T617" s="122"/>
      <c r="U617" s="122"/>
      <c r="V617" s="122"/>
      <c r="W617" s="122"/>
      <c r="X617" s="122"/>
      <c r="Y617" s="122"/>
      <c r="Z617" s="122"/>
      <c r="AA617" s="122"/>
      <c r="AB617" s="122"/>
      <c r="AC617" s="122"/>
      <c r="AD617" s="119"/>
      <c r="AE617" s="120"/>
      <c r="AF617" s="122"/>
      <c r="AG617" s="126"/>
      <c r="AH617" s="124"/>
      <c r="AI617" s="127"/>
      <c r="AJ617" s="126"/>
    </row>
    <row r="618" spans="1:36" ht="15.75" customHeight="1" x14ac:dyDescent="0.25">
      <c r="A618" s="41">
        <v>2501</v>
      </c>
      <c r="B618" s="42"/>
      <c r="C618" s="42"/>
      <c r="D618" s="42"/>
      <c r="E618" s="42"/>
      <c r="F618" s="42"/>
      <c r="G618" s="42"/>
      <c r="H618" s="42"/>
      <c r="I618" s="42"/>
      <c r="J618" s="42"/>
      <c r="K618" s="131"/>
      <c r="L618" s="122"/>
      <c r="M618" s="122"/>
      <c r="N618" s="122"/>
      <c r="O618" s="122"/>
      <c r="P618" s="122"/>
      <c r="Q618" s="122"/>
      <c r="R618" s="122"/>
      <c r="S618" s="122"/>
      <c r="T618" s="122"/>
      <c r="U618" s="122"/>
      <c r="V618" s="122"/>
      <c r="W618" s="122"/>
      <c r="X618" s="122"/>
      <c r="Y618" s="122"/>
      <c r="Z618" s="122"/>
      <c r="AA618" s="122"/>
      <c r="AB618" s="122"/>
      <c r="AC618" s="122"/>
      <c r="AD618" s="119"/>
      <c r="AE618" s="120"/>
      <c r="AF618" s="122"/>
      <c r="AG618" s="120"/>
      <c r="AH618" s="122"/>
      <c r="AI618" s="151"/>
      <c r="AJ618" s="126"/>
    </row>
    <row r="619" spans="1:36" ht="15.75" customHeight="1" x14ac:dyDescent="0.25">
      <c r="A619" s="41">
        <v>2502</v>
      </c>
      <c r="B619" s="42"/>
      <c r="C619" s="42"/>
      <c r="D619" s="42"/>
      <c r="E619" s="42"/>
      <c r="F619" s="42"/>
      <c r="G619" s="42"/>
      <c r="H619" s="42"/>
      <c r="I619" s="42"/>
      <c r="J619" s="42"/>
      <c r="K619" s="131"/>
      <c r="L619" s="122"/>
      <c r="M619" s="122"/>
      <c r="N619" s="122"/>
      <c r="O619" s="122"/>
      <c r="P619" s="122"/>
      <c r="Q619" s="122"/>
      <c r="R619" s="122"/>
      <c r="S619" s="122"/>
      <c r="T619" s="122"/>
      <c r="U619" s="122"/>
      <c r="V619" s="122"/>
      <c r="W619" s="122"/>
      <c r="X619" s="122"/>
      <c r="Y619" s="122"/>
      <c r="Z619" s="122"/>
      <c r="AA619" s="122"/>
      <c r="AB619" s="122"/>
      <c r="AC619" s="122"/>
      <c r="AD619" s="119"/>
      <c r="AE619" s="120"/>
      <c r="AF619" s="122"/>
      <c r="AG619" s="52" t="s">
        <v>35</v>
      </c>
      <c r="AH619" s="53"/>
      <c r="AI619" s="54"/>
      <c r="AJ619" s="55" t="s">
        <v>20</v>
      </c>
    </row>
    <row r="620" spans="1:36" ht="15.75" customHeight="1" x14ac:dyDescent="0.25">
      <c r="A620" s="41">
        <v>2601</v>
      </c>
      <c r="B620" s="42"/>
      <c r="C620" s="42"/>
      <c r="D620" s="42"/>
      <c r="E620" s="42"/>
      <c r="F620" s="42"/>
      <c r="G620" s="42"/>
      <c r="H620" s="42"/>
      <c r="I620" s="42"/>
      <c r="J620" s="42"/>
      <c r="K620" s="131"/>
      <c r="L620" s="122"/>
      <c r="M620" s="122"/>
      <c r="N620" s="122"/>
      <c r="O620" s="122"/>
      <c r="P620" s="122"/>
      <c r="Q620" s="122"/>
      <c r="R620" s="122"/>
      <c r="S620" s="122"/>
      <c r="T620" s="122"/>
      <c r="U620" s="122"/>
      <c r="V620" s="122"/>
      <c r="W620" s="122"/>
      <c r="X620" s="122"/>
      <c r="Y620" s="122"/>
      <c r="Z620" s="122"/>
      <c r="AA620" s="122"/>
      <c r="AB620" s="122"/>
      <c r="AC620" s="122"/>
      <c r="AD620" s="119"/>
      <c r="AE620" s="120"/>
      <c r="AF620" s="122"/>
      <c r="AG620" s="56" t="s">
        <v>36</v>
      </c>
      <c r="AH620" s="57" t="e">
        <f>AH619/B606</f>
        <v>#DIV/0!</v>
      </c>
      <c r="AI620" s="58" t="e">
        <f>IF(AH619/AI619=0,"",AH619/AI619)</f>
        <v>#DIV/0!</v>
      </c>
      <c r="AJ620" s="59" t="s">
        <v>37</v>
      </c>
    </row>
    <row r="621" spans="1:36" ht="15.75" customHeight="1" x14ac:dyDescent="0.25">
      <c r="A621" s="41">
        <v>2602</v>
      </c>
      <c r="B621" s="178"/>
      <c r="C621" s="178"/>
      <c r="D621" s="178"/>
      <c r="E621" s="178"/>
      <c r="F621" s="178"/>
      <c r="G621" s="178"/>
      <c r="H621" s="178"/>
      <c r="I621" s="178"/>
      <c r="J621" s="178"/>
      <c r="K621" s="131"/>
      <c r="L621" s="122"/>
      <c r="M621" s="122"/>
      <c r="N621" s="122"/>
      <c r="O621" s="122"/>
      <c r="P621" s="122"/>
      <c r="Q621" s="122"/>
      <c r="R621" s="122"/>
      <c r="S621" s="122"/>
      <c r="T621" s="122"/>
      <c r="U621" s="122"/>
      <c r="V621" s="122"/>
      <c r="W621" s="122"/>
      <c r="X621" s="122"/>
      <c r="Y621" s="122"/>
      <c r="Z621" s="122"/>
      <c r="AA621" s="122"/>
      <c r="AB621" s="122"/>
      <c r="AC621" s="122"/>
      <c r="AD621" s="128"/>
      <c r="AE621" s="129"/>
      <c r="AF621" s="130"/>
      <c r="AG621" s="61"/>
      <c r="AH621" s="62"/>
      <c r="AI621" s="62"/>
      <c r="AJ621" s="63"/>
    </row>
    <row r="622" spans="1:36" ht="18" customHeight="1" x14ac:dyDescent="0.25">
      <c r="A622" s="22"/>
      <c r="B622" s="210" t="s">
        <v>79</v>
      </c>
      <c r="C622" s="210"/>
      <c r="D622" s="210"/>
      <c r="E622" s="210"/>
      <c r="F622" s="210"/>
      <c r="G622" s="210"/>
      <c r="H622" s="210"/>
      <c r="I622" s="210"/>
      <c r="J622" s="210"/>
      <c r="K622" s="177">
        <f>SUM(K606:K618)</f>
        <v>0</v>
      </c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  <c r="AA622" s="27"/>
      <c r="AB622" s="27"/>
      <c r="AC622" s="27"/>
      <c r="AD622" s="65" t="str">
        <f>IF(K614=0,"",K614/B606)</f>
        <v/>
      </c>
      <c r="AE622" s="65" t="str">
        <f>IF(K622=0,"",K622/B606)</f>
        <v/>
      </c>
      <c r="AF622" s="65" t="str">
        <f>IF(AC614=0,"",AE622-AD622)</f>
        <v/>
      </c>
      <c r="AG622" s="1"/>
      <c r="AH622" s="27"/>
      <c r="AI622" s="30"/>
      <c r="AJ622" s="1"/>
    </row>
    <row r="623" spans="1:36" ht="12.75" customHeight="1" x14ac:dyDescent="0.2">
      <c r="AD623" s="1"/>
      <c r="AE623" s="1"/>
      <c r="AG623" s="1"/>
    </row>
    <row r="624" spans="1:36" ht="12.75" customHeight="1" x14ac:dyDescent="0.2">
      <c r="AD624" s="1"/>
      <c r="AE624" s="1"/>
      <c r="AG624" s="1"/>
    </row>
    <row r="625" spans="1:37" ht="26.25" x14ac:dyDescent="0.4">
      <c r="B625" s="211" t="s">
        <v>68</v>
      </c>
      <c r="C625" s="212"/>
      <c r="D625" s="212"/>
      <c r="E625" s="212"/>
      <c r="F625" s="212"/>
      <c r="G625" s="212"/>
      <c r="H625" s="212"/>
      <c r="I625" s="212"/>
      <c r="J625" s="212"/>
      <c r="K625" s="66" t="s">
        <v>90</v>
      </c>
      <c r="AD625" s="1"/>
      <c r="AE625" s="1"/>
      <c r="AF625" s="27"/>
      <c r="AG625" s="1"/>
      <c r="AH625" s="27"/>
      <c r="AI625" s="27"/>
      <c r="AJ625" s="27"/>
    </row>
    <row r="626" spans="1:37" ht="20.25" x14ac:dyDescent="0.2">
      <c r="A626" s="223" t="s">
        <v>19</v>
      </c>
      <c r="B626" s="224" t="s">
        <v>69</v>
      </c>
      <c r="C626" s="225"/>
      <c r="D626" s="225"/>
      <c r="E626" s="225"/>
      <c r="F626" s="225"/>
      <c r="G626" s="225"/>
      <c r="H626" s="225"/>
      <c r="I626" s="225"/>
      <c r="J626" s="226"/>
      <c r="K626" s="227" t="s">
        <v>20</v>
      </c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  <c r="AA626" s="27"/>
      <c r="AB626" s="27"/>
      <c r="AC626" s="27"/>
      <c r="AD626" s="221" t="s">
        <v>11</v>
      </c>
      <c r="AE626" s="221" t="s">
        <v>12</v>
      </c>
      <c r="AF626" s="229" t="s">
        <v>13</v>
      </c>
      <c r="AG626" s="221" t="s">
        <v>14</v>
      </c>
      <c r="AH626" s="222" t="s">
        <v>15</v>
      </c>
      <c r="AI626" s="222" t="s">
        <v>16</v>
      </c>
      <c r="AJ626" s="221" t="s">
        <v>17</v>
      </c>
    </row>
    <row r="627" spans="1:37" ht="15.75" x14ac:dyDescent="0.25">
      <c r="A627" s="217"/>
      <c r="B627" s="41" t="s">
        <v>70</v>
      </c>
      <c r="C627" s="41" t="s">
        <v>71</v>
      </c>
      <c r="D627" s="41" t="s">
        <v>72</v>
      </c>
      <c r="E627" s="41" t="s">
        <v>73</v>
      </c>
      <c r="F627" s="41" t="s">
        <v>74</v>
      </c>
      <c r="G627" s="41" t="s">
        <v>75</v>
      </c>
      <c r="H627" s="41" t="s">
        <v>76</v>
      </c>
      <c r="I627" s="41" t="s">
        <v>77</v>
      </c>
      <c r="J627" s="41" t="s">
        <v>78</v>
      </c>
      <c r="K627" s="228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  <c r="AA627" s="27"/>
      <c r="AB627" s="27"/>
      <c r="AC627" s="27"/>
      <c r="AD627" s="217"/>
      <c r="AE627" s="217"/>
      <c r="AF627" s="217"/>
      <c r="AG627" s="217"/>
      <c r="AH627" s="217"/>
      <c r="AI627" s="217"/>
      <c r="AJ627" s="217"/>
    </row>
    <row r="628" spans="1:37" ht="15.75" customHeight="1" x14ac:dyDescent="0.25">
      <c r="A628" s="41">
        <v>1902</v>
      </c>
      <c r="B628" s="42">
        <v>30</v>
      </c>
      <c r="C628" s="42"/>
      <c r="D628" s="42"/>
      <c r="E628" s="42"/>
      <c r="F628" s="42"/>
      <c r="G628" s="42"/>
      <c r="H628" s="42"/>
      <c r="I628" s="42"/>
      <c r="J628" s="42"/>
      <c r="K628" s="131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  <c r="AA628" s="27"/>
      <c r="AB628" s="27"/>
      <c r="AC628" s="27"/>
      <c r="AD628" s="114"/>
      <c r="AE628" s="115"/>
      <c r="AF628" s="116"/>
      <c r="AG628" s="43"/>
      <c r="AH628" s="44">
        <f>B628</f>
        <v>30</v>
      </c>
      <c r="AI628" s="45"/>
      <c r="AJ628" s="43"/>
    </row>
    <row r="629" spans="1:37" ht="15.75" customHeight="1" x14ac:dyDescent="0.25">
      <c r="A629" s="41">
        <v>2001</v>
      </c>
      <c r="B629" s="42"/>
      <c r="C629" s="42">
        <v>28</v>
      </c>
      <c r="D629" s="42"/>
      <c r="E629" s="42"/>
      <c r="F629" s="42"/>
      <c r="G629" s="42"/>
      <c r="H629" s="42"/>
      <c r="I629" s="42"/>
      <c r="J629" s="42"/>
      <c r="K629" s="131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  <c r="AA629" s="27"/>
      <c r="AB629" s="27"/>
      <c r="AC629" s="27"/>
      <c r="AD629" s="119"/>
      <c r="AE629" s="120"/>
      <c r="AF629" s="121"/>
      <c r="AG629" s="47">
        <f>IF(C629=0,"",C629/B628)</f>
        <v>0.93333333333333335</v>
      </c>
      <c r="AH629" s="48">
        <v>28</v>
      </c>
      <c r="AI629" s="49">
        <f t="shared" ref="AI629:AI636" si="67">IF(AH629=0,"",AH629/AH628)</f>
        <v>0.93333333333333335</v>
      </c>
      <c r="AJ629" s="49">
        <f t="shared" ref="AJ629:AJ636" si="68">IF(AH629=0,"",100%-AI629)</f>
        <v>6.6666666666666652E-2</v>
      </c>
    </row>
    <row r="630" spans="1:37" ht="15.75" customHeight="1" x14ac:dyDescent="0.25">
      <c r="A630" s="41">
        <v>2002</v>
      </c>
      <c r="B630" s="42"/>
      <c r="C630" s="42"/>
      <c r="D630" s="42">
        <v>25</v>
      </c>
      <c r="E630" s="42"/>
      <c r="F630" s="42"/>
      <c r="G630" s="42"/>
      <c r="H630" s="42"/>
      <c r="I630" s="42"/>
      <c r="J630" s="42"/>
      <c r="K630" s="131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  <c r="AA630" s="27"/>
      <c r="AB630" s="27"/>
      <c r="AC630" s="27"/>
      <c r="AD630" s="119"/>
      <c r="AE630" s="120"/>
      <c r="AF630" s="121"/>
      <c r="AG630" s="47">
        <f>IF(D630=0,"",D630/C629)</f>
        <v>0.8928571428571429</v>
      </c>
      <c r="AH630" s="48">
        <v>25</v>
      </c>
      <c r="AI630" s="49">
        <f t="shared" si="67"/>
        <v>0.8928571428571429</v>
      </c>
      <c r="AJ630" s="49">
        <f t="shared" si="68"/>
        <v>0.1071428571428571</v>
      </c>
      <c r="AK630" s="32">
        <f>AH630/AH628</f>
        <v>0.83333333333333337</v>
      </c>
    </row>
    <row r="631" spans="1:37" ht="15.75" customHeight="1" x14ac:dyDescent="0.25">
      <c r="A631" s="41">
        <v>2101</v>
      </c>
      <c r="B631" s="42"/>
      <c r="C631" s="42"/>
      <c r="D631" s="42"/>
      <c r="E631" s="42">
        <v>24</v>
      </c>
      <c r="F631" s="42"/>
      <c r="G631" s="42"/>
      <c r="H631" s="42"/>
      <c r="I631" s="42"/>
      <c r="J631" s="42"/>
      <c r="K631" s="131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  <c r="AA631" s="27"/>
      <c r="AB631" s="27"/>
      <c r="AC631" s="27"/>
      <c r="AD631" s="119"/>
      <c r="AE631" s="120"/>
      <c r="AF631" s="121"/>
      <c r="AG631" s="47">
        <f>IF(E631=0,"",E631/D630)</f>
        <v>0.96</v>
      </c>
      <c r="AH631" s="48">
        <v>25</v>
      </c>
      <c r="AI631" s="49">
        <f t="shared" si="67"/>
        <v>1</v>
      </c>
      <c r="AJ631" s="49">
        <f t="shared" si="68"/>
        <v>0</v>
      </c>
    </row>
    <row r="632" spans="1:37" ht="15.75" customHeight="1" x14ac:dyDescent="0.25">
      <c r="A632" s="41">
        <v>2102</v>
      </c>
      <c r="B632" s="42"/>
      <c r="C632" s="42"/>
      <c r="D632" s="42"/>
      <c r="E632" s="42"/>
      <c r="F632" s="42">
        <v>23</v>
      </c>
      <c r="G632" s="42"/>
      <c r="H632" s="42"/>
      <c r="I632" s="42"/>
      <c r="J632" s="42"/>
      <c r="K632" s="131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  <c r="AA632" s="27"/>
      <c r="AB632" s="27"/>
      <c r="AC632" s="27"/>
      <c r="AD632" s="119"/>
      <c r="AE632" s="120"/>
      <c r="AF632" s="121"/>
      <c r="AG632" s="47">
        <f>IF(F632=0,"",F632/E631)</f>
        <v>0.95833333333333337</v>
      </c>
      <c r="AH632" s="48">
        <v>24</v>
      </c>
      <c r="AI632" s="49">
        <f t="shared" si="67"/>
        <v>0.96</v>
      </c>
      <c r="AJ632" s="49">
        <f t="shared" si="68"/>
        <v>4.0000000000000036E-2</v>
      </c>
    </row>
    <row r="633" spans="1:37" ht="15.75" customHeight="1" x14ac:dyDescent="0.25">
      <c r="A633" s="41">
        <v>2201</v>
      </c>
      <c r="B633" s="42"/>
      <c r="C633" s="42"/>
      <c r="D633" s="42"/>
      <c r="E633" s="42"/>
      <c r="F633" s="42"/>
      <c r="G633" s="42">
        <v>22</v>
      </c>
      <c r="H633" s="42"/>
      <c r="I633" s="42"/>
      <c r="J633" s="42"/>
      <c r="K633" s="131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  <c r="AA633" s="27"/>
      <c r="AB633" s="27"/>
      <c r="AC633" s="27"/>
      <c r="AD633" s="119"/>
      <c r="AE633" s="120"/>
      <c r="AF633" s="121"/>
      <c r="AG633" s="47">
        <f>IF(G633=0,"",G633/F632)</f>
        <v>0.95652173913043481</v>
      </c>
      <c r="AH633" s="48">
        <v>22</v>
      </c>
      <c r="AI633" s="49">
        <f t="shared" si="67"/>
        <v>0.91666666666666663</v>
      </c>
      <c r="AJ633" s="49">
        <f t="shared" si="68"/>
        <v>8.333333333333337E-2</v>
      </c>
    </row>
    <row r="634" spans="1:37" ht="15.75" customHeight="1" x14ac:dyDescent="0.25">
      <c r="A634" s="41">
        <v>2202</v>
      </c>
      <c r="B634" s="42"/>
      <c r="C634" s="42"/>
      <c r="D634" s="42"/>
      <c r="E634" s="42"/>
      <c r="F634" s="42"/>
      <c r="G634" s="42"/>
      <c r="H634" s="42">
        <v>21</v>
      </c>
      <c r="I634" s="42"/>
      <c r="J634" s="42"/>
      <c r="K634" s="131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  <c r="AA634" s="27"/>
      <c r="AB634" s="27"/>
      <c r="AC634" s="27"/>
      <c r="AD634" s="119"/>
      <c r="AE634" s="120"/>
      <c r="AF634" s="121"/>
      <c r="AG634" s="47">
        <f>IF(H634=0,"",H634/G633)</f>
        <v>0.95454545454545459</v>
      </c>
      <c r="AH634" s="48">
        <v>21</v>
      </c>
      <c r="AI634" s="49">
        <f t="shared" si="67"/>
        <v>0.95454545454545459</v>
      </c>
      <c r="AJ634" s="49">
        <f t="shared" si="68"/>
        <v>4.5454545454545414E-2</v>
      </c>
    </row>
    <row r="635" spans="1:37" ht="15.75" customHeight="1" x14ac:dyDescent="0.25">
      <c r="A635" s="41">
        <v>2301</v>
      </c>
      <c r="B635" s="42"/>
      <c r="C635" s="42"/>
      <c r="D635" s="42"/>
      <c r="E635" s="42"/>
      <c r="F635" s="42"/>
      <c r="G635" s="42"/>
      <c r="H635" s="42"/>
      <c r="I635" s="42">
        <v>20</v>
      </c>
      <c r="J635" s="42"/>
      <c r="K635" s="131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  <c r="AA635" s="27"/>
      <c r="AB635" s="27"/>
      <c r="AC635" s="27"/>
      <c r="AD635" s="119"/>
      <c r="AE635" s="120"/>
      <c r="AF635" s="121"/>
      <c r="AG635" s="47">
        <f>IF(I635=0,"",I635/H634)</f>
        <v>0.95238095238095233</v>
      </c>
      <c r="AH635" s="48">
        <v>20</v>
      </c>
      <c r="AI635" s="49">
        <f t="shared" si="67"/>
        <v>0.95238095238095233</v>
      </c>
      <c r="AJ635" s="49">
        <f t="shared" si="68"/>
        <v>4.7619047619047672E-2</v>
      </c>
    </row>
    <row r="636" spans="1:37" ht="15.75" customHeight="1" x14ac:dyDescent="0.25">
      <c r="A636" s="41">
        <v>2302</v>
      </c>
      <c r="B636" s="42"/>
      <c r="C636" s="42"/>
      <c r="D636" s="42"/>
      <c r="E636" s="42"/>
      <c r="F636" s="42"/>
      <c r="G636" s="42"/>
      <c r="H636" s="42"/>
      <c r="I636" s="42"/>
      <c r="J636" s="42">
        <v>19</v>
      </c>
      <c r="K636" s="131">
        <v>14</v>
      </c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  <c r="AA636" s="27"/>
      <c r="AB636" s="27"/>
      <c r="AC636" s="27"/>
      <c r="AD636" s="119"/>
      <c r="AE636" s="120"/>
      <c r="AF636" s="121"/>
      <c r="AG636" s="50">
        <f>IF(J636=0,"",J636/I635)</f>
        <v>0.95</v>
      </c>
      <c r="AH636" s="48">
        <v>19</v>
      </c>
      <c r="AI636" s="51">
        <f t="shared" si="67"/>
        <v>0.95</v>
      </c>
      <c r="AJ636" s="51">
        <f t="shared" si="68"/>
        <v>5.0000000000000044E-2</v>
      </c>
    </row>
    <row r="637" spans="1:37" ht="15.75" customHeight="1" x14ac:dyDescent="0.25">
      <c r="A637" s="41">
        <v>2401</v>
      </c>
      <c r="B637" s="42"/>
      <c r="C637" s="42"/>
      <c r="D637" s="42"/>
      <c r="E637" s="42"/>
      <c r="F637" s="42"/>
      <c r="G637" s="42"/>
      <c r="H637" s="42"/>
      <c r="I637" s="42"/>
      <c r="J637" s="42">
        <v>3</v>
      </c>
      <c r="K637" s="131">
        <v>4</v>
      </c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  <c r="AA637" s="27"/>
      <c r="AB637" s="27"/>
      <c r="AC637" s="27"/>
      <c r="AD637" s="119"/>
      <c r="AE637" s="120"/>
      <c r="AF637" s="122"/>
      <c r="AG637" s="154"/>
      <c r="AH637" s="48">
        <v>4</v>
      </c>
      <c r="AI637" s="155"/>
      <c r="AJ637" s="156"/>
    </row>
    <row r="638" spans="1:37" ht="15.75" customHeight="1" x14ac:dyDescent="0.25">
      <c r="A638" s="41">
        <v>2402</v>
      </c>
      <c r="B638" s="42"/>
      <c r="C638" s="42"/>
      <c r="D638" s="42"/>
      <c r="E638" s="42"/>
      <c r="F638" s="42"/>
      <c r="G638" s="42"/>
      <c r="H638" s="42"/>
      <c r="I638" s="42"/>
      <c r="J638" s="42">
        <v>1</v>
      </c>
      <c r="K638" s="131">
        <v>1</v>
      </c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  <c r="AA638" s="27"/>
      <c r="AB638" s="27"/>
      <c r="AC638" s="27"/>
      <c r="AD638" s="119"/>
      <c r="AE638" s="120"/>
      <c r="AF638" s="122"/>
      <c r="AG638" s="126"/>
      <c r="AH638" s="124">
        <v>2</v>
      </c>
      <c r="AI638" s="127"/>
      <c r="AJ638" s="126"/>
    </row>
    <row r="639" spans="1:37" ht="15.75" customHeight="1" x14ac:dyDescent="0.25">
      <c r="A639" s="41">
        <v>2501</v>
      </c>
      <c r="B639" s="42"/>
      <c r="C639" s="42"/>
      <c r="D639" s="42"/>
      <c r="E639" s="42"/>
      <c r="F639" s="42"/>
      <c r="G639" s="42"/>
      <c r="H639" s="42"/>
      <c r="I639" s="42"/>
      <c r="J639" s="42">
        <v>1</v>
      </c>
      <c r="K639" s="131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  <c r="AA639" s="27"/>
      <c r="AB639" s="27"/>
      <c r="AC639" s="27"/>
      <c r="AD639" s="119"/>
      <c r="AE639" s="120"/>
      <c r="AF639" s="122"/>
      <c r="AG639" s="126"/>
      <c r="AH639" s="124">
        <v>1</v>
      </c>
      <c r="AI639" s="127"/>
      <c r="AJ639" s="126"/>
    </row>
    <row r="640" spans="1:37" ht="15.75" customHeight="1" x14ac:dyDescent="0.25">
      <c r="A640" s="41">
        <v>2502</v>
      </c>
      <c r="B640" s="42"/>
      <c r="C640" s="42"/>
      <c r="D640" s="42"/>
      <c r="E640" s="42"/>
      <c r="F640" s="42"/>
      <c r="G640" s="42"/>
      <c r="H640" s="42"/>
      <c r="I640" s="42"/>
      <c r="J640" s="42"/>
      <c r="K640" s="131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  <c r="AA640" s="27"/>
      <c r="AB640" s="27"/>
      <c r="AC640" s="27"/>
      <c r="AD640" s="119"/>
      <c r="AE640" s="120"/>
      <c r="AF640" s="122"/>
      <c r="AG640" s="120"/>
      <c r="AH640" s="122"/>
      <c r="AI640" s="151"/>
      <c r="AJ640" s="126"/>
    </row>
    <row r="641" spans="1:37" ht="15.75" customHeight="1" x14ac:dyDescent="0.25">
      <c r="A641" s="41">
        <v>2601</v>
      </c>
      <c r="B641" s="42"/>
      <c r="C641" s="42"/>
      <c r="D641" s="42"/>
      <c r="E641" s="42"/>
      <c r="F641" s="42"/>
      <c r="G641" s="42"/>
      <c r="H641" s="42"/>
      <c r="I641" s="42"/>
      <c r="J641" s="42"/>
      <c r="K641" s="131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  <c r="AA641" s="27"/>
      <c r="AB641" s="27"/>
      <c r="AC641" s="27"/>
      <c r="AD641" s="119"/>
      <c r="AE641" s="120"/>
      <c r="AF641" s="122"/>
      <c r="AG641" s="52" t="s">
        <v>35</v>
      </c>
      <c r="AH641" s="53">
        <v>5</v>
      </c>
      <c r="AI641" s="54">
        <f>K644</f>
        <v>19</v>
      </c>
      <c r="AJ641" s="55" t="s">
        <v>20</v>
      </c>
    </row>
    <row r="642" spans="1:37" ht="15.75" customHeight="1" x14ac:dyDescent="0.25">
      <c r="A642" s="41">
        <v>2602</v>
      </c>
      <c r="B642" s="42"/>
      <c r="C642" s="42"/>
      <c r="D642" s="42"/>
      <c r="E642" s="42"/>
      <c r="F642" s="42"/>
      <c r="G642" s="42"/>
      <c r="H642" s="42"/>
      <c r="I642" s="42"/>
      <c r="J642" s="42"/>
      <c r="K642" s="131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  <c r="AA642" s="27"/>
      <c r="AB642" s="27"/>
      <c r="AC642" s="27"/>
      <c r="AD642" s="119"/>
      <c r="AE642" s="120"/>
      <c r="AF642" s="122"/>
      <c r="AG642" s="56" t="s">
        <v>36</v>
      </c>
      <c r="AH642" s="57">
        <f>AH641/B628</f>
        <v>0.16666666666666666</v>
      </c>
      <c r="AI642" s="58">
        <f>IF(AH641/AI641=0,"",AH641/AI641)</f>
        <v>0.26315789473684209</v>
      </c>
      <c r="AJ642" s="59" t="s">
        <v>37</v>
      </c>
    </row>
    <row r="643" spans="1:37" ht="15.75" x14ac:dyDescent="0.25">
      <c r="A643" s="41">
        <v>2701</v>
      </c>
      <c r="B643" s="178"/>
      <c r="C643" s="178"/>
      <c r="D643" s="178"/>
      <c r="E643" s="178"/>
      <c r="F643" s="178"/>
      <c r="G643" s="178"/>
      <c r="H643" s="178"/>
      <c r="I643" s="178"/>
      <c r="J643" s="178"/>
      <c r="K643" s="131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  <c r="AA643" s="27"/>
      <c r="AB643" s="27"/>
      <c r="AC643" s="27"/>
      <c r="AD643" s="128"/>
      <c r="AE643" s="129"/>
      <c r="AF643" s="130"/>
      <c r="AG643" s="61"/>
      <c r="AH643" s="62"/>
      <c r="AI643" s="62"/>
      <c r="AJ643" s="63"/>
    </row>
    <row r="644" spans="1:37" ht="18" customHeight="1" x14ac:dyDescent="0.25">
      <c r="A644" s="22"/>
      <c r="B644" s="210" t="s">
        <v>79</v>
      </c>
      <c r="C644" s="210"/>
      <c r="D644" s="210"/>
      <c r="E644" s="210"/>
      <c r="F644" s="210"/>
      <c r="G644" s="210"/>
      <c r="H644" s="210"/>
      <c r="I644" s="210"/>
      <c r="J644" s="210"/>
      <c r="K644" s="177">
        <f>SUM(K628:K640)</f>
        <v>19</v>
      </c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  <c r="AA644" s="27"/>
      <c r="AB644" s="27"/>
      <c r="AC644" s="27"/>
      <c r="AD644" s="65">
        <f>IF(K636=0,"",K636/B628)</f>
        <v>0.46666666666666667</v>
      </c>
      <c r="AE644" s="65">
        <f>IF(K644=0,"",K644/B628)</f>
        <v>0.6333333333333333</v>
      </c>
      <c r="AF644" s="65">
        <f>IF(K636=0,"",AE644-AD644)</f>
        <v>0.16666666666666663</v>
      </c>
      <c r="AG644" s="1"/>
      <c r="AH644" s="27"/>
      <c r="AI644" s="30"/>
      <c r="AJ644" s="1"/>
    </row>
    <row r="645" spans="1:37" ht="12.75" customHeight="1" x14ac:dyDescent="0.2">
      <c r="AD645" s="1"/>
      <c r="AE645" s="1"/>
      <c r="AG645" s="1"/>
    </row>
    <row r="646" spans="1:37" ht="12.75" customHeight="1" x14ac:dyDescent="0.2">
      <c r="AD646" s="1"/>
      <c r="AE646" s="1"/>
      <c r="AG646" s="1"/>
    </row>
    <row r="647" spans="1:37" ht="12.75" customHeight="1" x14ac:dyDescent="0.2">
      <c r="A647" s="75" t="s">
        <v>88</v>
      </c>
      <c r="AD647" s="1"/>
      <c r="AE647" s="1"/>
      <c r="AG647" s="1"/>
    </row>
    <row r="648" spans="1:37" ht="12.75" customHeight="1" x14ac:dyDescent="0.2">
      <c r="A648" s="75"/>
      <c r="AD648" s="1"/>
      <c r="AE648" s="1"/>
      <c r="AG648" s="1"/>
    </row>
    <row r="649" spans="1:37" ht="12.75" customHeight="1" x14ac:dyDescent="0.2">
      <c r="A649" s="75"/>
      <c r="AD649" s="1"/>
      <c r="AE649" s="1"/>
      <c r="AG649" s="1"/>
    </row>
    <row r="650" spans="1:37" ht="26.25" x14ac:dyDescent="0.4">
      <c r="B650" s="211" t="s">
        <v>68</v>
      </c>
      <c r="C650" s="212"/>
      <c r="D650" s="212"/>
      <c r="E650" s="212"/>
      <c r="F650" s="212"/>
      <c r="G650" s="212"/>
      <c r="H650" s="212"/>
      <c r="I650" s="212"/>
      <c r="J650" s="212"/>
      <c r="K650" s="66" t="s">
        <v>91</v>
      </c>
      <c r="AD650" s="1"/>
      <c r="AE650" s="1"/>
      <c r="AF650" s="27"/>
      <c r="AG650" s="1"/>
      <c r="AH650" s="27"/>
      <c r="AI650" s="27"/>
      <c r="AJ650" s="27"/>
    </row>
    <row r="651" spans="1:37" ht="20.25" x14ac:dyDescent="0.2">
      <c r="A651" s="223" t="s">
        <v>19</v>
      </c>
      <c r="B651" s="224" t="s">
        <v>69</v>
      </c>
      <c r="C651" s="225"/>
      <c r="D651" s="225"/>
      <c r="E651" s="225"/>
      <c r="F651" s="225"/>
      <c r="G651" s="225"/>
      <c r="H651" s="225"/>
      <c r="I651" s="225"/>
      <c r="J651" s="226"/>
      <c r="K651" s="227" t="s">
        <v>20</v>
      </c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  <c r="AA651" s="27"/>
      <c r="AB651" s="27"/>
      <c r="AC651" s="27"/>
      <c r="AD651" s="221" t="s">
        <v>11</v>
      </c>
      <c r="AE651" s="221" t="s">
        <v>12</v>
      </c>
      <c r="AF651" s="229" t="s">
        <v>13</v>
      </c>
      <c r="AG651" s="221" t="s">
        <v>14</v>
      </c>
      <c r="AH651" s="222" t="s">
        <v>15</v>
      </c>
      <c r="AI651" s="222" t="s">
        <v>16</v>
      </c>
      <c r="AJ651" s="221" t="s">
        <v>17</v>
      </c>
    </row>
    <row r="652" spans="1:37" ht="15.75" x14ac:dyDescent="0.25">
      <c r="A652" s="217"/>
      <c r="B652" s="41" t="s">
        <v>70</v>
      </c>
      <c r="C652" s="41" t="s">
        <v>71</v>
      </c>
      <c r="D652" s="41" t="s">
        <v>72</v>
      </c>
      <c r="E652" s="41" t="s">
        <v>73</v>
      </c>
      <c r="F652" s="41" t="s">
        <v>74</v>
      </c>
      <c r="G652" s="41" t="s">
        <v>75</v>
      </c>
      <c r="H652" s="41" t="s">
        <v>76</v>
      </c>
      <c r="I652" s="41" t="s">
        <v>77</v>
      </c>
      <c r="J652" s="41" t="s">
        <v>78</v>
      </c>
      <c r="K652" s="228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  <c r="AA652" s="27"/>
      <c r="AB652" s="27"/>
      <c r="AC652" s="27"/>
      <c r="AD652" s="217"/>
      <c r="AE652" s="217"/>
      <c r="AF652" s="217"/>
      <c r="AG652" s="217"/>
      <c r="AH652" s="217"/>
      <c r="AI652" s="217"/>
      <c r="AJ652" s="217"/>
    </row>
    <row r="653" spans="1:37" ht="15.75" customHeight="1" x14ac:dyDescent="0.25">
      <c r="A653" s="41">
        <v>2001</v>
      </c>
      <c r="B653" s="42"/>
      <c r="C653" s="42"/>
      <c r="D653" s="42"/>
      <c r="E653" s="42"/>
      <c r="F653" s="42"/>
      <c r="G653" s="42"/>
      <c r="H653" s="42"/>
      <c r="I653" s="42"/>
      <c r="J653" s="42"/>
      <c r="K653" s="131"/>
      <c r="L653" s="122"/>
      <c r="M653" s="122"/>
      <c r="N653" s="122"/>
      <c r="O653" s="122"/>
      <c r="P653" s="122"/>
      <c r="Q653" s="122"/>
      <c r="R653" s="122"/>
      <c r="S653" s="122"/>
      <c r="T653" s="122"/>
      <c r="U653" s="122"/>
      <c r="V653" s="122"/>
      <c r="W653" s="122"/>
      <c r="X653" s="122"/>
      <c r="Y653" s="122"/>
      <c r="Z653" s="122"/>
      <c r="AA653" s="122"/>
      <c r="AB653" s="122"/>
      <c r="AC653" s="122"/>
      <c r="AD653" s="114"/>
      <c r="AE653" s="115"/>
      <c r="AF653" s="116"/>
      <c r="AG653" s="43"/>
      <c r="AH653" s="44">
        <f>B653</f>
        <v>0</v>
      </c>
      <c r="AI653" s="45"/>
      <c r="AJ653" s="43"/>
    </row>
    <row r="654" spans="1:37" ht="15.75" customHeight="1" x14ac:dyDescent="0.25">
      <c r="A654" s="41">
        <v>2002</v>
      </c>
      <c r="B654" s="42"/>
      <c r="C654" s="42"/>
      <c r="D654" s="42"/>
      <c r="E654" s="42"/>
      <c r="F654" s="42"/>
      <c r="G654" s="42"/>
      <c r="H654" s="42"/>
      <c r="I654" s="42"/>
      <c r="J654" s="42"/>
      <c r="K654" s="131"/>
      <c r="L654" s="122"/>
      <c r="M654" s="122"/>
      <c r="N654" s="122"/>
      <c r="O654" s="122"/>
      <c r="P654" s="122"/>
      <c r="Q654" s="122"/>
      <c r="R654" s="122"/>
      <c r="S654" s="122"/>
      <c r="T654" s="122"/>
      <c r="U654" s="122"/>
      <c r="V654" s="122"/>
      <c r="W654" s="122"/>
      <c r="X654" s="122"/>
      <c r="Y654" s="122"/>
      <c r="Z654" s="122"/>
      <c r="AA654" s="122"/>
      <c r="AB654" s="122"/>
      <c r="AC654" s="122"/>
      <c r="AD654" s="119"/>
      <c r="AE654" s="120"/>
      <c r="AF654" s="121"/>
      <c r="AG654" s="70" t="str">
        <f>IF(C654=0,"",C654/B653)</f>
        <v/>
      </c>
      <c r="AH654" s="48"/>
      <c r="AI654" s="71" t="str">
        <f t="shared" ref="AI654:AI661" si="69">IF(AH654=0,"",AH654/AH653)</f>
        <v/>
      </c>
      <c r="AJ654" s="71" t="str">
        <f t="shared" ref="AJ654:AJ661" si="70">IF(AH654=0,"",100%-AI654)</f>
        <v/>
      </c>
    </row>
    <row r="655" spans="1:37" ht="15.75" customHeight="1" x14ac:dyDescent="0.25">
      <c r="A655" s="41">
        <v>2101</v>
      </c>
      <c r="B655" s="42"/>
      <c r="C655" s="42"/>
      <c r="D655" s="42"/>
      <c r="E655" s="42"/>
      <c r="F655" s="42"/>
      <c r="G655" s="42"/>
      <c r="H655" s="42"/>
      <c r="I655" s="42"/>
      <c r="J655" s="42"/>
      <c r="K655" s="131"/>
      <c r="L655" s="122"/>
      <c r="M655" s="122"/>
      <c r="N655" s="122"/>
      <c r="O655" s="122"/>
      <c r="P655" s="122"/>
      <c r="Q655" s="122"/>
      <c r="R655" s="122"/>
      <c r="S655" s="122"/>
      <c r="T655" s="122"/>
      <c r="U655" s="122"/>
      <c r="V655" s="122"/>
      <c r="W655" s="122"/>
      <c r="X655" s="122"/>
      <c r="Y655" s="122"/>
      <c r="Z655" s="122"/>
      <c r="AA655" s="122"/>
      <c r="AB655" s="122"/>
      <c r="AC655" s="122"/>
      <c r="AD655" s="119"/>
      <c r="AE655" s="120"/>
      <c r="AF655" s="121"/>
      <c r="AG655" s="70" t="str">
        <f>IF(D655=0,"",D655/C654)</f>
        <v/>
      </c>
      <c r="AH655" s="48"/>
      <c r="AI655" s="71" t="str">
        <f t="shared" si="69"/>
        <v/>
      </c>
      <c r="AJ655" s="71" t="str">
        <f t="shared" si="70"/>
        <v/>
      </c>
      <c r="AK655" s="32" t="e">
        <f>AH655/AH653</f>
        <v>#DIV/0!</v>
      </c>
    </row>
    <row r="656" spans="1:37" ht="15.75" customHeight="1" x14ac:dyDescent="0.25">
      <c r="A656" s="41">
        <v>2102</v>
      </c>
      <c r="B656" s="42"/>
      <c r="C656" s="42"/>
      <c r="D656" s="42"/>
      <c r="E656" s="42"/>
      <c r="F656" s="42"/>
      <c r="G656" s="42"/>
      <c r="H656" s="42"/>
      <c r="I656" s="42"/>
      <c r="J656" s="42"/>
      <c r="K656" s="131"/>
      <c r="L656" s="122"/>
      <c r="M656" s="122"/>
      <c r="N656" s="122"/>
      <c r="O656" s="122"/>
      <c r="P656" s="122"/>
      <c r="Q656" s="122"/>
      <c r="R656" s="122"/>
      <c r="S656" s="122"/>
      <c r="T656" s="122"/>
      <c r="U656" s="122"/>
      <c r="V656" s="122"/>
      <c r="W656" s="122"/>
      <c r="X656" s="122"/>
      <c r="Y656" s="122"/>
      <c r="Z656" s="122"/>
      <c r="AA656" s="122"/>
      <c r="AB656" s="122"/>
      <c r="AC656" s="122"/>
      <c r="AD656" s="119"/>
      <c r="AE656" s="120"/>
      <c r="AF656" s="121"/>
      <c r="AG656" s="70" t="str">
        <f>IF(E656=0,"",E656/D655)</f>
        <v/>
      </c>
      <c r="AH656" s="48"/>
      <c r="AI656" s="71" t="str">
        <f t="shared" si="69"/>
        <v/>
      </c>
      <c r="AJ656" s="71" t="str">
        <f t="shared" si="70"/>
        <v/>
      </c>
    </row>
    <row r="657" spans="1:36" ht="15.75" customHeight="1" x14ac:dyDescent="0.25">
      <c r="A657" s="41">
        <v>2201</v>
      </c>
      <c r="B657" s="42"/>
      <c r="C657" s="42"/>
      <c r="D657" s="42"/>
      <c r="E657" s="42"/>
      <c r="F657" s="42"/>
      <c r="G657" s="42"/>
      <c r="H657" s="42"/>
      <c r="I657" s="42"/>
      <c r="J657" s="42"/>
      <c r="K657" s="131"/>
      <c r="L657" s="122"/>
      <c r="M657" s="122"/>
      <c r="N657" s="122"/>
      <c r="O657" s="122"/>
      <c r="P657" s="122"/>
      <c r="Q657" s="122"/>
      <c r="R657" s="122"/>
      <c r="S657" s="122"/>
      <c r="T657" s="122"/>
      <c r="U657" s="122"/>
      <c r="V657" s="122"/>
      <c r="W657" s="122"/>
      <c r="X657" s="122"/>
      <c r="Y657" s="122"/>
      <c r="Z657" s="122"/>
      <c r="AA657" s="122"/>
      <c r="AB657" s="122"/>
      <c r="AC657" s="122"/>
      <c r="AD657" s="119"/>
      <c r="AE657" s="120"/>
      <c r="AF657" s="121"/>
      <c r="AG657" s="70" t="str">
        <f>IF(F657=0,"",F657/E656)</f>
        <v/>
      </c>
      <c r="AH657" s="48"/>
      <c r="AI657" s="71" t="str">
        <f t="shared" si="69"/>
        <v/>
      </c>
      <c r="AJ657" s="71" t="str">
        <f t="shared" si="70"/>
        <v/>
      </c>
    </row>
    <row r="658" spans="1:36" ht="15.75" customHeight="1" x14ac:dyDescent="0.25">
      <c r="A658" s="41">
        <v>2202</v>
      </c>
      <c r="B658" s="42"/>
      <c r="C658" s="42"/>
      <c r="D658" s="42"/>
      <c r="E658" s="42"/>
      <c r="F658" s="42"/>
      <c r="G658" s="42"/>
      <c r="H658" s="42"/>
      <c r="I658" s="42"/>
      <c r="J658" s="42"/>
      <c r="K658" s="131"/>
      <c r="L658" s="122"/>
      <c r="M658" s="122"/>
      <c r="N658" s="122"/>
      <c r="O658" s="122"/>
      <c r="P658" s="122"/>
      <c r="Q658" s="122"/>
      <c r="R658" s="122"/>
      <c r="S658" s="122"/>
      <c r="T658" s="122"/>
      <c r="U658" s="122"/>
      <c r="V658" s="122"/>
      <c r="W658" s="122"/>
      <c r="X658" s="122"/>
      <c r="Y658" s="122"/>
      <c r="Z658" s="122"/>
      <c r="AA658" s="122"/>
      <c r="AB658" s="122"/>
      <c r="AC658" s="122"/>
      <c r="AD658" s="119"/>
      <c r="AE658" s="120"/>
      <c r="AF658" s="121"/>
      <c r="AG658" s="70" t="str">
        <f>IF(G658=0,"",G658/F657)</f>
        <v/>
      </c>
      <c r="AH658" s="48"/>
      <c r="AI658" s="71" t="str">
        <f t="shared" si="69"/>
        <v/>
      </c>
      <c r="AJ658" s="71" t="str">
        <f t="shared" si="70"/>
        <v/>
      </c>
    </row>
    <row r="659" spans="1:36" ht="15.75" customHeight="1" x14ac:dyDescent="0.25">
      <c r="A659" s="41">
        <v>2301</v>
      </c>
      <c r="B659" s="42"/>
      <c r="C659" s="42"/>
      <c r="D659" s="42"/>
      <c r="E659" s="42"/>
      <c r="F659" s="42"/>
      <c r="G659" s="42"/>
      <c r="H659" s="42"/>
      <c r="I659" s="42"/>
      <c r="J659" s="42"/>
      <c r="K659" s="131"/>
      <c r="L659" s="122"/>
      <c r="M659" s="122"/>
      <c r="N659" s="122"/>
      <c r="O659" s="122"/>
      <c r="P659" s="122"/>
      <c r="Q659" s="122"/>
      <c r="R659" s="122"/>
      <c r="S659" s="122"/>
      <c r="T659" s="122"/>
      <c r="U659" s="122"/>
      <c r="V659" s="122"/>
      <c r="W659" s="122"/>
      <c r="X659" s="122"/>
      <c r="Y659" s="122"/>
      <c r="Z659" s="122"/>
      <c r="AA659" s="122"/>
      <c r="AB659" s="122"/>
      <c r="AC659" s="122"/>
      <c r="AD659" s="119"/>
      <c r="AE659" s="120"/>
      <c r="AF659" s="121"/>
      <c r="AG659" s="70" t="str">
        <f>IF(H659=0,"",H659/G658)</f>
        <v/>
      </c>
      <c r="AH659" s="48"/>
      <c r="AI659" s="71" t="str">
        <f t="shared" si="69"/>
        <v/>
      </c>
      <c r="AJ659" s="71" t="str">
        <f t="shared" si="70"/>
        <v/>
      </c>
    </row>
    <row r="660" spans="1:36" ht="15.75" customHeight="1" x14ac:dyDescent="0.25">
      <c r="A660" s="41">
        <v>2302</v>
      </c>
      <c r="B660" s="42"/>
      <c r="C660" s="42"/>
      <c r="D660" s="42"/>
      <c r="E660" s="42"/>
      <c r="F660" s="42"/>
      <c r="G660" s="42"/>
      <c r="H660" s="42"/>
      <c r="I660" s="42"/>
      <c r="J660" s="42"/>
      <c r="K660" s="131"/>
      <c r="L660" s="122"/>
      <c r="M660" s="122"/>
      <c r="N660" s="122"/>
      <c r="O660" s="122"/>
      <c r="P660" s="122"/>
      <c r="Q660" s="122"/>
      <c r="R660" s="122"/>
      <c r="S660" s="122"/>
      <c r="T660" s="122"/>
      <c r="U660" s="122"/>
      <c r="V660" s="122"/>
      <c r="W660" s="122"/>
      <c r="X660" s="122"/>
      <c r="Y660" s="122"/>
      <c r="Z660" s="122"/>
      <c r="AA660" s="122"/>
      <c r="AB660" s="122"/>
      <c r="AC660" s="122"/>
      <c r="AD660" s="119"/>
      <c r="AE660" s="120"/>
      <c r="AF660" s="121"/>
      <c r="AG660" s="70" t="str">
        <f>IF(I660=0,"",I660/H659)</f>
        <v/>
      </c>
      <c r="AH660" s="48"/>
      <c r="AI660" s="71" t="str">
        <f t="shared" si="69"/>
        <v/>
      </c>
      <c r="AJ660" s="71" t="str">
        <f t="shared" si="70"/>
        <v/>
      </c>
    </row>
    <row r="661" spans="1:36" ht="15.75" customHeight="1" x14ac:dyDescent="0.25">
      <c r="A661" s="41">
        <v>2401</v>
      </c>
      <c r="B661" s="42"/>
      <c r="C661" s="42"/>
      <c r="D661" s="42"/>
      <c r="E661" s="42"/>
      <c r="F661" s="42"/>
      <c r="G661" s="42"/>
      <c r="H661" s="42"/>
      <c r="I661" s="42"/>
      <c r="J661" s="42"/>
      <c r="K661" s="131"/>
      <c r="L661" s="122"/>
      <c r="M661" s="122"/>
      <c r="N661" s="122"/>
      <c r="O661" s="122"/>
      <c r="P661" s="122"/>
      <c r="Q661" s="122"/>
      <c r="R661" s="122"/>
      <c r="S661" s="122"/>
      <c r="T661" s="122"/>
      <c r="U661" s="122"/>
      <c r="V661" s="122"/>
      <c r="W661" s="122"/>
      <c r="X661" s="122"/>
      <c r="Y661" s="122"/>
      <c r="Z661" s="122"/>
      <c r="AA661" s="122"/>
      <c r="AB661" s="122"/>
      <c r="AC661" s="122"/>
      <c r="AD661" s="119"/>
      <c r="AE661" s="120"/>
      <c r="AF661" s="121"/>
      <c r="AG661" s="72" t="str">
        <f>IF(J661=0,"",J661/I660)</f>
        <v/>
      </c>
      <c r="AH661" s="48"/>
      <c r="AI661" s="73" t="str">
        <f t="shared" si="69"/>
        <v/>
      </c>
      <c r="AJ661" s="73" t="str">
        <f t="shared" si="70"/>
        <v/>
      </c>
    </row>
    <row r="662" spans="1:36" ht="15.75" customHeight="1" x14ac:dyDescent="0.25">
      <c r="A662" s="41">
        <v>2402</v>
      </c>
      <c r="B662" s="42"/>
      <c r="C662" s="42"/>
      <c r="D662" s="42"/>
      <c r="E662" s="42"/>
      <c r="F662" s="42"/>
      <c r="G662" s="42"/>
      <c r="H662" s="42"/>
      <c r="I662" s="42"/>
      <c r="J662" s="42"/>
      <c r="K662" s="131"/>
      <c r="L662" s="122"/>
      <c r="M662" s="122"/>
      <c r="N662" s="122"/>
      <c r="O662" s="122"/>
      <c r="P662" s="122"/>
      <c r="Q662" s="122"/>
      <c r="R662" s="122"/>
      <c r="S662" s="122"/>
      <c r="T662" s="122"/>
      <c r="U662" s="122"/>
      <c r="V662" s="122"/>
      <c r="W662" s="122"/>
      <c r="X662" s="122"/>
      <c r="Y662" s="122"/>
      <c r="Z662" s="122"/>
      <c r="AA662" s="122"/>
      <c r="AB662" s="122"/>
      <c r="AC662" s="122"/>
      <c r="AD662" s="119"/>
      <c r="AE662" s="120"/>
      <c r="AF662" s="122"/>
      <c r="AG662" s="154"/>
      <c r="AH662" s="48"/>
      <c r="AI662" s="155"/>
      <c r="AJ662" s="156"/>
    </row>
    <row r="663" spans="1:36" ht="15.75" customHeight="1" x14ac:dyDescent="0.25">
      <c r="A663" s="41">
        <v>2501</v>
      </c>
      <c r="B663" s="42"/>
      <c r="C663" s="42"/>
      <c r="D663" s="42"/>
      <c r="E663" s="42"/>
      <c r="F663" s="42"/>
      <c r="G663" s="42"/>
      <c r="H663" s="42"/>
      <c r="I663" s="42"/>
      <c r="J663" s="42"/>
      <c r="K663" s="131"/>
      <c r="L663" s="122"/>
      <c r="M663" s="122"/>
      <c r="N663" s="122"/>
      <c r="O663" s="122"/>
      <c r="P663" s="122"/>
      <c r="Q663" s="122"/>
      <c r="R663" s="122"/>
      <c r="S663" s="122"/>
      <c r="T663" s="122"/>
      <c r="U663" s="122"/>
      <c r="V663" s="122"/>
      <c r="W663" s="122"/>
      <c r="X663" s="122"/>
      <c r="Y663" s="122"/>
      <c r="Z663" s="122"/>
      <c r="AA663" s="122"/>
      <c r="AB663" s="122"/>
      <c r="AC663" s="122"/>
      <c r="AD663" s="119"/>
      <c r="AE663" s="120"/>
      <c r="AF663" s="122"/>
      <c r="AG663" s="126"/>
      <c r="AH663" s="124"/>
      <c r="AI663" s="127"/>
      <c r="AJ663" s="126"/>
    </row>
    <row r="664" spans="1:36" ht="15.75" customHeight="1" x14ac:dyDescent="0.25">
      <c r="A664" s="41">
        <v>2502</v>
      </c>
      <c r="B664" s="42"/>
      <c r="C664" s="42"/>
      <c r="D664" s="42"/>
      <c r="E664" s="42"/>
      <c r="F664" s="42"/>
      <c r="G664" s="42"/>
      <c r="H664" s="42"/>
      <c r="I664" s="42"/>
      <c r="J664" s="42"/>
      <c r="K664" s="131"/>
      <c r="L664" s="122"/>
      <c r="M664" s="122"/>
      <c r="N664" s="122"/>
      <c r="O664" s="122"/>
      <c r="P664" s="122"/>
      <c r="Q664" s="122"/>
      <c r="R664" s="122"/>
      <c r="S664" s="122"/>
      <c r="T664" s="122"/>
      <c r="U664" s="122"/>
      <c r="V664" s="122"/>
      <c r="W664" s="122"/>
      <c r="X664" s="122"/>
      <c r="Y664" s="122"/>
      <c r="Z664" s="122"/>
      <c r="AA664" s="122"/>
      <c r="AB664" s="122"/>
      <c r="AC664" s="122"/>
      <c r="AD664" s="119"/>
      <c r="AE664" s="120"/>
      <c r="AF664" s="122"/>
      <c r="AG664" s="126"/>
      <c r="AH664" s="124"/>
      <c r="AI664" s="127"/>
      <c r="AJ664" s="126"/>
    </row>
    <row r="665" spans="1:36" ht="15.75" customHeight="1" x14ac:dyDescent="0.25">
      <c r="A665" s="41">
        <v>2601</v>
      </c>
      <c r="B665" s="42"/>
      <c r="C665" s="42"/>
      <c r="D665" s="42"/>
      <c r="E665" s="42"/>
      <c r="F665" s="42"/>
      <c r="G665" s="42"/>
      <c r="H665" s="42"/>
      <c r="I665" s="42"/>
      <c r="J665" s="42"/>
      <c r="K665" s="131"/>
      <c r="L665" s="122"/>
      <c r="M665" s="122"/>
      <c r="N665" s="122"/>
      <c r="O665" s="122"/>
      <c r="P665" s="122"/>
      <c r="Q665" s="122"/>
      <c r="R665" s="122"/>
      <c r="S665" s="122"/>
      <c r="T665" s="122"/>
      <c r="U665" s="122"/>
      <c r="V665" s="122"/>
      <c r="W665" s="122"/>
      <c r="X665" s="122"/>
      <c r="Y665" s="122"/>
      <c r="Z665" s="122"/>
      <c r="AA665" s="122"/>
      <c r="AB665" s="122"/>
      <c r="AC665" s="122"/>
      <c r="AD665" s="119"/>
      <c r="AE665" s="120"/>
      <c r="AF665" s="122"/>
      <c r="AG665" s="120"/>
      <c r="AH665" s="122"/>
      <c r="AI665" s="151"/>
      <c r="AJ665" s="126"/>
    </row>
    <row r="666" spans="1:36" ht="15.75" customHeight="1" x14ac:dyDescent="0.25">
      <c r="A666" s="41">
        <v>2602</v>
      </c>
      <c r="B666" s="42"/>
      <c r="C666" s="42"/>
      <c r="D666" s="42"/>
      <c r="E666" s="42"/>
      <c r="F666" s="42"/>
      <c r="G666" s="42"/>
      <c r="H666" s="42"/>
      <c r="I666" s="42"/>
      <c r="J666" s="42"/>
      <c r="K666" s="131"/>
      <c r="L666" s="122"/>
      <c r="M666" s="122"/>
      <c r="N666" s="122"/>
      <c r="O666" s="122"/>
      <c r="P666" s="122"/>
      <c r="Q666" s="122"/>
      <c r="R666" s="122"/>
      <c r="S666" s="122"/>
      <c r="T666" s="122"/>
      <c r="U666" s="122"/>
      <c r="V666" s="122"/>
      <c r="W666" s="122"/>
      <c r="X666" s="122"/>
      <c r="Y666" s="122"/>
      <c r="Z666" s="122"/>
      <c r="AA666" s="122"/>
      <c r="AB666" s="122"/>
      <c r="AC666" s="122"/>
      <c r="AD666" s="119"/>
      <c r="AE666" s="120"/>
      <c r="AF666" s="122"/>
      <c r="AG666" s="52" t="s">
        <v>35</v>
      </c>
      <c r="AH666" s="53"/>
      <c r="AI666" s="54"/>
      <c r="AJ666" s="55" t="s">
        <v>20</v>
      </c>
    </row>
    <row r="667" spans="1:36" ht="15.75" customHeight="1" x14ac:dyDescent="0.25">
      <c r="A667" s="41">
        <v>2701</v>
      </c>
      <c r="B667" s="42"/>
      <c r="C667" s="42"/>
      <c r="D667" s="42"/>
      <c r="E667" s="42"/>
      <c r="F667" s="42"/>
      <c r="G667" s="42"/>
      <c r="H667" s="42"/>
      <c r="I667" s="42"/>
      <c r="J667" s="42"/>
      <c r="K667" s="131"/>
      <c r="L667" s="122"/>
      <c r="M667" s="122"/>
      <c r="N667" s="122"/>
      <c r="O667" s="122"/>
      <c r="P667" s="122"/>
      <c r="Q667" s="122"/>
      <c r="R667" s="122"/>
      <c r="S667" s="122"/>
      <c r="T667" s="122"/>
      <c r="U667" s="122"/>
      <c r="V667" s="122"/>
      <c r="W667" s="122"/>
      <c r="X667" s="122"/>
      <c r="Y667" s="122"/>
      <c r="Z667" s="122"/>
      <c r="AA667" s="122"/>
      <c r="AB667" s="122"/>
      <c r="AC667" s="122"/>
      <c r="AD667" s="119"/>
      <c r="AE667" s="120"/>
      <c r="AF667" s="122"/>
      <c r="AG667" s="56" t="s">
        <v>36</v>
      </c>
      <c r="AH667" s="57" t="e">
        <f>IF(AH666/AI666=0,"",AH666/AI666)</f>
        <v>#DIV/0!</v>
      </c>
      <c r="AI667" s="58" t="e">
        <f>IF(AH666/AI666=0,"",AH666/AI666)</f>
        <v>#DIV/0!</v>
      </c>
      <c r="AJ667" s="59" t="s">
        <v>37</v>
      </c>
    </row>
    <row r="668" spans="1:36" ht="15.75" x14ac:dyDescent="0.25">
      <c r="A668" s="41">
        <v>2702</v>
      </c>
      <c r="B668" s="178"/>
      <c r="C668" s="178"/>
      <c r="D668" s="178"/>
      <c r="E668" s="178"/>
      <c r="F668" s="178"/>
      <c r="G668" s="178"/>
      <c r="H668" s="178"/>
      <c r="I668" s="178"/>
      <c r="J668" s="178"/>
      <c r="K668" s="131"/>
      <c r="L668" s="122"/>
      <c r="M668" s="122"/>
      <c r="N668" s="122"/>
      <c r="O668" s="122"/>
      <c r="P668" s="122"/>
      <c r="Q668" s="122"/>
      <c r="R668" s="122"/>
      <c r="S668" s="122"/>
      <c r="T668" s="122"/>
      <c r="U668" s="122"/>
      <c r="V668" s="122"/>
      <c r="W668" s="122"/>
      <c r="X668" s="122"/>
      <c r="Y668" s="122"/>
      <c r="Z668" s="122"/>
      <c r="AA668" s="122"/>
      <c r="AB668" s="122"/>
      <c r="AC668" s="122"/>
      <c r="AD668" s="128"/>
      <c r="AE668" s="129"/>
      <c r="AF668" s="130"/>
      <c r="AG668" s="61"/>
      <c r="AH668" s="62"/>
      <c r="AI668" s="62"/>
      <c r="AJ668" s="63"/>
    </row>
    <row r="669" spans="1:36" ht="18" customHeight="1" x14ac:dyDescent="0.25">
      <c r="A669" s="22"/>
      <c r="B669" s="210" t="s">
        <v>79</v>
      </c>
      <c r="C669" s="210"/>
      <c r="D669" s="210"/>
      <c r="E669" s="210"/>
      <c r="F669" s="210"/>
      <c r="G669" s="210"/>
      <c r="H669" s="210"/>
      <c r="I669" s="210"/>
      <c r="J669" s="210"/>
      <c r="K669" s="177">
        <f>SUM(K653:K665)</f>
        <v>0</v>
      </c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  <c r="AA669" s="27"/>
      <c r="AB669" s="27"/>
      <c r="AC669" s="27"/>
      <c r="AD669" s="65" t="str">
        <f>IF(K661=0,"",K661/B653)</f>
        <v/>
      </c>
      <c r="AE669" s="65" t="str">
        <f>IF(K669=0,"",K669/B653)</f>
        <v/>
      </c>
      <c r="AF669" s="65" t="str">
        <f>IF(AC661=0,"",AE669-AD669)</f>
        <v/>
      </c>
      <c r="AG669" s="1"/>
      <c r="AH669" s="27"/>
      <c r="AI669" s="30"/>
      <c r="AJ669" s="1"/>
    </row>
    <row r="670" spans="1:36" ht="12.75" customHeight="1" x14ac:dyDescent="0.2">
      <c r="AD670" s="1"/>
      <c r="AE670" s="1"/>
      <c r="AG670" s="1"/>
    </row>
    <row r="671" spans="1:36" ht="12.75" customHeight="1" x14ac:dyDescent="0.2">
      <c r="AD671" s="1"/>
      <c r="AE671" s="1"/>
      <c r="AG671" s="1"/>
    </row>
    <row r="672" spans="1:36" ht="26.25" x14ac:dyDescent="0.4">
      <c r="B672" s="211" t="s">
        <v>68</v>
      </c>
      <c r="C672" s="212"/>
      <c r="D672" s="212"/>
      <c r="E672" s="212"/>
      <c r="F672" s="212"/>
      <c r="G672" s="212"/>
      <c r="H672" s="212"/>
      <c r="I672" s="212"/>
      <c r="J672" s="212"/>
      <c r="K672" s="66" t="s">
        <v>92</v>
      </c>
      <c r="AD672" s="1"/>
      <c r="AE672" s="1"/>
      <c r="AF672" s="27"/>
      <c r="AG672" s="1"/>
      <c r="AH672" s="27"/>
      <c r="AI672" s="27"/>
      <c r="AJ672" s="27"/>
    </row>
    <row r="673" spans="1:37" ht="20.25" x14ac:dyDescent="0.2">
      <c r="A673" s="223" t="s">
        <v>19</v>
      </c>
      <c r="B673" s="224" t="s">
        <v>69</v>
      </c>
      <c r="C673" s="225"/>
      <c r="D673" s="225"/>
      <c r="E673" s="225"/>
      <c r="F673" s="225"/>
      <c r="G673" s="225"/>
      <c r="H673" s="225"/>
      <c r="I673" s="225"/>
      <c r="J673" s="226"/>
      <c r="K673" s="227" t="s">
        <v>20</v>
      </c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  <c r="AA673" s="27"/>
      <c r="AB673" s="27"/>
      <c r="AC673" s="27"/>
      <c r="AD673" s="221" t="s">
        <v>11</v>
      </c>
      <c r="AE673" s="221" t="s">
        <v>12</v>
      </c>
      <c r="AF673" s="229" t="s">
        <v>13</v>
      </c>
      <c r="AG673" s="221" t="s">
        <v>14</v>
      </c>
      <c r="AH673" s="222" t="s">
        <v>15</v>
      </c>
      <c r="AI673" s="222" t="s">
        <v>16</v>
      </c>
      <c r="AJ673" s="221" t="s">
        <v>17</v>
      </c>
    </row>
    <row r="674" spans="1:37" ht="15.75" x14ac:dyDescent="0.25">
      <c r="A674" s="217"/>
      <c r="B674" s="41" t="s">
        <v>70</v>
      </c>
      <c r="C674" s="41" t="s">
        <v>71</v>
      </c>
      <c r="D674" s="41" t="s">
        <v>72</v>
      </c>
      <c r="E674" s="41" t="s">
        <v>73</v>
      </c>
      <c r="F674" s="41" t="s">
        <v>74</v>
      </c>
      <c r="G674" s="41" t="s">
        <v>75</v>
      </c>
      <c r="H674" s="41" t="s">
        <v>76</v>
      </c>
      <c r="I674" s="41" t="s">
        <v>77</v>
      </c>
      <c r="J674" s="41" t="s">
        <v>78</v>
      </c>
      <c r="K674" s="228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  <c r="AA674" s="27"/>
      <c r="AB674" s="27"/>
      <c r="AC674" s="27"/>
      <c r="AD674" s="217"/>
      <c r="AE674" s="217"/>
      <c r="AF674" s="217"/>
      <c r="AG674" s="217"/>
      <c r="AH674" s="217"/>
      <c r="AI674" s="217"/>
      <c r="AJ674" s="217"/>
    </row>
    <row r="675" spans="1:37" ht="15.75" x14ac:dyDescent="0.25">
      <c r="A675" s="41">
        <v>2002</v>
      </c>
      <c r="B675" s="42">
        <v>24</v>
      </c>
      <c r="C675" s="42"/>
      <c r="D675" s="42"/>
      <c r="E675" s="42"/>
      <c r="F675" s="42"/>
      <c r="G675" s="42"/>
      <c r="H675" s="42"/>
      <c r="I675" s="42"/>
      <c r="J675" s="42"/>
      <c r="K675" s="131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  <c r="AA675" s="27"/>
      <c r="AB675" s="27"/>
      <c r="AC675" s="27"/>
      <c r="AD675" s="114"/>
      <c r="AE675" s="115"/>
      <c r="AF675" s="116"/>
      <c r="AG675" s="43"/>
      <c r="AH675" s="44">
        <f>B675</f>
        <v>24</v>
      </c>
      <c r="AI675" s="45"/>
      <c r="AJ675" s="43"/>
    </row>
    <row r="676" spans="1:37" ht="15.75" customHeight="1" x14ac:dyDescent="0.25">
      <c r="A676" s="41">
        <v>2101</v>
      </c>
      <c r="B676" s="42"/>
      <c r="C676" s="42">
        <v>24</v>
      </c>
      <c r="D676" s="42"/>
      <c r="E676" s="42"/>
      <c r="F676" s="42"/>
      <c r="G676" s="42"/>
      <c r="H676" s="42"/>
      <c r="I676" s="42"/>
      <c r="J676" s="42"/>
      <c r="K676" s="131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  <c r="AA676" s="27"/>
      <c r="AB676" s="27"/>
      <c r="AC676" s="27"/>
      <c r="AD676" s="119"/>
      <c r="AE676" s="120"/>
      <c r="AF676" s="121"/>
      <c r="AG676" s="47">
        <f>IF(C676=0,"",C676/B675)</f>
        <v>1</v>
      </c>
      <c r="AH676" s="48">
        <v>24</v>
      </c>
      <c r="AI676" s="49">
        <f t="shared" ref="AI676:AI683" si="71">IF(AH676=0,"",AH676/AH675)</f>
        <v>1</v>
      </c>
      <c r="AJ676" s="49">
        <f t="shared" ref="AJ676:AJ683" si="72">IF(AH676=0,"",100%-AI676)</f>
        <v>0</v>
      </c>
    </row>
    <row r="677" spans="1:37" ht="15.75" customHeight="1" x14ac:dyDescent="0.25">
      <c r="A677" s="41">
        <v>2102</v>
      </c>
      <c r="B677" s="42"/>
      <c r="C677" s="42"/>
      <c r="D677" s="42">
        <v>22</v>
      </c>
      <c r="E677" s="42"/>
      <c r="F677" s="42"/>
      <c r="G677" s="42"/>
      <c r="H677" s="42"/>
      <c r="I677" s="42"/>
      <c r="J677" s="42"/>
      <c r="K677" s="131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  <c r="AA677" s="27"/>
      <c r="AB677" s="27"/>
      <c r="AC677" s="27"/>
      <c r="AD677" s="119"/>
      <c r="AE677" s="120"/>
      <c r="AF677" s="121"/>
      <c r="AG677" s="47">
        <f>IF(D677=0,"",D677/C676)</f>
        <v>0.91666666666666663</v>
      </c>
      <c r="AH677" s="48">
        <v>23</v>
      </c>
      <c r="AI677" s="49">
        <f t="shared" si="71"/>
        <v>0.95833333333333337</v>
      </c>
      <c r="AJ677" s="49">
        <f t="shared" si="72"/>
        <v>4.166666666666663E-2</v>
      </c>
      <c r="AK677" s="32">
        <f>AH677/AH675</f>
        <v>0.95833333333333337</v>
      </c>
    </row>
    <row r="678" spans="1:37" ht="15.75" customHeight="1" x14ac:dyDescent="0.25">
      <c r="A678" s="41">
        <v>2201</v>
      </c>
      <c r="B678" s="42"/>
      <c r="C678" s="42"/>
      <c r="D678" s="42"/>
      <c r="E678" s="42">
        <v>21</v>
      </c>
      <c r="F678" s="42"/>
      <c r="G678" s="42"/>
      <c r="H678" s="42"/>
      <c r="I678" s="42"/>
      <c r="J678" s="42"/>
      <c r="K678" s="131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  <c r="AA678" s="27"/>
      <c r="AB678" s="27"/>
      <c r="AC678" s="27"/>
      <c r="AD678" s="119"/>
      <c r="AE678" s="120"/>
      <c r="AF678" s="121"/>
      <c r="AG678" s="47">
        <f>IF(E678=0,"",E678/D677)</f>
        <v>0.95454545454545459</v>
      </c>
      <c r="AH678" s="48">
        <v>21</v>
      </c>
      <c r="AI678" s="49">
        <f t="shared" si="71"/>
        <v>0.91304347826086951</v>
      </c>
      <c r="AJ678" s="49">
        <f t="shared" si="72"/>
        <v>8.6956521739130488E-2</v>
      </c>
    </row>
    <row r="679" spans="1:37" ht="15.75" customHeight="1" x14ac:dyDescent="0.25">
      <c r="A679" s="41">
        <v>2202</v>
      </c>
      <c r="B679" s="42"/>
      <c r="C679" s="42"/>
      <c r="D679" s="42"/>
      <c r="E679" s="42"/>
      <c r="F679" s="42">
        <v>19</v>
      </c>
      <c r="G679" s="42"/>
      <c r="H679" s="42"/>
      <c r="I679" s="42"/>
      <c r="J679" s="42"/>
      <c r="K679" s="131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  <c r="AA679" s="27"/>
      <c r="AB679" s="27"/>
      <c r="AC679" s="27"/>
      <c r="AD679" s="119"/>
      <c r="AE679" s="120"/>
      <c r="AF679" s="121"/>
      <c r="AG679" s="47">
        <f>IF(F679=0,"",F679/E678)</f>
        <v>0.90476190476190477</v>
      </c>
      <c r="AH679" s="48">
        <v>20</v>
      </c>
      <c r="AI679" s="49">
        <f t="shared" si="71"/>
        <v>0.95238095238095233</v>
      </c>
      <c r="AJ679" s="49">
        <f t="shared" si="72"/>
        <v>4.7619047619047672E-2</v>
      </c>
    </row>
    <row r="680" spans="1:37" ht="15.75" customHeight="1" x14ac:dyDescent="0.25">
      <c r="A680" s="41">
        <v>2301</v>
      </c>
      <c r="B680" s="42"/>
      <c r="C680" s="42"/>
      <c r="D680" s="42"/>
      <c r="E680" s="42"/>
      <c r="F680" s="42"/>
      <c r="G680" s="42">
        <v>18</v>
      </c>
      <c r="H680" s="42"/>
      <c r="I680" s="42"/>
      <c r="J680" s="42"/>
      <c r="K680" s="131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  <c r="AA680" s="27"/>
      <c r="AB680" s="27"/>
      <c r="AC680" s="27"/>
      <c r="AD680" s="119"/>
      <c r="AE680" s="120"/>
      <c r="AF680" s="121"/>
      <c r="AG680" s="47">
        <f>IF(G680=0,"",G680/F679)</f>
        <v>0.94736842105263153</v>
      </c>
      <c r="AH680" s="48">
        <v>19</v>
      </c>
      <c r="AI680" s="49">
        <f t="shared" si="71"/>
        <v>0.95</v>
      </c>
      <c r="AJ680" s="49">
        <f t="shared" si="72"/>
        <v>5.0000000000000044E-2</v>
      </c>
    </row>
    <row r="681" spans="1:37" ht="15.75" customHeight="1" x14ac:dyDescent="0.25">
      <c r="A681" s="41">
        <v>2302</v>
      </c>
      <c r="B681" s="42"/>
      <c r="C681" s="42"/>
      <c r="D681" s="42"/>
      <c r="E681" s="42"/>
      <c r="F681" s="42"/>
      <c r="G681" s="42"/>
      <c r="H681" s="42">
        <v>18</v>
      </c>
      <c r="I681" s="42"/>
      <c r="J681" s="42"/>
      <c r="K681" s="131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  <c r="AA681" s="27"/>
      <c r="AB681" s="27"/>
      <c r="AC681" s="27"/>
      <c r="AD681" s="119"/>
      <c r="AE681" s="120"/>
      <c r="AF681" s="121"/>
      <c r="AG681" s="47">
        <f>IF(H681=0,"",H681/G680)</f>
        <v>1</v>
      </c>
      <c r="AH681" s="48">
        <v>19</v>
      </c>
      <c r="AI681" s="49">
        <f t="shared" si="71"/>
        <v>1</v>
      </c>
      <c r="AJ681" s="49">
        <f t="shared" si="72"/>
        <v>0</v>
      </c>
    </row>
    <row r="682" spans="1:37" ht="15.75" customHeight="1" x14ac:dyDescent="0.25">
      <c r="A682" s="41">
        <v>2401</v>
      </c>
      <c r="B682" s="42"/>
      <c r="C682" s="42"/>
      <c r="D682" s="42"/>
      <c r="E682" s="42"/>
      <c r="F682" s="42"/>
      <c r="G682" s="42"/>
      <c r="H682" s="42"/>
      <c r="I682" s="42">
        <v>18</v>
      </c>
      <c r="J682" s="42"/>
      <c r="K682" s="131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  <c r="AA682" s="27"/>
      <c r="AB682" s="27"/>
      <c r="AC682" s="27"/>
      <c r="AD682" s="119"/>
      <c r="AE682" s="120"/>
      <c r="AF682" s="121"/>
      <c r="AG682" s="47">
        <f>IF(I682=0,"",I682/H681)</f>
        <v>1</v>
      </c>
      <c r="AH682" s="48">
        <v>19</v>
      </c>
      <c r="AI682" s="49">
        <f t="shared" si="71"/>
        <v>1</v>
      </c>
      <c r="AJ682" s="49">
        <f t="shared" si="72"/>
        <v>0</v>
      </c>
    </row>
    <row r="683" spans="1:37" ht="15.75" customHeight="1" x14ac:dyDescent="0.25">
      <c r="A683" s="41">
        <v>2402</v>
      </c>
      <c r="B683" s="42"/>
      <c r="C683" s="42"/>
      <c r="D683" s="42"/>
      <c r="E683" s="42"/>
      <c r="F683" s="42"/>
      <c r="G683" s="42"/>
      <c r="H683" s="42"/>
      <c r="I683" s="42"/>
      <c r="J683" s="42">
        <v>18</v>
      </c>
      <c r="K683" s="131">
        <v>15</v>
      </c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  <c r="AA683" s="27"/>
      <c r="AB683" s="27"/>
      <c r="AC683" s="27"/>
      <c r="AD683" s="119"/>
      <c r="AE683" s="120"/>
      <c r="AF683" s="121"/>
      <c r="AG683" s="50">
        <f>IF(J683=0,"",J683/I682)</f>
        <v>1</v>
      </c>
      <c r="AH683" s="48">
        <v>19</v>
      </c>
      <c r="AI683" s="51">
        <f t="shared" si="71"/>
        <v>1</v>
      </c>
      <c r="AJ683" s="51">
        <f t="shared" si="72"/>
        <v>0</v>
      </c>
    </row>
    <row r="684" spans="1:37" ht="15.75" customHeight="1" x14ac:dyDescent="0.25">
      <c r="A684" s="41">
        <v>2501</v>
      </c>
      <c r="B684" s="42"/>
      <c r="C684" s="42"/>
      <c r="D684" s="42"/>
      <c r="E684" s="42"/>
      <c r="F684" s="42"/>
      <c r="G684" s="42"/>
      <c r="H684" s="42"/>
      <c r="I684" s="42"/>
      <c r="J684" s="42">
        <v>2</v>
      </c>
      <c r="K684" s="131">
        <v>2</v>
      </c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  <c r="AA684" s="27"/>
      <c r="AB684" s="27"/>
      <c r="AC684" s="27"/>
      <c r="AD684" s="119"/>
      <c r="AE684" s="120"/>
      <c r="AF684" s="122"/>
      <c r="AG684" s="157"/>
      <c r="AH684" s="48">
        <v>3</v>
      </c>
      <c r="AI684" s="158"/>
      <c r="AJ684" s="159"/>
    </row>
    <row r="685" spans="1:37" ht="15.75" customHeight="1" x14ac:dyDescent="0.25">
      <c r="A685" s="41">
        <v>2502</v>
      </c>
      <c r="B685" s="42"/>
      <c r="C685" s="42"/>
      <c r="D685" s="42"/>
      <c r="E685" s="42"/>
      <c r="F685" s="42"/>
      <c r="G685" s="42"/>
      <c r="H685" s="42"/>
      <c r="I685" s="42"/>
      <c r="J685" s="42"/>
      <c r="K685" s="131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  <c r="AA685" s="27"/>
      <c r="AB685" s="27"/>
      <c r="AC685" s="27"/>
      <c r="AD685" s="119"/>
      <c r="AE685" s="120"/>
      <c r="AF685" s="122"/>
      <c r="AG685" s="126"/>
      <c r="AH685" s="124"/>
      <c r="AI685" s="127"/>
      <c r="AJ685" s="126"/>
    </row>
    <row r="686" spans="1:37" ht="15.75" customHeight="1" x14ac:dyDescent="0.25">
      <c r="A686" s="41">
        <v>2601</v>
      </c>
      <c r="B686" s="42"/>
      <c r="C686" s="42"/>
      <c r="D686" s="42"/>
      <c r="E686" s="42"/>
      <c r="F686" s="42"/>
      <c r="G686" s="42"/>
      <c r="H686" s="42"/>
      <c r="I686" s="42"/>
      <c r="J686" s="42"/>
      <c r="K686" s="131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  <c r="AA686" s="27"/>
      <c r="AB686" s="27"/>
      <c r="AC686" s="27"/>
      <c r="AD686" s="119"/>
      <c r="AE686" s="120"/>
      <c r="AF686" s="122"/>
      <c r="AG686" s="126"/>
      <c r="AH686" s="124"/>
      <c r="AI686" s="127"/>
      <c r="AJ686" s="126"/>
    </row>
    <row r="687" spans="1:37" ht="15.75" customHeight="1" x14ac:dyDescent="0.25">
      <c r="A687" s="41">
        <v>2602</v>
      </c>
      <c r="B687" s="42"/>
      <c r="C687" s="42"/>
      <c r="D687" s="42"/>
      <c r="E687" s="42"/>
      <c r="F687" s="42"/>
      <c r="G687" s="42"/>
      <c r="H687" s="42"/>
      <c r="I687" s="42"/>
      <c r="J687" s="42"/>
      <c r="K687" s="131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  <c r="AA687" s="27"/>
      <c r="AB687" s="27"/>
      <c r="AC687" s="27"/>
      <c r="AD687" s="119"/>
      <c r="AE687" s="120"/>
      <c r="AF687" s="122"/>
      <c r="AG687" s="120"/>
      <c r="AH687" s="122"/>
      <c r="AI687" s="151"/>
      <c r="AJ687" s="126"/>
    </row>
    <row r="688" spans="1:37" ht="15.75" customHeight="1" x14ac:dyDescent="0.25">
      <c r="A688" s="41">
        <v>2701</v>
      </c>
      <c r="B688" s="42"/>
      <c r="C688" s="42"/>
      <c r="D688" s="42"/>
      <c r="E688" s="42"/>
      <c r="F688" s="42"/>
      <c r="G688" s="42"/>
      <c r="H688" s="42"/>
      <c r="I688" s="42"/>
      <c r="J688" s="42"/>
      <c r="K688" s="131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  <c r="AA688" s="27"/>
      <c r="AB688" s="27"/>
      <c r="AC688" s="27"/>
      <c r="AD688" s="119"/>
      <c r="AE688" s="120"/>
      <c r="AF688" s="122"/>
      <c r="AG688" s="52" t="s">
        <v>35</v>
      </c>
      <c r="AH688" s="53">
        <v>7</v>
      </c>
      <c r="AI688" s="54">
        <f>K691</f>
        <v>17</v>
      </c>
      <c r="AJ688" s="55" t="s">
        <v>20</v>
      </c>
    </row>
    <row r="689" spans="1:39" ht="15.75" customHeight="1" x14ac:dyDescent="0.25">
      <c r="A689" s="41">
        <v>2702</v>
      </c>
      <c r="B689" s="42"/>
      <c r="C689" s="42"/>
      <c r="D689" s="42"/>
      <c r="E689" s="42"/>
      <c r="F689" s="42"/>
      <c r="G689" s="42"/>
      <c r="H689" s="42"/>
      <c r="I689" s="42"/>
      <c r="J689" s="42"/>
      <c r="K689" s="131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  <c r="AA689" s="27"/>
      <c r="AB689" s="27"/>
      <c r="AC689" s="27"/>
      <c r="AD689" s="119"/>
      <c r="AE689" s="120"/>
      <c r="AF689" s="122"/>
      <c r="AG689" s="56" t="s">
        <v>36</v>
      </c>
      <c r="AH689" s="57">
        <f>AH688/B675</f>
        <v>0.29166666666666669</v>
      </c>
      <c r="AI689" s="58">
        <f>IF(AH688/AI688=0,"",AH688/AI688)</f>
        <v>0.41176470588235292</v>
      </c>
      <c r="AJ689" s="59" t="s">
        <v>37</v>
      </c>
    </row>
    <row r="690" spans="1:39" ht="15.75" x14ac:dyDescent="0.25">
      <c r="A690" s="41">
        <v>2801</v>
      </c>
      <c r="B690" s="178"/>
      <c r="C690" s="178"/>
      <c r="D690" s="178"/>
      <c r="E690" s="178"/>
      <c r="F690" s="178"/>
      <c r="G690" s="178"/>
      <c r="H690" s="178"/>
      <c r="I690" s="178"/>
      <c r="J690" s="178"/>
      <c r="K690" s="131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  <c r="AA690" s="27"/>
      <c r="AB690" s="27"/>
      <c r="AC690" s="27"/>
      <c r="AD690" s="128"/>
      <c r="AE690" s="129"/>
      <c r="AF690" s="130"/>
      <c r="AG690" s="61"/>
      <c r="AH690" s="62"/>
      <c r="AI690" s="62"/>
      <c r="AJ690" s="63"/>
    </row>
    <row r="691" spans="1:39" ht="18" customHeight="1" x14ac:dyDescent="0.25">
      <c r="A691" s="22"/>
      <c r="B691" s="210" t="s">
        <v>79</v>
      </c>
      <c r="C691" s="210"/>
      <c r="D691" s="210"/>
      <c r="E691" s="210"/>
      <c r="F691" s="210"/>
      <c r="G691" s="210"/>
      <c r="H691" s="210"/>
      <c r="I691" s="210"/>
      <c r="J691" s="210"/>
      <c r="K691" s="177">
        <f>SUM(K675:K687)</f>
        <v>17</v>
      </c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  <c r="AA691" s="27"/>
      <c r="AB691" s="27"/>
      <c r="AC691" s="27"/>
      <c r="AD691" s="65">
        <f>IF(K683=0,"",K683/B675)</f>
        <v>0.625</v>
      </c>
      <c r="AE691" s="65">
        <f>IF(K691=0,"",K691/B675)</f>
        <v>0.70833333333333337</v>
      </c>
      <c r="AF691" s="65">
        <f>AE691-AD691</f>
        <v>8.333333333333337E-2</v>
      </c>
      <c r="AG691" s="1"/>
      <c r="AH691" s="27"/>
      <c r="AI691" s="30"/>
      <c r="AJ691" s="1"/>
    </row>
    <row r="692" spans="1:39" ht="12.75" customHeight="1" x14ac:dyDescent="0.2">
      <c r="AD692" s="1"/>
      <c r="AE692" s="1"/>
      <c r="AG692" s="1"/>
    </row>
    <row r="693" spans="1:39" ht="12.75" customHeight="1" x14ac:dyDescent="0.2">
      <c r="AD693" s="1"/>
      <c r="AE693" s="1"/>
      <c r="AG693" s="1"/>
    </row>
    <row r="694" spans="1:39" ht="26.25" x14ac:dyDescent="0.4">
      <c r="B694" s="211" t="s">
        <v>68</v>
      </c>
      <c r="C694" s="212"/>
      <c r="D694" s="212"/>
      <c r="E694" s="212"/>
      <c r="F694" s="212"/>
      <c r="G694" s="212"/>
      <c r="H694" s="212"/>
      <c r="I694" s="212"/>
      <c r="J694" s="212"/>
      <c r="K694" s="66" t="s">
        <v>93</v>
      </c>
      <c r="AD694" s="1"/>
      <c r="AE694" s="1"/>
      <c r="AF694" s="27"/>
      <c r="AG694" s="1"/>
      <c r="AH694" s="27"/>
      <c r="AI694" s="27"/>
      <c r="AJ694" s="27"/>
    </row>
    <row r="695" spans="1:39" ht="20.25" x14ac:dyDescent="0.2">
      <c r="A695" s="223" t="s">
        <v>19</v>
      </c>
      <c r="B695" s="224" t="s">
        <v>69</v>
      </c>
      <c r="C695" s="225"/>
      <c r="D695" s="225"/>
      <c r="E695" s="225"/>
      <c r="F695" s="225"/>
      <c r="G695" s="225"/>
      <c r="H695" s="225"/>
      <c r="I695" s="225"/>
      <c r="J695" s="226"/>
      <c r="K695" s="227" t="s">
        <v>20</v>
      </c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  <c r="AA695" s="27"/>
      <c r="AB695" s="27"/>
      <c r="AC695" s="27"/>
      <c r="AD695" s="221" t="s">
        <v>11</v>
      </c>
      <c r="AE695" s="221" t="s">
        <v>12</v>
      </c>
      <c r="AF695" s="229" t="s">
        <v>13</v>
      </c>
      <c r="AG695" s="221" t="s">
        <v>14</v>
      </c>
      <c r="AH695" s="222" t="s">
        <v>15</v>
      </c>
      <c r="AI695" s="222" t="s">
        <v>16</v>
      </c>
      <c r="AJ695" s="221" t="s">
        <v>17</v>
      </c>
    </row>
    <row r="696" spans="1:39" ht="15.75" x14ac:dyDescent="0.25">
      <c r="A696" s="217"/>
      <c r="B696" s="41" t="s">
        <v>70</v>
      </c>
      <c r="C696" s="41" t="s">
        <v>71</v>
      </c>
      <c r="D696" s="41" t="s">
        <v>72</v>
      </c>
      <c r="E696" s="41" t="s">
        <v>73</v>
      </c>
      <c r="F696" s="41" t="s">
        <v>74</v>
      </c>
      <c r="G696" s="41" t="s">
        <v>75</v>
      </c>
      <c r="H696" s="41" t="s">
        <v>76</v>
      </c>
      <c r="I696" s="41" t="s">
        <v>77</v>
      </c>
      <c r="J696" s="41" t="s">
        <v>78</v>
      </c>
      <c r="K696" s="228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  <c r="AA696" s="27"/>
      <c r="AB696" s="27"/>
      <c r="AC696" s="27"/>
      <c r="AD696" s="217"/>
      <c r="AE696" s="217"/>
      <c r="AF696" s="217"/>
      <c r="AG696" s="217"/>
      <c r="AH696" s="217"/>
      <c r="AI696" s="217"/>
      <c r="AJ696" s="217"/>
    </row>
    <row r="697" spans="1:39" ht="15.75" x14ac:dyDescent="0.25">
      <c r="A697" s="41">
        <v>2102</v>
      </c>
      <c r="B697" s="42">
        <v>33</v>
      </c>
      <c r="C697" s="42"/>
      <c r="D697" s="42"/>
      <c r="E697" s="42"/>
      <c r="F697" s="42"/>
      <c r="G697" s="42"/>
      <c r="H697" s="42"/>
      <c r="I697" s="42"/>
      <c r="J697" s="42"/>
      <c r="K697" s="131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  <c r="AA697" s="27"/>
      <c r="AB697" s="27"/>
      <c r="AC697" s="27"/>
      <c r="AD697" s="114"/>
      <c r="AE697" s="115"/>
      <c r="AF697" s="116"/>
      <c r="AG697" s="43"/>
      <c r="AH697" s="44">
        <f>B697</f>
        <v>33</v>
      </c>
      <c r="AI697" s="45"/>
      <c r="AJ697" s="43"/>
    </row>
    <row r="698" spans="1:39" ht="15.75" customHeight="1" x14ac:dyDescent="0.25">
      <c r="A698" s="41">
        <v>2201</v>
      </c>
      <c r="B698" s="42"/>
      <c r="C698" s="42">
        <v>28</v>
      </c>
      <c r="D698" s="42"/>
      <c r="E698" s="42"/>
      <c r="F698" s="42"/>
      <c r="G698" s="42"/>
      <c r="H698" s="42"/>
      <c r="I698" s="42"/>
      <c r="J698" s="42"/>
      <c r="K698" s="131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  <c r="AA698" s="27"/>
      <c r="AB698" s="27"/>
      <c r="AC698" s="27"/>
      <c r="AD698" s="119"/>
      <c r="AE698" s="120"/>
      <c r="AF698" s="121"/>
      <c r="AG698" s="47">
        <f>IF(C698=0,"",C698/B697)</f>
        <v>0.84848484848484851</v>
      </c>
      <c r="AH698" s="48">
        <v>28</v>
      </c>
      <c r="AI698" s="49">
        <f t="shared" ref="AI698:AI705" si="73">IF(AH698=0,"",AH698/AH697)</f>
        <v>0.84848484848484851</v>
      </c>
      <c r="AJ698" s="49">
        <f t="shared" ref="AJ698:AJ705" si="74">IF(AH698=0,"",100%-AI698)</f>
        <v>0.15151515151515149</v>
      </c>
    </row>
    <row r="699" spans="1:39" ht="15.75" customHeight="1" x14ac:dyDescent="0.25">
      <c r="A699" s="41">
        <v>2202</v>
      </c>
      <c r="B699" s="42"/>
      <c r="C699" s="42"/>
      <c r="D699" s="42">
        <v>25</v>
      </c>
      <c r="E699" s="42"/>
      <c r="F699" s="42"/>
      <c r="G699" s="42"/>
      <c r="H699" s="42"/>
      <c r="I699" s="42"/>
      <c r="J699" s="42"/>
      <c r="K699" s="131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  <c r="AA699" s="27"/>
      <c r="AB699" s="27"/>
      <c r="AC699" s="27"/>
      <c r="AD699" s="119"/>
      <c r="AE699" s="120"/>
      <c r="AF699" s="121"/>
      <c r="AG699" s="47">
        <f>IF(D699=0,"",D699/C698)</f>
        <v>0.8928571428571429</v>
      </c>
      <c r="AH699" s="48">
        <v>25</v>
      </c>
      <c r="AI699" s="49">
        <f t="shared" si="73"/>
        <v>0.8928571428571429</v>
      </c>
      <c r="AJ699" s="49">
        <f t="shared" si="74"/>
        <v>0.1071428571428571</v>
      </c>
      <c r="AK699" s="32">
        <f>AH699/AH697</f>
        <v>0.75757575757575757</v>
      </c>
    </row>
    <row r="700" spans="1:39" ht="15.75" customHeight="1" x14ac:dyDescent="0.25">
      <c r="A700" s="41">
        <v>2301</v>
      </c>
      <c r="B700" s="42"/>
      <c r="C700" s="42"/>
      <c r="D700" s="42"/>
      <c r="E700" s="42">
        <v>25</v>
      </c>
      <c r="F700" s="42"/>
      <c r="G700" s="42"/>
      <c r="H700" s="42"/>
      <c r="I700" s="42"/>
      <c r="J700" s="42"/>
      <c r="K700" s="131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  <c r="AA700" s="27"/>
      <c r="AB700" s="27"/>
      <c r="AC700" s="27"/>
      <c r="AD700" s="119"/>
      <c r="AE700" s="120"/>
      <c r="AF700" s="121"/>
      <c r="AG700" s="47">
        <f>IF(E700=0,"",E700/D699)</f>
        <v>1</v>
      </c>
      <c r="AH700" s="48">
        <v>25</v>
      </c>
      <c r="AI700" s="49">
        <f t="shared" si="73"/>
        <v>1</v>
      </c>
      <c r="AJ700" s="49">
        <f t="shared" si="74"/>
        <v>0</v>
      </c>
    </row>
    <row r="701" spans="1:39" ht="15.75" customHeight="1" x14ac:dyDescent="0.25">
      <c r="A701" s="41">
        <v>2302</v>
      </c>
      <c r="B701" s="42"/>
      <c r="C701" s="42"/>
      <c r="D701" s="42"/>
      <c r="E701" s="42"/>
      <c r="F701" s="42">
        <v>24</v>
      </c>
      <c r="G701" s="42"/>
      <c r="H701" s="42"/>
      <c r="I701" s="42"/>
      <c r="J701" s="42"/>
      <c r="K701" s="131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  <c r="AA701" s="27"/>
      <c r="AB701" s="27"/>
      <c r="AC701" s="27"/>
      <c r="AD701" s="119"/>
      <c r="AE701" s="120"/>
      <c r="AF701" s="121"/>
      <c r="AG701" s="47">
        <f>IF(F701=0,"",F701/E700)</f>
        <v>0.96</v>
      </c>
      <c r="AH701" s="48">
        <v>25</v>
      </c>
      <c r="AI701" s="49">
        <f t="shared" si="73"/>
        <v>1</v>
      </c>
      <c r="AJ701" s="49">
        <f t="shared" si="74"/>
        <v>0</v>
      </c>
    </row>
    <row r="702" spans="1:39" ht="15.75" customHeight="1" x14ac:dyDescent="0.25">
      <c r="A702" s="41">
        <v>2401</v>
      </c>
      <c r="B702" s="42"/>
      <c r="C702" s="42"/>
      <c r="D702" s="42"/>
      <c r="E702" s="42"/>
      <c r="F702" s="42"/>
      <c r="G702" s="42">
        <v>21</v>
      </c>
      <c r="H702" s="42"/>
      <c r="I702" s="42"/>
      <c r="J702" s="42"/>
      <c r="K702" s="131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  <c r="AA702" s="27"/>
      <c r="AB702" s="27"/>
      <c r="AC702" s="27"/>
      <c r="AD702" s="119"/>
      <c r="AE702" s="120"/>
      <c r="AF702" s="121"/>
      <c r="AG702" s="47">
        <f>IF(G702=0,"",G702/F701)</f>
        <v>0.875</v>
      </c>
      <c r="AH702" s="48">
        <v>22</v>
      </c>
      <c r="AI702" s="49">
        <f t="shared" si="73"/>
        <v>0.88</v>
      </c>
      <c r="AJ702" s="49">
        <f t="shared" si="74"/>
        <v>0.12</v>
      </c>
      <c r="AM702" s="147"/>
    </row>
    <row r="703" spans="1:39" ht="15.75" customHeight="1" x14ac:dyDescent="0.25">
      <c r="A703" s="41">
        <v>2402</v>
      </c>
      <c r="B703" s="42"/>
      <c r="C703" s="42"/>
      <c r="D703" s="42"/>
      <c r="E703" s="42"/>
      <c r="F703" s="42"/>
      <c r="G703" s="42"/>
      <c r="H703" s="42">
        <v>21</v>
      </c>
      <c r="I703" s="42"/>
      <c r="J703" s="42"/>
      <c r="K703" s="131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  <c r="AA703" s="27"/>
      <c r="AB703" s="27"/>
      <c r="AC703" s="27"/>
      <c r="AD703" s="119"/>
      <c r="AE703" s="120"/>
      <c r="AF703" s="121"/>
      <c r="AG703" s="47">
        <f>IF(H703=0,"",H703/G702)</f>
        <v>1</v>
      </c>
      <c r="AH703" s="48">
        <v>21</v>
      </c>
      <c r="AI703" s="49">
        <f t="shared" si="73"/>
        <v>0.95454545454545459</v>
      </c>
      <c r="AJ703" s="49">
        <f t="shared" si="74"/>
        <v>4.5454545454545414E-2</v>
      </c>
      <c r="AM703" s="147"/>
    </row>
    <row r="704" spans="1:39" ht="15.75" customHeight="1" x14ac:dyDescent="0.25">
      <c r="A704" s="41">
        <v>2501</v>
      </c>
      <c r="B704" s="42"/>
      <c r="C704" s="42"/>
      <c r="D704" s="42"/>
      <c r="E704" s="42"/>
      <c r="F704" s="42"/>
      <c r="G704" s="42"/>
      <c r="H704" s="42"/>
      <c r="I704" s="42">
        <v>22</v>
      </c>
      <c r="J704" s="42"/>
      <c r="K704" s="131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  <c r="AA704" s="27"/>
      <c r="AB704" s="27"/>
      <c r="AC704" s="27"/>
      <c r="AD704" s="119"/>
      <c r="AE704" s="120"/>
      <c r="AF704" s="121"/>
      <c r="AG704" s="144">
        <f>IF(I704=0,"",I704/H703)</f>
        <v>1.0476190476190477</v>
      </c>
      <c r="AH704" s="48">
        <v>22</v>
      </c>
      <c r="AI704" s="145">
        <f t="shared" si="73"/>
        <v>1.0476190476190477</v>
      </c>
      <c r="AJ704" s="145">
        <f t="shared" si="74"/>
        <v>-4.7619047619047672E-2</v>
      </c>
    </row>
    <row r="705" spans="1:50" ht="15.75" customHeight="1" x14ac:dyDescent="0.25">
      <c r="A705" s="41">
        <v>2502</v>
      </c>
      <c r="B705" s="42"/>
      <c r="C705" s="42"/>
      <c r="D705" s="42"/>
      <c r="E705" s="42"/>
      <c r="F705" s="42"/>
      <c r="G705" s="42"/>
      <c r="H705" s="42"/>
      <c r="I705" s="42"/>
      <c r="J705" s="42"/>
      <c r="K705" s="131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  <c r="AA705" s="27"/>
      <c r="AB705" s="27"/>
      <c r="AC705" s="27"/>
      <c r="AD705" s="119"/>
      <c r="AE705" s="120"/>
      <c r="AF705" s="121"/>
      <c r="AG705" s="50" t="str">
        <f>IF(J705=0,"",J705/I704)</f>
        <v/>
      </c>
      <c r="AH705" s="48"/>
      <c r="AI705" s="51" t="str">
        <f t="shared" si="73"/>
        <v/>
      </c>
      <c r="AJ705" s="51" t="str">
        <f t="shared" si="74"/>
        <v/>
      </c>
    </row>
    <row r="706" spans="1:50" ht="15.75" customHeight="1" x14ac:dyDescent="0.25">
      <c r="A706" s="41">
        <v>2601</v>
      </c>
      <c r="B706" s="42"/>
      <c r="C706" s="42"/>
      <c r="D706" s="42"/>
      <c r="E706" s="42"/>
      <c r="F706" s="42"/>
      <c r="G706" s="42"/>
      <c r="H706" s="42"/>
      <c r="I706" s="42"/>
      <c r="J706" s="42"/>
      <c r="K706" s="131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  <c r="AA706" s="27"/>
      <c r="AB706" s="27"/>
      <c r="AC706" s="27"/>
      <c r="AD706" s="119"/>
      <c r="AE706" s="120"/>
      <c r="AF706" s="122"/>
      <c r="AG706" s="157"/>
      <c r="AH706" s="48"/>
      <c r="AI706" s="158"/>
      <c r="AJ706" s="159"/>
    </row>
    <row r="707" spans="1:50" ht="15.75" customHeight="1" x14ac:dyDescent="0.25">
      <c r="A707" s="41">
        <v>2602</v>
      </c>
      <c r="B707" s="42"/>
      <c r="C707" s="42"/>
      <c r="D707" s="42"/>
      <c r="E707" s="42"/>
      <c r="F707" s="42"/>
      <c r="G707" s="42"/>
      <c r="H707" s="42"/>
      <c r="I707" s="42"/>
      <c r="J707" s="42"/>
      <c r="K707" s="131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  <c r="AA707" s="27"/>
      <c r="AB707" s="27"/>
      <c r="AC707" s="27"/>
      <c r="AD707" s="119"/>
      <c r="AE707" s="120"/>
      <c r="AF707" s="122"/>
      <c r="AG707" s="126"/>
      <c r="AH707" s="124"/>
      <c r="AI707" s="127"/>
      <c r="AJ707" s="126"/>
    </row>
    <row r="708" spans="1:50" ht="15.75" customHeight="1" x14ac:dyDescent="0.25">
      <c r="A708" s="41">
        <v>2701</v>
      </c>
      <c r="B708" s="42"/>
      <c r="C708" s="42"/>
      <c r="D708" s="42"/>
      <c r="E708" s="42"/>
      <c r="F708" s="42"/>
      <c r="G708" s="42"/>
      <c r="H708" s="42"/>
      <c r="I708" s="42"/>
      <c r="J708" s="42"/>
      <c r="K708" s="131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  <c r="AA708" s="27"/>
      <c r="AB708" s="27"/>
      <c r="AC708" s="27"/>
      <c r="AD708" s="119"/>
      <c r="AE708" s="120"/>
      <c r="AF708" s="122"/>
      <c r="AG708" s="126"/>
      <c r="AH708" s="124"/>
      <c r="AI708" s="127"/>
      <c r="AJ708" s="126"/>
    </row>
    <row r="709" spans="1:50" ht="15.75" customHeight="1" x14ac:dyDescent="0.25">
      <c r="A709" s="41">
        <v>2702</v>
      </c>
      <c r="B709" s="42"/>
      <c r="C709" s="42"/>
      <c r="D709" s="42"/>
      <c r="E709" s="42"/>
      <c r="F709" s="42"/>
      <c r="G709" s="42"/>
      <c r="H709" s="42"/>
      <c r="I709" s="42"/>
      <c r="J709" s="42"/>
      <c r="K709" s="131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  <c r="AA709" s="27"/>
      <c r="AB709" s="27"/>
      <c r="AC709" s="27"/>
      <c r="AD709" s="119"/>
      <c r="AE709" s="120"/>
      <c r="AF709" s="122"/>
      <c r="AG709" s="120"/>
      <c r="AH709" s="122"/>
      <c r="AI709" s="151"/>
      <c r="AJ709" s="126"/>
    </row>
    <row r="710" spans="1:50" ht="15.75" customHeight="1" x14ac:dyDescent="0.25">
      <c r="A710" s="41">
        <v>2801</v>
      </c>
      <c r="B710" s="42"/>
      <c r="C710" s="42"/>
      <c r="D710" s="42"/>
      <c r="E710" s="42"/>
      <c r="F710" s="42"/>
      <c r="G710" s="42"/>
      <c r="H710" s="42"/>
      <c r="I710" s="42"/>
      <c r="J710" s="42"/>
      <c r="K710" s="131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  <c r="AA710" s="27"/>
      <c r="AB710" s="27"/>
      <c r="AC710" s="27"/>
      <c r="AD710" s="119"/>
      <c r="AE710" s="120"/>
      <c r="AF710" s="122"/>
      <c r="AG710" s="52" t="s">
        <v>35</v>
      </c>
      <c r="AH710" s="53"/>
      <c r="AI710" s="54"/>
      <c r="AJ710" s="55" t="s">
        <v>20</v>
      </c>
    </row>
    <row r="711" spans="1:50" ht="15.75" x14ac:dyDescent="0.25">
      <c r="A711" s="41">
        <v>2802</v>
      </c>
      <c r="B711" s="42"/>
      <c r="C711" s="42"/>
      <c r="D711" s="42"/>
      <c r="E711" s="42"/>
      <c r="F711" s="42"/>
      <c r="G711" s="42"/>
      <c r="H711" s="42"/>
      <c r="I711" s="42"/>
      <c r="J711" s="42"/>
      <c r="K711" s="131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  <c r="AA711" s="27"/>
      <c r="AB711" s="27"/>
      <c r="AC711" s="27"/>
      <c r="AD711" s="119"/>
      <c r="AE711" s="120"/>
      <c r="AF711" s="122"/>
      <c r="AG711" s="56" t="s">
        <v>36</v>
      </c>
      <c r="AH711" s="57">
        <f>AH710/B697</f>
        <v>0</v>
      </c>
      <c r="AI711" s="58" t="e">
        <f>IF(AH710/AI710=0,"",AH710/AI710)</f>
        <v>#DIV/0!</v>
      </c>
      <c r="AJ711" s="59" t="s">
        <v>37</v>
      </c>
    </row>
    <row r="712" spans="1:50" ht="15.75" x14ac:dyDescent="0.25">
      <c r="A712" s="41">
        <v>2901</v>
      </c>
      <c r="B712" s="178"/>
      <c r="C712" s="178"/>
      <c r="D712" s="178"/>
      <c r="E712" s="178"/>
      <c r="F712" s="178"/>
      <c r="G712" s="178"/>
      <c r="H712" s="178"/>
      <c r="I712" s="178"/>
      <c r="J712" s="178"/>
      <c r="K712" s="131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  <c r="AA712" s="27"/>
      <c r="AB712" s="27"/>
      <c r="AC712" s="27"/>
      <c r="AD712" s="128"/>
      <c r="AE712" s="129"/>
      <c r="AF712" s="130"/>
      <c r="AG712" s="61"/>
      <c r="AH712" s="62"/>
      <c r="AI712" s="62"/>
      <c r="AJ712" s="63"/>
    </row>
    <row r="713" spans="1:50" ht="18" customHeight="1" x14ac:dyDescent="0.25">
      <c r="A713" s="22"/>
      <c r="B713" s="210" t="s">
        <v>79</v>
      </c>
      <c r="C713" s="210"/>
      <c r="D713" s="210"/>
      <c r="E713" s="210"/>
      <c r="F713" s="210"/>
      <c r="G713" s="210"/>
      <c r="H713" s="210"/>
      <c r="I713" s="210"/>
      <c r="J713" s="210"/>
      <c r="K713" s="177">
        <f>SUM(K697:K709)</f>
        <v>0</v>
      </c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  <c r="AA713" s="27"/>
      <c r="AB713" s="27"/>
      <c r="AC713" s="27"/>
      <c r="AD713" s="65" t="str">
        <f>IF(K705=0,"",K705/B697)</f>
        <v/>
      </c>
      <c r="AE713" s="65" t="str">
        <f>IF(K713=0,"",K713/B697)</f>
        <v/>
      </c>
      <c r="AF713" s="65" t="str">
        <f>IF(AC705=0,"",AE713-AD713)</f>
        <v/>
      </c>
      <c r="AG713" s="1"/>
      <c r="AH713" s="27"/>
      <c r="AI713" s="30"/>
      <c r="AJ713" s="1"/>
    </row>
    <row r="714" spans="1:50" ht="12.75" customHeight="1" x14ac:dyDescent="0.25">
      <c r="A714" s="22"/>
      <c r="B714" s="27"/>
      <c r="C714" s="27"/>
      <c r="D714" s="76"/>
      <c r="E714" s="76"/>
      <c r="F714" s="76"/>
      <c r="G714" s="76"/>
      <c r="H714" s="76"/>
      <c r="I714" s="76"/>
      <c r="J714" s="76"/>
      <c r="K714" s="7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  <c r="AA714" s="27"/>
      <c r="AB714" s="27"/>
      <c r="AC714" s="27"/>
      <c r="AD714" s="78"/>
      <c r="AE714" s="78"/>
      <c r="AF714" s="78"/>
      <c r="AG714" s="1"/>
      <c r="AH714" s="27"/>
      <c r="AI714" s="30"/>
      <c r="AJ714" s="1"/>
    </row>
    <row r="715" spans="1:50" ht="12.75" customHeight="1" x14ac:dyDescent="0.25">
      <c r="A715" s="22"/>
      <c r="B715" s="27"/>
      <c r="C715" s="27"/>
      <c r="D715" s="76"/>
      <c r="E715" s="76"/>
      <c r="F715" s="76"/>
      <c r="G715" s="76"/>
      <c r="H715" s="76"/>
      <c r="I715" s="76"/>
      <c r="J715" s="76"/>
      <c r="K715" s="7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  <c r="AA715" s="27"/>
      <c r="AB715" s="27"/>
      <c r="AC715" s="27"/>
      <c r="AD715" s="78"/>
      <c r="AE715" s="78"/>
      <c r="AF715" s="78"/>
      <c r="AG715" s="1"/>
      <c r="AH715" s="27"/>
      <c r="AI715" s="30"/>
      <c r="AJ715" s="1"/>
    </row>
    <row r="716" spans="1:50" ht="26.25" x14ac:dyDescent="0.4">
      <c r="A716" s="79"/>
      <c r="B716" s="211" t="s">
        <v>68</v>
      </c>
      <c r="C716" s="212"/>
      <c r="D716" s="212"/>
      <c r="E716" s="212"/>
      <c r="F716" s="212"/>
      <c r="G716" s="212"/>
      <c r="H716" s="212"/>
      <c r="I716" s="212"/>
      <c r="J716" s="212"/>
      <c r="K716" s="66" t="s">
        <v>94</v>
      </c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  <c r="AA716" s="27"/>
      <c r="AB716" s="27"/>
      <c r="AC716" s="27"/>
      <c r="AD716" s="61"/>
      <c r="AE716" s="61"/>
      <c r="AF716" s="61"/>
      <c r="AG716" s="61"/>
      <c r="AH716" s="62"/>
      <c r="AI716" s="80"/>
      <c r="AJ716" s="61"/>
      <c r="AK716" s="27"/>
      <c r="AL716" s="27"/>
      <c r="AM716" s="27"/>
      <c r="AN716" s="27"/>
      <c r="AO716" s="27"/>
      <c r="AP716" s="27"/>
      <c r="AQ716" s="27"/>
      <c r="AR716" s="27"/>
      <c r="AS716" s="27"/>
      <c r="AT716" s="27"/>
      <c r="AU716" s="27"/>
      <c r="AV716" s="27"/>
      <c r="AW716" s="27"/>
      <c r="AX716" s="27"/>
    </row>
    <row r="717" spans="1:50" ht="20.25" x14ac:dyDescent="0.3">
      <c r="A717" s="216" t="s">
        <v>19</v>
      </c>
      <c r="B717" s="218" t="s">
        <v>69</v>
      </c>
      <c r="C717" s="212"/>
      <c r="D717" s="212"/>
      <c r="E717" s="212"/>
      <c r="F717" s="212"/>
      <c r="G717" s="212"/>
      <c r="H717" s="212"/>
      <c r="I717" s="212"/>
      <c r="J717" s="214"/>
      <c r="K717" s="219" t="s">
        <v>20</v>
      </c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  <c r="AA717" s="27"/>
      <c r="AB717" s="27"/>
      <c r="AC717" s="46"/>
      <c r="AD717" s="215" t="s">
        <v>11</v>
      </c>
      <c r="AE717" s="215" t="s">
        <v>12</v>
      </c>
      <c r="AF717" s="215" t="s">
        <v>13</v>
      </c>
      <c r="AG717" s="215" t="s">
        <v>14</v>
      </c>
      <c r="AH717" s="213" t="s">
        <v>15</v>
      </c>
      <c r="AI717" s="213" t="s">
        <v>16</v>
      </c>
      <c r="AJ717" s="215" t="s">
        <v>17</v>
      </c>
      <c r="AK717" s="27"/>
      <c r="AL717" s="27"/>
      <c r="AM717" s="27"/>
      <c r="AN717" s="27"/>
      <c r="AO717" s="27"/>
      <c r="AP717" s="27"/>
      <c r="AQ717" s="27"/>
      <c r="AR717" s="27"/>
      <c r="AS717" s="27"/>
      <c r="AT717" s="27"/>
      <c r="AU717" s="27"/>
      <c r="AV717" s="27"/>
      <c r="AW717" s="27"/>
      <c r="AX717" s="27"/>
    </row>
    <row r="718" spans="1:50" ht="15.75" x14ac:dyDescent="0.25">
      <c r="A718" s="217"/>
      <c r="B718" s="81" t="s">
        <v>70</v>
      </c>
      <c r="C718" s="81" t="s">
        <v>71</v>
      </c>
      <c r="D718" s="81" t="s">
        <v>72</v>
      </c>
      <c r="E718" s="81" t="s">
        <v>73</v>
      </c>
      <c r="F718" s="81" t="s">
        <v>74</v>
      </c>
      <c r="G718" s="81" t="s">
        <v>75</v>
      </c>
      <c r="H718" s="81" t="s">
        <v>76</v>
      </c>
      <c r="I718" s="81" t="s">
        <v>77</v>
      </c>
      <c r="J718" s="81" t="s">
        <v>78</v>
      </c>
      <c r="K718" s="220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  <c r="AA718" s="27"/>
      <c r="AB718" s="27"/>
      <c r="AC718" s="46"/>
      <c r="AD718" s="214"/>
      <c r="AE718" s="214"/>
      <c r="AF718" s="214"/>
      <c r="AG718" s="214"/>
      <c r="AH718" s="214"/>
      <c r="AI718" s="214"/>
      <c r="AJ718" s="214"/>
      <c r="AK718" s="27"/>
      <c r="AL718" s="27"/>
      <c r="AM718" s="27"/>
      <c r="AN718" s="27"/>
      <c r="AO718" s="27"/>
      <c r="AP718" s="27"/>
      <c r="AQ718" s="27"/>
      <c r="AR718" s="27"/>
      <c r="AS718" s="27"/>
      <c r="AT718" s="27"/>
      <c r="AU718" s="27"/>
      <c r="AV718" s="27"/>
      <c r="AW718" s="27"/>
      <c r="AX718" s="27"/>
    </row>
    <row r="719" spans="1:50" ht="15.75" x14ac:dyDescent="0.25">
      <c r="A719" s="82" t="s">
        <v>94</v>
      </c>
      <c r="B719" s="198">
        <v>31</v>
      </c>
      <c r="C719" s="198"/>
      <c r="D719" s="198"/>
      <c r="E719" s="198"/>
      <c r="F719" s="198"/>
      <c r="G719" s="198"/>
      <c r="H719" s="198"/>
      <c r="I719" s="198"/>
      <c r="J719" s="198"/>
      <c r="K719" s="197"/>
      <c r="L719" s="199"/>
      <c r="M719" s="199"/>
      <c r="N719" s="199"/>
      <c r="O719" s="199"/>
      <c r="P719" s="199"/>
      <c r="Q719" s="199"/>
      <c r="R719" s="199"/>
      <c r="S719" s="199"/>
      <c r="T719" s="199"/>
      <c r="U719" s="199"/>
      <c r="V719" s="199"/>
      <c r="W719" s="199"/>
      <c r="X719" s="199"/>
      <c r="Y719" s="199"/>
      <c r="Z719" s="199"/>
      <c r="AA719" s="199"/>
      <c r="AB719" s="199"/>
      <c r="AC719" s="200"/>
      <c r="AD719" s="157"/>
      <c r="AE719" s="157"/>
      <c r="AF719" s="157"/>
      <c r="AG719" s="148"/>
      <c r="AH719" s="84">
        <f>B719</f>
        <v>31</v>
      </c>
      <c r="AI719" s="149"/>
      <c r="AJ719" s="148"/>
      <c r="AK719" s="27"/>
      <c r="AL719" s="27"/>
      <c r="AM719" s="27"/>
      <c r="AN719" s="27"/>
      <c r="AO719" s="27"/>
      <c r="AP719" s="27"/>
      <c r="AQ719" s="27"/>
      <c r="AR719" s="27"/>
      <c r="AS719" s="27"/>
      <c r="AT719" s="27"/>
      <c r="AU719" s="27"/>
      <c r="AV719" s="27"/>
      <c r="AW719" s="27"/>
      <c r="AX719" s="27"/>
    </row>
    <row r="720" spans="1:50" ht="15.75" x14ac:dyDescent="0.25">
      <c r="A720" s="82" t="s">
        <v>95</v>
      </c>
      <c r="B720" s="198"/>
      <c r="C720" s="198">
        <v>30</v>
      </c>
      <c r="D720" s="198"/>
      <c r="E720" s="198"/>
      <c r="F720" s="198"/>
      <c r="G720" s="198"/>
      <c r="H720" s="198"/>
      <c r="I720" s="198"/>
      <c r="J720" s="198"/>
      <c r="K720" s="197"/>
      <c r="L720" s="199"/>
      <c r="M720" s="199"/>
      <c r="N720" s="199"/>
      <c r="O720" s="199"/>
      <c r="P720" s="199"/>
      <c r="Q720" s="199"/>
      <c r="R720" s="199"/>
      <c r="S720" s="199"/>
      <c r="T720" s="199"/>
      <c r="U720" s="199"/>
      <c r="V720" s="199"/>
      <c r="W720" s="199"/>
      <c r="X720" s="199"/>
      <c r="Y720" s="199"/>
      <c r="Z720" s="199"/>
      <c r="AA720" s="199"/>
      <c r="AB720" s="199"/>
      <c r="AC720" s="200"/>
      <c r="AD720" s="157"/>
      <c r="AE720" s="157"/>
      <c r="AF720" s="201"/>
      <c r="AG720" s="153">
        <f>IF(C720=0,"",C720/B719)</f>
        <v>0.967741935483871</v>
      </c>
      <c r="AH720" s="85">
        <v>30</v>
      </c>
      <c r="AI720" s="153">
        <f t="shared" ref="AI720:AI727" si="75">IF(AH720=0,"",AH720/AH719)</f>
        <v>0.967741935483871</v>
      </c>
      <c r="AJ720" s="153">
        <f t="shared" ref="AJ720:AJ727" si="76">IF(AH720=0,"",100%-AI720)</f>
        <v>3.2258064516129004E-2</v>
      </c>
      <c r="AK720" s="27"/>
      <c r="AL720" s="27"/>
      <c r="AM720" s="27"/>
      <c r="AN720" s="27"/>
      <c r="AO720" s="27"/>
      <c r="AP720" s="27"/>
      <c r="AQ720" s="27"/>
      <c r="AR720" s="27"/>
      <c r="AS720" s="27"/>
      <c r="AT720" s="27"/>
      <c r="AU720" s="27"/>
      <c r="AV720" s="27"/>
      <c r="AW720" s="27"/>
      <c r="AX720" s="27"/>
    </row>
    <row r="721" spans="1:50" ht="15.75" x14ac:dyDescent="0.25">
      <c r="A721" s="82" t="s">
        <v>96</v>
      </c>
      <c r="B721" s="198"/>
      <c r="C721" s="198"/>
      <c r="D721" s="198">
        <v>29</v>
      </c>
      <c r="E721" s="198"/>
      <c r="F721" s="198"/>
      <c r="G721" s="198"/>
      <c r="H721" s="198"/>
      <c r="I721" s="198"/>
      <c r="J721" s="198"/>
      <c r="K721" s="197"/>
      <c r="L721" s="199"/>
      <c r="M721" s="199"/>
      <c r="N721" s="199"/>
      <c r="O721" s="199"/>
      <c r="P721" s="199"/>
      <c r="Q721" s="199"/>
      <c r="R721" s="199"/>
      <c r="S721" s="199"/>
      <c r="T721" s="199"/>
      <c r="U721" s="199"/>
      <c r="V721" s="199"/>
      <c r="W721" s="199"/>
      <c r="X721" s="199"/>
      <c r="Y721" s="199"/>
      <c r="Z721" s="199"/>
      <c r="AA721" s="199"/>
      <c r="AB721" s="199"/>
      <c r="AC721" s="200"/>
      <c r="AD721" s="157"/>
      <c r="AE721" s="157"/>
      <c r="AF721" s="201"/>
      <c r="AG721" s="153">
        <f>IF(D721=0,"",D721/C720)</f>
        <v>0.96666666666666667</v>
      </c>
      <c r="AH721" s="85">
        <v>30</v>
      </c>
      <c r="AI721" s="153">
        <f t="shared" si="75"/>
        <v>1</v>
      </c>
      <c r="AJ721" s="153">
        <f t="shared" si="76"/>
        <v>0</v>
      </c>
      <c r="AK721" s="86">
        <f>AH721/AH719</f>
        <v>0.967741935483871</v>
      </c>
      <c r="AL721" s="27"/>
      <c r="AM721" s="27"/>
      <c r="AN721" s="27"/>
      <c r="AO721" s="27"/>
      <c r="AP721" s="27"/>
      <c r="AQ721" s="27"/>
      <c r="AR721" s="27"/>
      <c r="AS721" s="27"/>
      <c r="AT721" s="27"/>
      <c r="AU721" s="27"/>
      <c r="AV721" s="27"/>
      <c r="AW721" s="27"/>
      <c r="AX721" s="27"/>
    </row>
    <row r="722" spans="1:50" ht="15.75" x14ac:dyDescent="0.25">
      <c r="A722" s="82" t="s">
        <v>97</v>
      </c>
      <c r="B722" s="198"/>
      <c r="C722" s="198"/>
      <c r="D722" s="198"/>
      <c r="E722" s="198">
        <v>29</v>
      </c>
      <c r="F722" s="198"/>
      <c r="G722" s="198"/>
      <c r="H722" s="198"/>
      <c r="I722" s="198"/>
      <c r="J722" s="198"/>
      <c r="K722" s="197"/>
      <c r="L722" s="199"/>
      <c r="M722" s="199"/>
      <c r="N722" s="199"/>
      <c r="O722" s="199"/>
      <c r="P722" s="199"/>
      <c r="Q722" s="199"/>
      <c r="R722" s="199"/>
      <c r="S722" s="199"/>
      <c r="T722" s="199"/>
      <c r="U722" s="199"/>
      <c r="V722" s="199"/>
      <c r="W722" s="199"/>
      <c r="X722" s="199"/>
      <c r="Y722" s="199"/>
      <c r="Z722" s="199"/>
      <c r="AA722" s="199"/>
      <c r="AB722" s="199"/>
      <c r="AC722" s="200"/>
      <c r="AD722" s="157"/>
      <c r="AE722" s="157"/>
      <c r="AF722" s="201"/>
      <c r="AG722" s="153">
        <f>IF(E722=0,"",E722/D721)</f>
        <v>1</v>
      </c>
      <c r="AH722" s="85">
        <v>29</v>
      </c>
      <c r="AI722" s="153">
        <f t="shared" si="75"/>
        <v>0.96666666666666667</v>
      </c>
      <c r="AJ722" s="153">
        <f t="shared" si="76"/>
        <v>3.3333333333333326E-2</v>
      </c>
      <c r="AK722" s="27"/>
      <c r="AL722" s="27"/>
      <c r="AM722" s="27"/>
      <c r="AN722" s="27"/>
      <c r="AO722" s="27"/>
      <c r="AP722" s="27"/>
      <c r="AQ722" s="27"/>
      <c r="AR722" s="27"/>
      <c r="AS722" s="27"/>
      <c r="AT722" s="27"/>
      <c r="AU722" s="27"/>
      <c r="AV722" s="27"/>
      <c r="AW722" s="27"/>
      <c r="AX722" s="27"/>
    </row>
    <row r="723" spans="1:50" ht="15.75" x14ac:dyDescent="0.25">
      <c r="A723" s="82" t="s">
        <v>98</v>
      </c>
      <c r="B723" s="198"/>
      <c r="C723" s="198"/>
      <c r="D723" s="198"/>
      <c r="E723" s="198"/>
      <c r="F723" s="198">
        <v>28</v>
      </c>
      <c r="G723" s="198"/>
      <c r="H723" s="198"/>
      <c r="I723" s="198"/>
      <c r="J723" s="198"/>
      <c r="K723" s="197"/>
      <c r="L723" s="199"/>
      <c r="M723" s="199"/>
      <c r="N723" s="199"/>
      <c r="O723" s="199"/>
      <c r="P723" s="199"/>
      <c r="Q723" s="199"/>
      <c r="R723" s="199"/>
      <c r="S723" s="199"/>
      <c r="T723" s="199"/>
      <c r="U723" s="199"/>
      <c r="V723" s="199"/>
      <c r="W723" s="199"/>
      <c r="X723" s="199"/>
      <c r="Y723" s="199"/>
      <c r="Z723" s="199"/>
      <c r="AA723" s="199"/>
      <c r="AB723" s="199"/>
      <c r="AC723" s="200"/>
      <c r="AD723" s="157"/>
      <c r="AE723" s="157"/>
      <c r="AF723" s="201"/>
      <c r="AG723" s="153">
        <f>IF(F723=0,"",F723/E722)</f>
        <v>0.96551724137931039</v>
      </c>
      <c r="AH723" s="85">
        <v>28</v>
      </c>
      <c r="AI723" s="153">
        <f t="shared" si="75"/>
        <v>0.96551724137931039</v>
      </c>
      <c r="AJ723" s="153">
        <f t="shared" si="76"/>
        <v>3.4482758620689613E-2</v>
      </c>
      <c r="AK723" s="27"/>
      <c r="AL723" s="27"/>
      <c r="AM723" s="27"/>
      <c r="AN723" s="27"/>
      <c r="AO723" s="27"/>
      <c r="AP723" s="27"/>
      <c r="AQ723" s="27"/>
      <c r="AR723" s="27"/>
      <c r="AS723" s="27"/>
      <c r="AT723" s="27"/>
      <c r="AU723" s="27"/>
      <c r="AV723" s="27"/>
      <c r="AW723" s="27"/>
      <c r="AX723" s="27"/>
    </row>
    <row r="724" spans="1:50" ht="15.75" x14ac:dyDescent="0.25">
      <c r="A724" s="82" t="s">
        <v>99</v>
      </c>
      <c r="B724" s="198"/>
      <c r="C724" s="198"/>
      <c r="D724" s="198"/>
      <c r="E724" s="198"/>
      <c r="F724" s="198"/>
      <c r="G724" s="198">
        <v>28</v>
      </c>
      <c r="H724" s="198"/>
      <c r="I724" s="198"/>
      <c r="J724" s="198"/>
      <c r="K724" s="197"/>
      <c r="L724" s="199"/>
      <c r="M724" s="199"/>
      <c r="N724" s="199"/>
      <c r="O724" s="199"/>
      <c r="P724" s="199"/>
      <c r="Q724" s="199"/>
      <c r="R724" s="199"/>
      <c r="S724" s="199"/>
      <c r="T724" s="199"/>
      <c r="U724" s="199"/>
      <c r="V724" s="199"/>
      <c r="W724" s="199"/>
      <c r="X724" s="199"/>
      <c r="Y724" s="199"/>
      <c r="Z724" s="199"/>
      <c r="AA724" s="199"/>
      <c r="AB724" s="199"/>
      <c r="AC724" s="200"/>
      <c r="AD724" s="157"/>
      <c r="AE724" s="157"/>
      <c r="AF724" s="201"/>
      <c r="AG724" s="153">
        <f>IF(G724=0,"",G724/F723)</f>
        <v>1</v>
      </c>
      <c r="AH724" s="85">
        <v>28</v>
      </c>
      <c r="AI724" s="153">
        <f t="shared" si="75"/>
        <v>1</v>
      </c>
      <c r="AJ724" s="153">
        <f t="shared" si="76"/>
        <v>0</v>
      </c>
      <c r="AK724" s="27"/>
      <c r="AL724" s="27"/>
      <c r="AM724" s="27"/>
      <c r="AN724" s="27"/>
      <c r="AO724" s="27"/>
      <c r="AP724" s="27"/>
      <c r="AQ724" s="27"/>
      <c r="AR724" s="27"/>
      <c r="AS724" s="27"/>
      <c r="AT724" s="27"/>
      <c r="AU724" s="27"/>
      <c r="AV724" s="27"/>
      <c r="AW724" s="27"/>
      <c r="AX724" s="27"/>
    </row>
    <row r="725" spans="1:50" ht="15.75" x14ac:dyDescent="0.25">
      <c r="A725" s="82" t="s">
        <v>100</v>
      </c>
      <c r="B725" s="198"/>
      <c r="C725" s="198"/>
      <c r="D725" s="198"/>
      <c r="E725" s="198"/>
      <c r="F725" s="198"/>
      <c r="G725" s="198"/>
      <c r="H725" s="198"/>
      <c r="I725" s="198"/>
      <c r="J725" s="198"/>
      <c r="K725" s="197"/>
      <c r="L725" s="199"/>
      <c r="M725" s="199"/>
      <c r="N725" s="199"/>
      <c r="O725" s="199"/>
      <c r="P725" s="199"/>
      <c r="Q725" s="199"/>
      <c r="R725" s="199"/>
      <c r="S725" s="199"/>
      <c r="T725" s="199"/>
      <c r="U725" s="199"/>
      <c r="V725" s="199"/>
      <c r="W725" s="199"/>
      <c r="X725" s="199"/>
      <c r="Y725" s="199"/>
      <c r="Z725" s="199"/>
      <c r="AA725" s="199"/>
      <c r="AB725" s="199"/>
      <c r="AC725" s="200"/>
      <c r="AD725" s="157"/>
      <c r="AE725" s="157"/>
      <c r="AF725" s="201"/>
      <c r="AG725" s="153" t="str">
        <f>IF(H725=0,"",H725/G724)</f>
        <v/>
      </c>
      <c r="AH725" s="85"/>
      <c r="AI725" s="153" t="str">
        <f t="shared" si="75"/>
        <v/>
      </c>
      <c r="AJ725" s="153" t="str">
        <f t="shared" si="76"/>
        <v/>
      </c>
      <c r="AK725" s="27"/>
      <c r="AL725" s="27"/>
      <c r="AM725" s="27"/>
      <c r="AN725" s="27"/>
      <c r="AO725" s="27"/>
      <c r="AP725" s="27"/>
      <c r="AQ725" s="27"/>
      <c r="AR725" s="27"/>
      <c r="AS725" s="27"/>
      <c r="AT725" s="27"/>
      <c r="AU725" s="27"/>
      <c r="AV725" s="27"/>
      <c r="AW725" s="27"/>
      <c r="AX725" s="27"/>
    </row>
    <row r="726" spans="1:50" ht="15.75" x14ac:dyDescent="0.25">
      <c r="A726" s="82" t="s">
        <v>101</v>
      </c>
      <c r="B726" s="198"/>
      <c r="C726" s="198"/>
      <c r="D726" s="198"/>
      <c r="E726" s="198"/>
      <c r="F726" s="198"/>
      <c r="G726" s="198"/>
      <c r="H726" s="198"/>
      <c r="I726" s="198"/>
      <c r="J726" s="198"/>
      <c r="K726" s="197"/>
      <c r="L726" s="199"/>
      <c r="M726" s="199"/>
      <c r="N726" s="199"/>
      <c r="O726" s="199"/>
      <c r="P726" s="199"/>
      <c r="Q726" s="199"/>
      <c r="R726" s="199"/>
      <c r="S726" s="199"/>
      <c r="T726" s="199"/>
      <c r="U726" s="199"/>
      <c r="V726" s="199"/>
      <c r="W726" s="199"/>
      <c r="X726" s="199"/>
      <c r="Y726" s="199"/>
      <c r="Z726" s="199"/>
      <c r="AA726" s="199"/>
      <c r="AB726" s="199"/>
      <c r="AC726" s="200"/>
      <c r="AD726" s="157"/>
      <c r="AE726" s="157"/>
      <c r="AF726" s="201"/>
      <c r="AG726" s="153" t="str">
        <f>IF(I726=0,"",I726/H725)</f>
        <v/>
      </c>
      <c r="AH726" s="85"/>
      <c r="AI726" s="153" t="str">
        <f t="shared" si="75"/>
        <v/>
      </c>
      <c r="AJ726" s="153" t="str">
        <f t="shared" si="76"/>
        <v/>
      </c>
      <c r="AK726" s="27"/>
      <c r="AL726" s="27"/>
      <c r="AM726" s="27"/>
      <c r="AN726" s="27"/>
      <c r="AO726" s="27"/>
      <c r="AP726" s="27"/>
      <c r="AQ726" s="27"/>
      <c r="AR726" s="27"/>
      <c r="AS726" s="27"/>
      <c r="AT726" s="27"/>
      <c r="AU726" s="27"/>
      <c r="AV726" s="27"/>
      <c r="AW726" s="27"/>
      <c r="AX726" s="27"/>
    </row>
    <row r="727" spans="1:50" ht="15.75" x14ac:dyDescent="0.25">
      <c r="A727" s="82" t="s">
        <v>102</v>
      </c>
      <c r="B727" s="198"/>
      <c r="C727" s="198"/>
      <c r="D727" s="198"/>
      <c r="E727" s="198"/>
      <c r="F727" s="198"/>
      <c r="G727" s="198"/>
      <c r="H727" s="198"/>
      <c r="I727" s="198"/>
      <c r="J727" s="198"/>
      <c r="K727" s="197"/>
      <c r="L727" s="199"/>
      <c r="M727" s="199"/>
      <c r="N727" s="199"/>
      <c r="O727" s="199"/>
      <c r="P727" s="199"/>
      <c r="Q727" s="199"/>
      <c r="R727" s="199"/>
      <c r="S727" s="199"/>
      <c r="T727" s="199"/>
      <c r="U727" s="199"/>
      <c r="V727" s="199"/>
      <c r="W727" s="199"/>
      <c r="X727" s="199"/>
      <c r="Y727" s="199"/>
      <c r="Z727" s="199"/>
      <c r="AA727" s="199"/>
      <c r="AB727" s="199"/>
      <c r="AC727" s="200"/>
      <c r="AD727" s="157"/>
      <c r="AE727" s="157"/>
      <c r="AF727" s="201"/>
      <c r="AG727" s="148" t="str">
        <f>IF(J727=0,"",J727/I726)</f>
        <v/>
      </c>
      <c r="AH727" s="85"/>
      <c r="AI727" s="148" t="str">
        <f t="shared" si="75"/>
        <v/>
      </c>
      <c r="AJ727" s="148" t="str">
        <f t="shared" si="76"/>
        <v/>
      </c>
      <c r="AK727" s="27"/>
      <c r="AL727" s="27"/>
      <c r="AM727" s="27"/>
      <c r="AN727" s="27"/>
      <c r="AO727" s="27"/>
      <c r="AP727" s="27"/>
      <c r="AQ727" s="27"/>
      <c r="AR727" s="27"/>
      <c r="AS727" s="27"/>
      <c r="AT727" s="27"/>
      <c r="AU727" s="27"/>
      <c r="AV727" s="27"/>
      <c r="AW727" s="27"/>
      <c r="AX727" s="27"/>
    </row>
    <row r="728" spans="1:50" ht="15.75" x14ac:dyDescent="0.25">
      <c r="A728" s="82" t="s">
        <v>103</v>
      </c>
      <c r="B728" s="198"/>
      <c r="C728" s="198"/>
      <c r="D728" s="198"/>
      <c r="E728" s="198"/>
      <c r="F728" s="198"/>
      <c r="G728" s="198"/>
      <c r="H728" s="198"/>
      <c r="I728" s="198"/>
      <c r="J728" s="198"/>
      <c r="K728" s="197"/>
      <c r="L728" s="199"/>
      <c r="M728" s="199"/>
      <c r="N728" s="199"/>
      <c r="O728" s="199"/>
      <c r="P728" s="199"/>
      <c r="Q728" s="199"/>
      <c r="R728" s="199"/>
      <c r="S728" s="199"/>
      <c r="T728" s="199"/>
      <c r="U728" s="199"/>
      <c r="V728" s="199"/>
      <c r="W728" s="199"/>
      <c r="X728" s="199"/>
      <c r="Y728" s="199"/>
      <c r="Z728" s="199"/>
      <c r="AA728" s="199"/>
      <c r="AB728" s="199"/>
      <c r="AC728" s="200"/>
      <c r="AD728" s="157"/>
      <c r="AE728" s="157"/>
      <c r="AF728" s="157"/>
      <c r="AG728" s="126"/>
      <c r="AH728" s="150"/>
      <c r="AI728" s="120"/>
      <c r="AJ728" s="126"/>
      <c r="AK728" s="27"/>
      <c r="AL728" s="27"/>
      <c r="AM728" s="27"/>
      <c r="AN728" s="27"/>
      <c r="AO728" s="27"/>
      <c r="AP728" s="27"/>
      <c r="AQ728" s="27"/>
      <c r="AR728" s="27"/>
      <c r="AS728" s="27"/>
      <c r="AT728" s="27"/>
      <c r="AU728" s="27"/>
      <c r="AV728" s="27"/>
      <c r="AW728" s="27"/>
      <c r="AX728" s="27"/>
    </row>
    <row r="729" spans="1:50" ht="15.75" x14ac:dyDescent="0.25">
      <c r="A729" s="82" t="s">
        <v>104</v>
      </c>
      <c r="B729" s="198"/>
      <c r="C729" s="198"/>
      <c r="D729" s="198"/>
      <c r="E729" s="198"/>
      <c r="F729" s="198"/>
      <c r="G729" s="198"/>
      <c r="H729" s="198"/>
      <c r="I729" s="198"/>
      <c r="J729" s="198"/>
      <c r="K729" s="197"/>
      <c r="L729" s="199"/>
      <c r="M729" s="199"/>
      <c r="N729" s="199"/>
      <c r="O729" s="199"/>
      <c r="P729" s="199"/>
      <c r="Q729" s="199"/>
      <c r="R729" s="199"/>
      <c r="S729" s="199"/>
      <c r="T729" s="199"/>
      <c r="U729" s="199"/>
      <c r="V729" s="199"/>
      <c r="W729" s="199"/>
      <c r="X729" s="199"/>
      <c r="Y729" s="199"/>
      <c r="Z729" s="199"/>
      <c r="AA729" s="199"/>
      <c r="AB729" s="199"/>
      <c r="AC729" s="200"/>
      <c r="AD729" s="157"/>
      <c r="AE729" s="157"/>
      <c r="AF729" s="157"/>
      <c r="AG729" s="126"/>
      <c r="AH729" s="150"/>
      <c r="AI729" s="151"/>
      <c r="AJ729" s="126"/>
      <c r="AK729" s="27"/>
      <c r="AL729" s="27"/>
      <c r="AM729" s="27"/>
      <c r="AN729" s="27"/>
      <c r="AO729" s="27"/>
      <c r="AP729" s="27"/>
      <c r="AQ729" s="27"/>
      <c r="AR729" s="27"/>
      <c r="AS729" s="27"/>
      <c r="AT729" s="27"/>
      <c r="AU729" s="27"/>
      <c r="AV729" s="27"/>
      <c r="AW729" s="27"/>
      <c r="AX729" s="27"/>
    </row>
    <row r="730" spans="1:50" ht="15.75" x14ac:dyDescent="0.25">
      <c r="A730" s="82" t="s">
        <v>105</v>
      </c>
      <c r="B730" s="198"/>
      <c r="C730" s="198"/>
      <c r="D730" s="198"/>
      <c r="E730" s="198"/>
      <c r="F730" s="198"/>
      <c r="G730" s="198"/>
      <c r="H730" s="198"/>
      <c r="I730" s="198"/>
      <c r="J730" s="198"/>
      <c r="K730" s="197"/>
      <c r="L730" s="199"/>
      <c r="M730" s="199"/>
      <c r="N730" s="199"/>
      <c r="O730" s="199"/>
      <c r="P730" s="199"/>
      <c r="Q730" s="199"/>
      <c r="R730" s="199"/>
      <c r="S730" s="199"/>
      <c r="T730" s="199"/>
      <c r="U730" s="199"/>
      <c r="V730" s="199"/>
      <c r="W730" s="199"/>
      <c r="X730" s="199"/>
      <c r="Y730" s="199"/>
      <c r="Z730" s="199"/>
      <c r="AA730" s="199"/>
      <c r="AB730" s="199"/>
      <c r="AC730" s="200"/>
      <c r="AD730" s="157"/>
      <c r="AE730" s="157"/>
      <c r="AF730" s="157"/>
      <c r="AG730" s="126"/>
      <c r="AH730" s="150"/>
      <c r="AI730" s="151"/>
      <c r="AJ730" s="126"/>
      <c r="AK730" s="27"/>
      <c r="AL730" s="27"/>
      <c r="AM730" s="27"/>
      <c r="AN730" s="27"/>
      <c r="AO730" s="27"/>
      <c r="AP730" s="27"/>
      <c r="AQ730" s="27"/>
      <c r="AR730" s="27"/>
      <c r="AS730" s="27"/>
      <c r="AT730" s="27"/>
      <c r="AU730" s="27"/>
      <c r="AV730" s="27"/>
      <c r="AW730" s="27"/>
      <c r="AX730" s="27"/>
    </row>
    <row r="731" spans="1:50" ht="15.75" x14ac:dyDescent="0.25">
      <c r="A731" s="82" t="s">
        <v>106</v>
      </c>
      <c r="B731" s="198"/>
      <c r="C731" s="198"/>
      <c r="D731" s="198"/>
      <c r="E731" s="198"/>
      <c r="F731" s="198"/>
      <c r="G731" s="198"/>
      <c r="H731" s="198"/>
      <c r="I731" s="198"/>
      <c r="J731" s="198"/>
      <c r="K731" s="197"/>
      <c r="L731" s="199"/>
      <c r="M731" s="199"/>
      <c r="N731" s="199"/>
      <c r="O731" s="199"/>
      <c r="P731" s="199"/>
      <c r="Q731" s="199"/>
      <c r="R731" s="199"/>
      <c r="S731" s="199"/>
      <c r="T731" s="199"/>
      <c r="U731" s="199"/>
      <c r="V731" s="199"/>
      <c r="W731" s="199"/>
      <c r="X731" s="199"/>
      <c r="Y731" s="199"/>
      <c r="Z731" s="199"/>
      <c r="AA731" s="199"/>
      <c r="AB731" s="199"/>
      <c r="AC731" s="200"/>
      <c r="AD731" s="157"/>
      <c r="AE731" s="157"/>
      <c r="AF731" s="157"/>
      <c r="AG731" s="129"/>
      <c r="AH731" s="130"/>
      <c r="AI731" s="152"/>
      <c r="AJ731" s="148"/>
      <c r="AK731" s="27"/>
      <c r="AL731" s="27"/>
      <c r="AM731" s="27"/>
      <c r="AN731" s="27"/>
      <c r="AO731" s="27"/>
      <c r="AP731" s="27"/>
      <c r="AQ731" s="27"/>
      <c r="AR731" s="27"/>
      <c r="AS731" s="27"/>
      <c r="AT731" s="27"/>
      <c r="AU731" s="27"/>
      <c r="AV731" s="27"/>
      <c r="AW731" s="27"/>
      <c r="AX731" s="27"/>
    </row>
    <row r="732" spans="1:50" ht="15.75" x14ac:dyDescent="0.25">
      <c r="A732" s="82" t="s">
        <v>107</v>
      </c>
      <c r="B732" s="198"/>
      <c r="C732" s="198"/>
      <c r="D732" s="198"/>
      <c r="E732" s="198"/>
      <c r="F732" s="198"/>
      <c r="G732" s="198"/>
      <c r="H732" s="198"/>
      <c r="I732" s="198"/>
      <c r="J732" s="198"/>
      <c r="K732" s="197"/>
      <c r="L732" s="199"/>
      <c r="M732" s="199"/>
      <c r="N732" s="199"/>
      <c r="O732" s="199"/>
      <c r="P732" s="199"/>
      <c r="Q732" s="199"/>
      <c r="R732" s="199"/>
      <c r="S732" s="199"/>
      <c r="T732" s="199"/>
      <c r="U732" s="199"/>
      <c r="V732" s="199"/>
      <c r="W732" s="199"/>
      <c r="X732" s="199"/>
      <c r="Y732" s="199"/>
      <c r="Z732" s="199"/>
      <c r="AA732" s="199"/>
      <c r="AB732" s="199"/>
      <c r="AC732" s="200"/>
      <c r="AD732" s="157"/>
      <c r="AE732" s="157"/>
      <c r="AF732" s="201"/>
      <c r="AG732" s="87" t="s">
        <v>35</v>
      </c>
      <c r="AH732" s="46"/>
      <c r="AI732" s="30"/>
      <c r="AJ732" s="88" t="s">
        <v>20</v>
      </c>
      <c r="AK732" s="27"/>
      <c r="AL732" s="27"/>
      <c r="AM732" s="27"/>
      <c r="AN732" s="27"/>
      <c r="AO732" s="27"/>
      <c r="AP732" s="27"/>
      <c r="AQ732" s="27"/>
      <c r="AR732" s="27"/>
      <c r="AS732" s="27"/>
      <c r="AT732" s="27"/>
      <c r="AU732" s="27"/>
      <c r="AV732" s="27"/>
      <c r="AW732" s="27"/>
      <c r="AX732" s="27"/>
    </row>
    <row r="733" spans="1:50" ht="15.75" x14ac:dyDescent="0.25">
      <c r="A733" s="82" t="s">
        <v>108</v>
      </c>
      <c r="B733" s="198"/>
      <c r="C733" s="198"/>
      <c r="D733" s="198"/>
      <c r="E733" s="198"/>
      <c r="F733" s="198"/>
      <c r="G733" s="198"/>
      <c r="H733" s="198"/>
      <c r="I733" s="198"/>
      <c r="J733" s="198"/>
      <c r="K733" s="197"/>
      <c r="L733" s="199"/>
      <c r="M733" s="199"/>
      <c r="N733" s="199"/>
      <c r="O733" s="199"/>
      <c r="P733" s="199"/>
      <c r="Q733" s="199"/>
      <c r="R733" s="199"/>
      <c r="S733" s="199"/>
      <c r="T733" s="199"/>
      <c r="U733" s="199"/>
      <c r="V733" s="199"/>
      <c r="W733" s="199"/>
      <c r="X733" s="199"/>
      <c r="Y733" s="199"/>
      <c r="Z733" s="199"/>
      <c r="AA733" s="199"/>
      <c r="AB733" s="199"/>
      <c r="AC733" s="200"/>
      <c r="AD733" s="157"/>
      <c r="AE733" s="157"/>
      <c r="AF733" s="201"/>
      <c r="AG733" s="89" t="s">
        <v>36</v>
      </c>
      <c r="AH733" s="90">
        <f>AH732/B719</f>
        <v>0</v>
      </c>
      <c r="AI733" s="91" t="e">
        <f>IF(AH732/AI732=0,"",AH732/AI732)</f>
        <v>#DIV/0!</v>
      </c>
      <c r="AJ733" s="59" t="s">
        <v>37</v>
      </c>
      <c r="AK733" s="27"/>
      <c r="AL733" s="27"/>
      <c r="AM733" s="27"/>
      <c r="AN733" s="27"/>
      <c r="AO733" s="27"/>
      <c r="AP733" s="27"/>
      <c r="AQ733" s="27"/>
      <c r="AR733" s="27"/>
      <c r="AS733" s="27"/>
      <c r="AT733" s="27"/>
      <c r="AU733" s="27"/>
      <c r="AV733" s="27"/>
      <c r="AW733" s="27"/>
      <c r="AX733" s="27"/>
    </row>
    <row r="734" spans="1:50" ht="15.75" x14ac:dyDescent="0.25">
      <c r="A734" s="82" t="s">
        <v>109</v>
      </c>
      <c r="B734" s="205"/>
      <c r="C734" s="205"/>
      <c r="D734" s="205"/>
      <c r="E734" s="205"/>
      <c r="F734" s="205"/>
      <c r="G734" s="205"/>
      <c r="H734" s="205"/>
      <c r="I734" s="205"/>
      <c r="J734" s="205"/>
      <c r="K734" s="197"/>
      <c r="L734" s="199"/>
      <c r="M734" s="199"/>
      <c r="N734" s="199"/>
      <c r="O734" s="199"/>
      <c r="P734" s="199"/>
      <c r="Q734" s="199"/>
      <c r="R734" s="199"/>
      <c r="S734" s="199"/>
      <c r="T734" s="199"/>
      <c r="U734" s="199"/>
      <c r="V734" s="199"/>
      <c r="W734" s="199"/>
      <c r="X734" s="199"/>
      <c r="Y734" s="199"/>
      <c r="Z734" s="199"/>
      <c r="AA734" s="199"/>
      <c r="AB734" s="199"/>
      <c r="AC734" s="200"/>
      <c r="AD734" s="169"/>
      <c r="AE734" s="169"/>
      <c r="AF734" s="169"/>
      <c r="AG734" s="61"/>
      <c r="AH734" s="62"/>
      <c r="AI734" s="80"/>
      <c r="AJ734" s="83"/>
      <c r="AK734" s="27"/>
      <c r="AL734" s="27"/>
      <c r="AM734" s="27"/>
      <c r="AN734" s="27"/>
      <c r="AO734" s="27"/>
      <c r="AP734" s="27"/>
      <c r="AQ734" s="27"/>
      <c r="AR734" s="27"/>
      <c r="AS734" s="27"/>
      <c r="AT734" s="27"/>
      <c r="AU734" s="27"/>
      <c r="AV734" s="27"/>
      <c r="AW734" s="27"/>
      <c r="AX734" s="27"/>
    </row>
    <row r="735" spans="1:50" ht="18" customHeight="1" x14ac:dyDescent="0.25">
      <c r="A735" s="92"/>
      <c r="B735" s="210" t="s">
        <v>79</v>
      </c>
      <c r="C735" s="210"/>
      <c r="D735" s="210"/>
      <c r="E735" s="210"/>
      <c r="F735" s="210"/>
      <c r="G735" s="210"/>
      <c r="H735" s="210"/>
      <c r="I735" s="210"/>
      <c r="J735" s="210"/>
      <c r="K735" s="194">
        <f>SUM(K719:K731)</f>
        <v>0</v>
      </c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  <c r="AA735" s="27"/>
      <c r="AB735" s="27"/>
      <c r="AC735" s="46"/>
      <c r="AD735" s="83" t="str">
        <f>IF(K727=0,"",K727/B719)</f>
        <v/>
      </c>
      <c r="AE735" s="83" t="str">
        <f>IF(K735=0,"",K735/B719)</f>
        <v/>
      </c>
      <c r="AF735" s="83" t="str">
        <f>IF(AC727=0,"",AE735-AD735)</f>
        <v/>
      </c>
      <c r="AG735" s="1"/>
      <c r="AH735" s="27"/>
      <c r="AI735" s="30"/>
      <c r="AJ735" s="1"/>
      <c r="AK735" s="27"/>
      <c r="AL735" s="27"/>
      <c r="AM735" s="27"/>
      <c r="AN735" s="27"/>
      <c r="AO735" s="27"/>
      <c r="AP735" s="27"/>
      <c r="AQ735" s="27"/>
      <c r="AR735" s="27"/>
      <c r="AS735" s="27"/>
      <c r="AT735" s="27"/>
      <c r="AU735" s="27"/>
      <c r="AV735" s="27"/>
      <c r="AW735" s="27"/>
      <c r="AX735" s="27"/>
    </row>
    <row r="736" spans="1:50" ht="12.75" customHeight="1" x14ac:dyDescent="0.25">
      <c r="A736" s="22"/>
      <c r="B736" s="27"/>
      <c r="C736" s="27"/>
      <c r="D736" s="76"/>
      <c r="E736" s="76"/>
      <c r="F736" s="76"/>
      <c r="G736" s="76"/>
      <c r="H736" s="76"/>
      <c r="I736" s="76"/>
      <c r="J736" s="76"/>
      <c r="K736" s="7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  <c r="AA736" s="27"/>
      <c r="AB736" s="27"/>
      <c r="AC736" s="27"/>
      <c r="AD736" s="78"/>
      <c r="AE736" s="78"/>
      <c r="AF736" s="78"/>
      <c r="AG736" s="1"/>
      <c r="AH736" s="27"/>
      <c r="AI736" s="30"/>
      <c r="AJ736" s="1"/>
    </row>
    <row r="737" spans="1:37" ht="12.75" customHeight="1" x14ac:dyDescent="0.25">
      <c r="A737" s="22"/>
      <c r="B737" s="27"/>
      <c r="C737" s="27"/>
      <c r="D737" s="76"/>
      <c r="E737" s="76"/>
      <c r="F737" s="76"/>
      <c r="G737" s="76"/>
      <c r="H737" s="76"/>
      <c r="I737" s="76"/>
      <c r="J737" s="76"/>
      <c r="K737" s="7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  <c r="AA737" s="27"/>
      <c r="AB737" s="27"/>
      <c r="AC737" s="27"/>
      <c r="AD737" s="78"/>
      <c r="AE737" s="78"/>
      <c r="AF737" s="78"/>
      <c r="AG737" s="1"/>
      <c r="AH737" s="27"/>
      <c r="AI737" s="30"/>
      <c r="AJ737" s="1"/>
    </row>
    <row r="738" spans="1:37" ht="26.25" x14ac:dyDescent="0.4">
      <c r="A738" s="79"/>
      <c r="B738" s="211" t="s">
        <v>68</v>
      </c>
      <c r="C738" s="212"/>
      <c r="D738" s="212"/>
      <c r="E738" s="212"/>
      <c r="F738" s="212"/>
      <c r="G738" s="212"/>
      <c r="H738" s="212"/>
      <c r="I738" s="212"/>
      <c r="J738" s="212"/>
      <c r="K738" s="66" t="s">
        <v>96</v>
      </c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  <c r="AA738" s="27"/>
      <c r="AB738" s="27"/>
      <c r="AC738" s="27"/>
      <c r="AD738" s="61"/>
      <c r="AE738" s="61"/>
      <c r="AF738" s="61"/>
      <c r="AG738" s="61"/>
      <c r="AH738" s="62"/>
      <c r="AI738" s="80"/>
      <c r="AJ738" s="61"/>
      <c r="AK738" s="27"/>
    </row>
    <row r="739" spans="1:37" ht="20.25" x14ac:dyDescent="0.3">
      <c r="A739" s="216" t="s">
        <v>19</v>
      </c>
      <c r="B739" s="218" t="s">
        <v>69</v>
      </c>
      <c r="C739" s="212"/>
      <c r="D739" s="212"/>
      <c r="E739" s="212"/>
      <c r="F739" s="212"/>
      <c r="G739" s="212"/>
      <c r="H739" s="212"/>
      <c r="I739" s="212"/>
      <c r="J739" s="214"/>
      <c r="K739" s="219" t="s">
        <v>20</v>
      </c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  <c r="AA739" s="27"/>
      <c r="AB739" s="27"/>
      <c r="AC739" s="46"/>
      <c r="AD739" s="215" t="s">
        <v>11</v>
      </c>
      <c r="AE739" s="215" t="s">
        <v>12</v>
      </c>
      <c r="AF739" s="215" t="s">
        <v>13</v>
      </c>
      <c r="AG739" s="215" t="s">
        <v>14</v>
      </c>
      <c r="AH739" s="213" t="s">
        <v>15</v>
      </c>
      <c r="AI739" s="213" t="s">
        <v>16</v>
      </c>
      <c r="AJ739" s="215" t="s">
        <v>17</v>
      </c>
      <c r="AK739" s="27"/>
    </row>
    <row r="740" spans="1:37" ht="15.75" x14ac:dyDescent="0.25">
      <c r="A740" s="217"/>
      <c r="B740" s="81" t="s">
        <v>70</v>
      </c>
      <c r="C740" s="81" t="s">
        <v>71</v>
      </c>
      <c r="D740" s="81" t="s">
        <v>72</v>
      </c>
      <c r="E740" s="81" t="s">
        <v>73</v>
      </c>
      <c r="F740" s="81" t="s">
        <v>74</v>
      </c>
      <c r="G740" s="81" t="s">
        <v>75</v>
      </c>
      <c r="H740" s="81" t="s">
        <v>76</v>
      </c>
      <c r="I740" s="81" t="s">
        <v>77</v>
      </c>
      <c r="J740" s="81" t="s">
        <v>78</v>
      </c>
      <c r="K740" s="220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  <c r="AA740" s="27"/>
      <c r="AB740" s="27"/>
      <c r="AC740" s="46"/>
      <c r="AD740" s="214"/>
      <c r="AE740" s="214"/>
      <c r="AF740" s="214"/>
      <c r="AG740" s="214"/>
      <c r="AH740" s="214"/>
      <c r="AI740" s="214"/>
      <c r="AJ740" s="214"/>
      <c r="AK740" s="27"/>
    </row>
    <row r="741" spans="1:37" ht="15.75" x14ac:dyDescent="0.25">
      <c r="A741" s="82" t="s">
        <v>96</v>
      </c>
      <c r="B741" s="198">
        <v>32</v>
      </c>
      <c r="C741" s="198"/>
      <c r="D741" s="198"/>
      <c r="E741" s="198"/>
      <c r="F741" s="198"/>
      <c r="G741" s="198"/>
      <c r="H741" s="198"/>
      <c r="I741" s="198"/>
      <c r="J741" s="198"/>
      <c r="K741" s="197"/>
      <c r="L741" s="199"/>
      <c r="M741" s="199"/>
      <c r="N741" s="199"/>
      <c r="O741" s="199"/>
      <c r="P741" s="199"/>
      <c r="Q741" s="199"/>
      <c r="R741" s="199"/>
      <c r="S741" s="199"/>
      <c r="T741" s="199"/>
      <c r="U741" s="199"/>
      <c r="V741" s="199"/>
      <c r="W741" s="199"/>
      <c r="X741" s="199"/>
      <c r="Y741" s="199"/>
      <c r="Z741" s="199"/>
      <c r="AA741" s="199"/>
      <c r="AB741" s="199"/>
      <c r="AC741" s="200"/>
      <c r="AD741" s="157"/>
      <c r="AE741" s="157"/>
      <c r="AF741" s="157"/>
      <c r="AG741" s="148"/>
      <c r="AH741" s="84">
        <f>B741</f>
        <v>32</v>
      </c>
      <c r="AI741" s="149"/>
      <c r="AJ741" s="148"/>
      <c r="AK741" s="27"/>
    </row>
    <row r="742" spans="1:37" ht="15.75" x14ac:dyDescent="0.25">
      <c r="A742" s="82" t="s">
        <v>97</v>
      </c>
      <c r="B742" s="198"/>
      <c r="C742" s="198">
        <v>29</v>
      </c>
      <c r="D742" s="198"/>
      <c r="E742" s="198"/>
      <c r="F742" s="198"/>
      <c r="G742" s="198"/>
      <c r="H742" s="198"/>
      <c r="I742" s="198"/>
      <c r="J742" s="198"/>
      <c r="K742" s="197"/>
      <c r="L742" s="199"/>
      <c r="M742" s="199"/>
      <c r="N742" s="199"/>
      <c r="O742" s="199"/>
      <c r="P742" s="199"/>
      <c r="Q742" s="199"/>
      <c r="R742" s="199"/>
      <c r="S742" s="199"/>
      <c r="T742" s="199"/>
      <c r="U742" s="199"/>
      <c r="V742" s="199"/>
      <c r="W742" s="199"/>
      <c r="X742" s="199"/>
      <c r="Y742" s="199"/>
      <c r="Z742" s="199"/>
      <c r="AA742" s="199"/>
      <c r="AB742" s="199"/>
      <c r="AC742" s="200"/>
      <c r="AD742" s="157"/>
      <c r="AE742" s="157"/>
      <c r="AF742" s="201"/>
      <c r="AG742" s="153">
        <f>IF(C742=0,"",C742/B741)</f>
        <v>0.90625</v>
      </c>
      <c r="AH742" s="85">
        <v>29</v>
      </c>
      <c r="AI742" s="153">
        <f t="shared" ref="AI742:AI749" si="77">IF(AH742=0,"",AH742/AH741)</f>
        <v>0.90625</v>
      </c>
      <c r="AJ742" s="153">
        <f t="shared" ref="AJ742:AJ749" si="78">IF(AH742=0,"",100%-AI742)</f>
        <v>9.375E-2</v>
      </c>
      <c r="AK742" s="27"/>
    </row>
    <row r="743" spans="1:37" ht="15.75" x14ac:dyDescent="0.25">
      <c r="A743" s="82" t="s">
        <v>98</v>
      </c>
      <c r="B743" s="198"/>
      <c r="C743" s="198"/>
      <c r="D743" s="198">
        <v>27</v>
      </c>
      <c r="E743" s="198"/>
      <c r="F743" s="198"/>
      <c r="G743" s="198"/>
      <c r="H743" s="198"/>
      <c r="I743" s="198"/>
      <c r="J743" s="198"/>
      <c r="K743" s="197"/>
      <c r="L743" s="199"/>
      <c r="M743" s="199"/>
      <c r="N743" s="199"/>
      <c r="O743" s="199"/>
      <c r="P743" s="199"/>
      <c r="Q743" s="199"/>
      <c r="R743" s="199"/>
      <c r="S743" s="199"/>
      <c r="T743" s="199"/>
      <c r="U743" s="199"/>
      <c r="V743" s="199"/>
      <c r="W743" s="199"/>
      <c r="X743" s="199"/>
      <c r="Y743" s="199"/>
      <c r="Z743" s="199"/>
      <c r="AA743" s="199"/>
      <c r="AB743" s="199"/>
      <c r="AC743" s="200"/>
      <c r="AD743" s="157"/>
      <c r="AE743" s="157"/>
      <c r="AF743" s="201"/>
      <c r="AG743" s="153">
        <f>IF(D743=0,"",D743/C742)</f>
        <v>0.93103448275862066</v>
      </c>
      <c r="AH743" s="85">
        <v>27</v>
      </c>
      <c r="AI743" s="153">
        <f t="shared" si="77"/>
        <v>0.93103448275862066</v>
      </c>
      <c r="AJ743" s="153">
        <f t="shared" si="78"/>
        <v>6.8965517241379337E-2</v>
      </c>
      <c r="AK743" s="86">
        <f>AH743/AH741</f>
        <v>0.84375</v>
      </c>
    </row>
    <row r="744" spans="1:37" ht="15.75" x14ac:dyDescent="0.25">
      <c r="A744" s="82" t="s">
        <v>99</v>
      </c>
      <c r="B744" s="198"/>
      <c r="C744" s="198"/>
      <c r="D744" s="198"/>
      <c r="E744" s="198">
        <v>26</v>
      </c>
      <c r="F744" s="198"/>
      <c r="G744" s="198"/>
      <c r="H744" s="198"/>
      <c r="I744" s="198"/>
      <c r="J744" s="198"/>
      <c r="K744" s="197"/>
      <c r="L744" s="199"/>
      <c r="M744" s="199"/>
      <c r="N744" s="199"/>
      <c r="O744" s="199"/>
      <c r="P744" s="199"/>
      <c r="Q744" s="199"/>
      <c r="R744" s="199"/>
      <c r="S744" s="199"/>
      <c r="T744" s="199"/>
      <c r="U744" s="199"/>
      <c r="V744" s="199"/>
      <c r="W744" s="199"/>
      <c r="X744" s="199"/>
      <c r="Y744" s="199"/>
      <c r="Z744" s="199"/>
      <c r="AA744" s="199"/>
      <c r="AB744" s="199"/>
      <c r="AC744" s="200"/>
      <c r="AD744" s="157"/>
      <c r="AE744" s="157"/>
      <c r="AF744" s="201"/>
      <c r="AG744" s="153">
        <f>IF(E744=0,"",E744/D743)</f>
        <v>0.96296296296296291</v>
      </c>
      <c r="AH744" s="85">
        <v>26</v>
      </c>
      <c r="AI744" s="153">
        <f t="shared" si="77"/>
        <v>0.96296296296296291</v>
      </c>
      <c r="AJ744" s="153">
        <f t="shared" si="78"/>
        <v>3.703703703703709E-2</v>
      </c>
      <c r="AK744" s="27"/>
    </row>
    <row r="745" spans="1:37" ht="15.75" x14ac:dyDescent="0.25">
      <c r="A745" s="82" t="s">
        <v>100</v>
      </c>
      <c r="B745" s="198"/>
      <c r="C745" s="198"/>
      <c r="D745" s="198"/>
      <c r="E745" s="198"/>
      <c r="F745" s="198"/>
      <c r="G745" s="198"/>
      <c r="H745" s="198"/>
      <c r="I745" s="198"/>
      <c r="J745" s="198"/>
      <c r="K745" s="197"/>
      <c r="L745" s="199"/>
      <c r="M745" s="199"/>
      <c r="N745" s="199"/>
      <c r="O745" s="199"/>
      <c r="P745" s="199"/>
      <c r="Q745" s="199"/>
      <c r="R745" s="199"/>
      <c r="S745" s="199"/>
      <c r="T745" s="199"/>
      <c r="U745" s="199"/>
      <c r="V745" s="199"/>
      <c r="W745" s="199"/>
      <c r="X745" s="199"/>
      <c r="Y745" s="199"/>
      <c r="Z745" s="199"/>
      <c r="AA745" s="199"/>
      <c r="AB745" s="199"/>
      <c r="AC745" s="200"/>
      <c r="AD745" s="157"/>
      <c r="AE745" s="157"/>
      <c r="AF745" s="201"/>
      <c r="AG745" s="153" t="str">
        <f>IF(F745=0,"",F745/E744)</f>
        <v/>
      </c>
      <c r="AH745" s="85"/>
      <c r="AI745" s="153" t="str">
        <f t="shared" si="77"/>
        <v/>
      </c>
      <c r="AJ745" s="153" t="str">
        <f t="shared" si="78"/>
        <v/>
      </c>
      <c r="AK745" s="27"/>
    </row>
    <row r="746" spans="1:37" ht="15.75" x14ac:dyDescent="0.25">
      <c r="A746" s="82" t="s">
        <v>101</v>
      </c>
      <c r="B746" s="198"/>
      <c r="C746" s="198"/>
      <c r="D746" s="198"/>
      <c r="E746" s="198"/>
      <c r="F746" s="198"/>
      <c r="G746" s="198"/>
      <c r="H746" s="198"/>
      <c r="I746" s="198"/>
      <c r="J746" s="198"/>
      <c r="K746" s="197"/>
      <c r="L746" s="199"/>
      <c r="M746" s="199"/>
      <c r="N746" s="199"/>
      <c r="O746" s="199"/>
      <c r="P746" s="199"/>
      <c r="Q746" s="199"/>
      <c r="R746" s="199"/>
      <c r="S746" s="199"/>
      <c r="T746" s="199"/>
      <c r="U746" s="199"/>
      <c r="V746" s="199"/>
      <c r="W746" s="199"/>
      <c r="X746" s="199"/>
      <c r="Y746" s="199"/>
      <c r="Z746" s="199"/>
      <c r="AA746" s="199"/>
      <c r="AB746" s="199"/>
      <c r="AC746" s="200"/>
      <c r="AD746" s="157"/>
      <c r="AE746" s="157"/>
      <c r="AF746" s="201"/>
      <c r="AG746" s="153" t="str">
        <f>IF(G746=0,"",G746/F745)</f>
        <v/>
      </c>
      <c r="AH746" s="85"/>
      <c r="AI746" s="153" t="str">
        <f t="shared" si="77"/>
        <v/>
      </c>
      <c r="AJ746" s="153" t="str">
        <f t="shared" si="78"/>
        <v/>
      </c>
      <c r="AK746" s="27"/>
    </row>
    <row r="747" spans="1:37" ht="15.75" x14ac:dyDescent="0.25">
      <c r="A747" s="82" t="s">
        <v>102</v>
      </c>
      <c r="B747" s="198"/>
      <c r="C747" s="198"/>
      <c r="D747" s="198"/>
      <c r="E747" s="198"/>
      <c r="F747" s="198"/>
      <c r="G747" s="198"/>
      <c r="H747" s="198"/>
      <c r="I747" s="198"/>
      <c r="J747" s="198"/>
      <c r="K747" s="197"/>
      <c r="L747" s="199"/>
      <c r="M747" s="199"/>
      <c r="N747" s="199"/>
      <c r="O747" s="199"/>
      <c r="P747" s="199"/>
      <c r="Q747" s="199"/>
      <c r="R747" s="199"/>
      <c r="S747" s="199"/>
      <c r="T747" s="199"/>
      <c r="U747" s="199"/>
      <c r="V747" s="199"/>
      <c r="W747" s="199"/>
      <c r="X747" s="199"/>
      <c r="Y747" s="199"/>
      <c r="Z747" s="199"/>
      <c r="AA747" s="199"/>
      <c r="AB747" s="199"/>
      <c r="AC747" s="200"/>
      <c r="AD747" s="157"/>
      <c r="AE747" s="157"/>
      <c r="AF747" s="201"/>
      <c r="AG747" s="153" t="str">
        <f>IF(H747=0,"",H747/G746)</f>
        <v/>
      </c>
      <c r="AH747" s="85"/>
      <c r="AI747" s="153" t="str">
        <f t="shared" si="77"/>
        <v/>
      </c>
      <c r="AJ747" s="153" t="str">
        <f t="shared" si="78"/>
        <v/>
      </c>
      <c r="AK747" s="27"/>
    </row>
    <row r="748" spans="1:37" ht="15.75" x14ac:dyDescent="0.25">
      <c r="A748" s="82" t="s">
        <v>103</v>
      </c>
      <c r="B748" s="198"/>
      <c r="C748" s="198"/>
      <c r="D748" s="198"/>
      <c r="E748" s="198"/>
      <c r="F748" s="198"/>
      <c r="G748" s="198"/>
      <c r="H748" s="198"/>
      <c r="I748" s="198"/>
      <c r="J748" s="198"/>
      <c r="K748" s="197"/>
      <c r="L748" s="199"/>
      <c r="M748" s="199"/>
      <c r="N748" s="199"/>
      <c r="O748" s="199"/>
      <c r="P748" s="199"/>
      <c r="Q748" s="199"/>
      <c r="R748" s="199"/>
      <c r="S748" s="199"/>
      <c r="T748" s="199"/>
      <c r="U748" s="199"/>
      <c r="V748" s="199"/>
      <c r="W748" s="199"/>
      <c r="X748" s="199"/>
      <c r="Y748" s="199"/>
      <c r="Z748" s="199"/>
      <c r="AA748" s="199"/>
      <c r="AB748" s="199"/>
      <c r="AC748" s="200"/>
      <c r="AD748" s="157"/>
      <c r="AE748" s="157"/>
      <c r="AF748" s="201"/>
      <c r="AG748" s="153" t="str">
        <f>IF(I748=0,"",I748/H747)</f>
        <v/>
      </c>
      <c r="AH748" s="85"/>
      <c r="AI748" s="153" t="str">
        <f t="shared" si="77"/>
        <v/>
      </c>
      <c r="AJ748" s="153" t="str">
        <f t="shared" si="78"/>
        <v/>
      </c>
      <c r="AK748" s="27"/>
    </row>
    <row r="749" spans="1:37" ht="15.75" x14ac:dyDescent="0.25">
      <c r="A749" s="82" t="s">
        <v>104</v>
      </c>
      <c r="B749" s="198"/>
      <c r="C749" s="198"/>
      <c r="D749" s="198"/>
      <c r="E749" s="198"/>
      <c r="F749" s="198"/>
      <c r="G749" s="198"/>
      <c r="H749" s="198"/>
      <c r="I749" s="198"/>
      <c r="J749" s="198"/>
      <c r="K749" s="197"/>
      <c r="L749" s="199"/>
      <c r="M749" s="199"/>
      <c r="N749" s="199"/>
      <c r="O749" s="199"/>
      <c r="P749" s="199"/>
      <c r="Q749" s="199"/>
      <c r="R749" s="199"/>
      <c r="S749" s="199"/>
      <c r="T749" s="199"/>
      <c r="U749" s="199"/>
      <c r="V749" s="199"/>
      <c r="W749" s="199"/>
      <c r="X749" s="199"/>
      <c r="Y749" s="199"/>
      <c r="Z749" s="199"/>
      <c r="AA749" s="199"/>
      <c r="AB749" s="199"/>
      <c r="AC749" s="200"/>
      <c r="AD749" s="157"/>
      <c r="AE749" s="157"/>
      <c r="AF749" s="201"/>
      <c r="AG749" s="148" t="str">
        <f>IF(J749=0,"",J749/I748)</f>
        <v/>
      </c>
      <c r="AH749" s="85"/>
      <c r="AI749" s="148" t="str">
        <f t="shared" si="77"/>
        <v/>
      </c>
      <c r="AJ749" s="148" t="str">
        <f t="shared" si="78"/>
        <v/>
      </c>
      <c r="AK749" s="27"/>
    </row>
    <row r="750" spans="1:37" ht="15.75" x14ac:dyDescent="0.25">
      <c r="A750" s="82" t="s">
        <v>105</v>
      </c>
      <c r="B750" s="198"/>
      <c r="C750" s="198"/>
      <c r="D750" s="198"/>
      <c r="E750" s="198"/>
      <c r="F750" s="198"/>
      <c r="G750" s="198"/>
      <c r="H750" s="198"/>
      <c r="I750" s="198"/>
      <c r="J750" s="198"/>
      <c r="K750" s="197"/>
      <c r="L750" s="199"/>
      <c r="M750" s="199"/>
      <c r="N750" s="199"/>
      <c r="O750" s="199"/>
      <c r="P750" s="199"/>
      <c r="Q750" s="199"/>
      <c r="R750" s="199"/>
      <c r="S750" s="199"/>
      <c r="T750" s="199"/>
      <c r="U750" s="199"/>
      <c r="V750" s="199"/>
      <c r="W750" s="199"/>
      <c r="X750" s="199"/>
      <c r="Y750" s="199"/>
      <c r="Z750" s="199"/>
      <c r="AA750" s="199"/>
      <c r="AB750" s="199"/>
      <c r="AC750" s="200"/>
      <c r="AD750" s="157"/>
      <c r="AE750" s="157"/>
      <c r="AF750" s="157"/>
      <c r="AG750" s="126"/>
      <c r="AH750" s="150"/>
      <c r="AI750" s="120"/>
      <c r="AJ750" s="126"/>
      <c r="AK750" s="27"/>
    </row>
    <row r="751" spans="1:37" ht="15.75" x14ac:dyDescent="0.25">
      <c r="A751" s="82" t="s">
        <v>106</v>
      </c>
      <c r="B751" s="198"/>
      <c r="C751" s="198"/>
      <c r="D751" s="198"/>
      <c r="E751" s="198"/>
      <c r="F751" s="198"/>
      <c r="G751" s="198"/>
      <c r="H751" s="198"/>
      <c r="I751" s="198"/>
      <c r="J751" s="198"/>
      <c r="K751" s="197"/>
      <c r="L751" s="199"/>
      <c r="M751" s="199"/>
      <c r="N751" s="199"/>
      <c r="O751" s="199"/>
      <c r="P751" s="199"/>
      <c r="Q751" s="199"/>
      <c r="R751" s="199"/>
      <c r="S751" s="199"/>
      <c r="T751" s="199"/>
      <c r="U751" s="199"/>
      <c r="V751" s="199"/>
      <c r="W751" s="199"/>
      <c r="X751" s="199"/>
      <c r="Y751" s="199"/>
      <c r="Z751" s="199"/>
      <c r="AA751" s="199"/>
      <c r="AB751" s="199"/>
      <c r="AC751" s="200"/>
      <c r="AD751" s="157"/>
      <c r="AE751" s="157"/>
      <c r="AF751" s="157"/>
      <c r="AG751" s="126"/>
      <c r="AH751" s="150"/>
      <c r="AI751" s="151"/>
      <c r="AJ751" s="126"/>
      <c r="AK751" s="27"/>
    </row>
    <row r="752" spans="1:37" ht="15.75" x14ac:dyDescent="0.25">
      <c r="A752" s="82" t="s">
        <v>107</v>
      </c>
      <c r="B752" s="198"/>
      <c r="C752" s="198"/>
      <c r="D752" s="198"/>
      <c r="E752" s="198"/>
      <c r="F752" s="198"/>
      <c r="G752" s="198"/>
      <c r="H752" s="198"/>
      <c r="I752" s="198"/>
      <c r="J752" s="198"/>
      <c r="K752" s="197"/>
      <c r="L752" s="199"/>
      <c r="M752" s="199"/>
      <c r="N752" s="199"/>
      <c r="O752" s="199"/>
      <c r="P752" s="199"/>
      <c r="Q752" s="199"/>
      <c r="R752" s="199"/>
      <c r="S752" s="199"/>
      <c r="T752" s="199"/>
      <c r="U752" s="199"/>
      <c r="V752" s="199"/>
      <c r="W752" s="199"/>
      <c r="X752" s="199"/>
      <c r="Y752" s="199"/>
      <c r="Z752" s="199"/>
      <c r="AA752" s="199"/>
      <c r="AB752" s="199"/>
      <c r="AC752" s="200"/>
      <c r="AD752" s="157"/>
      <c r="AE752" s="157"/>
      <c r="AF752" s="157"/>
      <c r="AG752" s="126"/>
      <c r="AH752" s="150"/>
      <c r="AI752" s="151"/>
      <c r="AJ752" s="126"/>
      <c r="AK752" s="27"/>
    </row>
    <row r="753" spans="1:37" ht="15.75" x14ac:dyDescent="0.25">
      <c r="A753" s="82" t="s">
        <v>108</v>
      </c>
      <c r="B753" s="198"/>
      <c r="C753" s="198"/>
      <c r="D753" s="198"/>
      <c r="E753" s="198"/>
      <c r="F753" s="198"/>
      <c r="G753" s="198"/>
      <c r="H753" s="198"/>
      <c r="I753" s="198"/>
      <c r="J753" s="198"/>
      <c r="K753" s="197"/>
      <c r="L753" s="199"/>
      <c r="M753" s="199"/>
      <c r="N753" s="199"/>
      <c r="O753" s="199"/>
      <c r="P753" s="199"/>
      <c r="Q753" s="199"/>
      <c r="R753" s="199"/>
      <c r="S753" s="199"/>
      <c r="T753" s="199"/>
      <c r="U753" s="199"/>
      <c r="V753" s="199"/>
      <c r="W753" s="199"/>
      <c r="X753" s="199"/>
      <c r="Y753" s="199"/>
      <c r="Z753" s="199"/>
      <c r="AA753" s="199"/>
      <c r="AB753" s="199"/>
      <c r="AC753" s="200"/>
      <c r="AD753" s="157"/>
      <c r="AE753" s="157"/>
      <c r="AF753" s="157"/>
      <c r="AG753" s="129"/>
      <c r="AH753" s="130"/>
      <c r="AI753" s="152"/>
      <c r="AJ753" s="148"/>
      <c r="AK753" s="27"/>
    </row>
    <row r="754" spans="1:37" ht="15.75" x14ac:dyDescent="0.25">
      <c r="A754" s="82" t="s">
        <v>109</v>
      </c>
      <c r="B754" s="198"/>
      <c r="C754" s="198"/>
      <c r="D754" s="198"/>
      <c r="E754" s="198"/>
      <c r="F754" s="198"/>
      <c r="G754" s="198"/>
      <c r="H754" s="198"/>
      <c r="I754" s="198"/>
      <c r="J754" s="198"/>
      <c r="K754" s="197"/>
      <c r="L754" s="199"/>
      <c r="M754" s="199"/>
      <c r="N754" s="199"/>
      <c r="O754" s="199"/>
      <c r="P754" s="199"/>
      <c r="Q754" s="199"/>
      <c r="R754" s="199"/>
      <c r="S754" s="199"/>
      <c r="T754" s="199"/>
      <c r="U754" s="199"/>
      <c r="V754" s="199"/>
      <c r="W754" s="199"/>
      <c r="X754" s="199"/>
      <c r="Y754" s="199"/>
      <c r="Z754" s="199"/>
      <c r="AA754" s="199"/>
      <c r="AB754" s="199"/>
      <c r="AC754" s="200"/>
      <c r="AD754" s="157"/>
      <c r="AE754" s="157"/>
      <c r="AF754" s="201"/>
      <c r="AG754" s="87" t="s">
        <v>35</v>
      </c>
      <c r="AH754" s="46"/>
      <c r="AI754" s="30"/>
      <c r="AJ754" s="88" t="s">
        <v>20</v>
      </c>
      <c r="AK754" s="27"/>
    </row>
    <row r="755" spans="1:37" ht="15.75" x14ac:dyDescent="0.25">
      <c r="A755" s="82" t="s">
        <v>127</v>
      </c>
      <c r="B755" s="198"/>
      <c r="C755" s="198"/>
      <c r="D755" s="198"/>
      <c r="E755" s="198"/>
      <c r="F755" s="198"/>
      <c r="G755" s="198"/>
      <c r="H755" s="198"/>
      <c r="I755" s="198"/>
      <c r="J755" s="198"/>
      <c r="K755" s="197"/>
      <c r="L755" s="199"/>
      <c r="M755" s="199"/>
      <c r="N755" s="199"/>
      <c r="O755" s="199"/>
      <c r="P755" s="199"/>
      <c r="Q755" s="199"/>
      <c r="R755" s="199"/>
      <c r="S755" s="199"/>
      <c r="T755" s="199"/>
      <c r="U755" s="199"/>
      <c r="V755" s="199"/>
      <c r="W755" s="199"/>
      <c r="X755" s="199"/>
      <c r="Y755" s="199"/>
      <c r="Z755" s="199"/>
      <c r="AA755" s="199"/>
      <c r="AB755" s="199"/>
      <c r="AC755" s="200"/>
      <c r="AD755" s="157"/>
      <c r="AE755" s="157"/>
      <c r="AF755" s="201"/>
      <c r="AG755" s="89" t="s">
        <v>36</v>
      </c>
      <c r="AH755" s="90">
        <f>AH754/B741</f>
        <v>0</v>
      </c>
      <c r="AI755" s="91" t="e">
        <f>IF(AH754/AI754=0,"",AH754/AI754)</f>
        <v>#DIV/0!</v>
      </c>
      <c r="AJ755" s="59" t="s">
        <v>37</v>
      </c>
      <c r="AK755" s="27"/>
    </row>
    <row r="756" spans="1:37" ht="15.75" x14ac:dyDescent="0.25">
      <c r="A756" s="82" t="s">
        <v>128</v>
      </c>
      <c r="B756" s="205"/>
      <c r="C756" s="205"/>
      <c r="D756" s="205"/>
      <c r="E756" s="205"/>
      <c r="F756" s="205"/>
      <c r="G756" s="205"/>
      <c r="H756" s="205"/>
      <c r="I756" s="205"/>
      <c r="J756" s="205"/>
      <c r="K756" s="197"/>
      <c r="L756" s="199"/>
      <c r="M756" s="199"/>
      <c r="N756" s="199"/>
      <c r="O756" s="199"/>
      <c r="P756" s="199"/>
      <c r="Q756" s="199"/>
      <c r="R756" s="199"/>
      <c r="S756" s="199"/>
      <c r="T756" s="199"/>
      <c r="U756" s="199"/>
      <c r="V756" s="199"/>
      <c r="W756" s="199"/>
      <c r="X756" s="199"/>
      <c r="Y756" s="199"/>
      <c r="Z756" s="199"/>
      <c r="AA756" s="199"/>
      <c r="AB756" s="199"/>
      <c r="AC756" s="200"/>
      <c r="AD756" s="169"/>
      <c r="AE756" s="169"/>
      <c r="AF756" s="169"/>
      <c r="AG756" s="61"/>
      <c r="AH756" s="62"/>
      <c r="AI756" s="80"/>
      <c r="AJ756" s="83"/>
      <c r="AK756" s="27"/>
    </row>
    <row r="757" spans="1:37" ht="18" customHeight="1" x14ac:dyDescent="0.25">
      <c r="A757" s="92"/>
      <c r="B757" s="210" t="s">
        <v>79</v>
      </c>
      <c r="C757" s="210"/>
      <c r="D757" s="210"/>
      <c r="E757" s="210"/>
      <c r="F757" s="210"/>
      <c r="G757" s="210"/>
      <c r="H757" s="210"/>
      <c r="I757" s="210"/>
      <c r="J757" s="210"/>
      <c r="K757" s="194">
        <f>SUM(K741:K753)</f>
        <v>0</v>
      </c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  <c r="AA757" s="27"/>
      <c r="AB757" s="27"/>
      <c r="AC757" s="46"/>
      <c r="AD757" s="83" t="str">
        <f>IF(K749=0,"",K749/B741)</f>
        <v/>
      </c>
      <c r="AE757" s="83" t="str">
        <f>IF(K757=0,"",K757/B741)</f>
        <v/>
      </c>
      <c r="AF757" s="83" t="str">
        <f>IF(AC749=0,"",AE757-AD757)</f>
        <v/>
      </c>
      <c r="AG757" s="1"/>
      <c r="AH757" s="27"/>
      <c r="AI757" s="30"/>
      <c r="AJ757" s="1"/>
      <c r="AK757" s="27"/>
    </row>
    <row r="758" spans="1:37" ht="12.75" customHeight="1" x14ac:dyDescent="0.25">
      <c r="A758" s="22"/>
      <c r="B758" s="27"/>
      <c r="C758" s="27"/>
      <c r="D758" s="76"/>
      <c r="E758" s="76"/>
      <c r="F758" s="76"/>
      <c r="G758" s="76"/>
      <c r="H758" s="76"/>
      <c r="I758" s="76"/>
      <c r="J758" s="76"/>
      <c r="K758" s="7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  <c r="AA758" s="27"/>
      <c r="AB758" s="27"/>
      <c r="AC758" s="27"/>
      <c r="AD758" s="78"/>
      <c r="AE758" s="78"/>
      <c r="AF758" s="78"/>
      <c r="AG758" s="1"/>
      <c r="AH758" s="27"/>
      <c r="AI758" s="30"/>
      <c r="AJ758" s="1"/>
    </row>
    <row r="759" spans="1:37" ht="12.75" customHeight="1" x14ac:dyDescent="0.25">
      <c r="A759" s="22"/>
      <c r="B759" s="27"/>
      <c r="C759" s="27"/>
      <c r="D759" s="76"/>
      <c r="E759" s="76"/>
      <c r="F759" s="76"/>
      <c r="G759" s="76"/>
      <c r="H759" s="76"/>
      <c r="I759" s="76"/>
      <c r="J759" s="76"/>
      <c r="K759" s="7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  <c r="AA759" s="27"/>
      <c r="AB759" s="27"/>
      <c r="AC759" s="27"/>
      <c r="AD759" s="78"/>
      <c r="AE759" s="78"/>
      <c r="AF759" s="78"/>
      <c r="AG759" s="1"/>
      <c r="AH759" s="27"/>
      <c r="AI759" s="30"/>
      <c r="AJ759" s="1"/>
    </row>
    <row r="760" spans="1:37" ht="27.75" customHeight="1" x14ac:dyDescent="0.4">
      <c r="A760" s="79"/>
      <c r="B760" s="211" t="s">
        <v>68</v>
      </c>
      <c r="C760" s="212"/>
      <c r="D760" s="212"/>
      <c r="E760" s="212"/>
      <c r="F760" s="212"/>
      <c r="G760" s="212"/>
      <c r="H760" s="212"/>
      <c r="I760" s="212"/>
      <c r="J760" s="212"/>
      <c r="K760" s="66" t="s">
        <v>98</v>
      </c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  <c r="AA760" s="27"/>
      <c r="AB760" s="27"/>
      <c r="AC760" s="27"/>
      <c r="AD760" s="61"/>
      <c r="AE760" s="61"/>
      <c r="AF760" s="61"/>
      <c r="AG760" s="61"/>
      <c r="AH760" s="62"/>
      <c r="AI760" s="80"/>
      <c r="AJ760" s="61"/>
      <c r="AK760" s="27"/>
    </row>
    <row r="761" spans="1:37" ht="20.25" x14ac:dyDescent="0.3">
      <c r="A761" s="216" t="s">
        <v>19</v>
      </c>
      <c r="B761" s="218" t="s">
        <v>69</v>
      </c>
      <c r="C761" s="212"/>
      <c r="D761" s="212"/>
      <c r="E761" s="212"/>
      <c r="F761" s="212"/>
      <c r="G761" s="212"/>
      <c r="H761" s="212"/>
      <c r="I761" s="212"/>
      <c r="J761" s="214"/>
      <c r="K761" s="219" t="s">
        <v>20</v>
      </c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  <c r="AA761" s="27"/>
      <c r="AB761" s="27"/>
      <c r="AC761" s="46"/>
      <c r="AD761" s="215" t="s">
        <v>11</v>
      </c>
      <c r="AE761" s="215" t="s">
        <v>12</v>
      </c>
      <c r="AF761" s="215" t="s">
        <v>13</v>
      </c>
      <c r="AG761" s="215" t="s">
        <v>14</v>
      </c>
      <c r="AH761" s="213" t="s">
        <v>15</v>
      </c>
      <c r="AI761" s="213" t="s">
        <v>16</v>
      </c>
      <c r="AJ761" s="215" t="s">
        <v>17</v>
      </c>
      <c r="AK761" s="27"/>
    </row>
    <row r="762" spans="1:37" ht="15.75" x14ac:dyDescent="0.25">
      <c r="A762" s="217"/>
      <c r="B762" s="81" t="s">
        <v>70</v>
      </c>
      <c r="C762" s="81" t="s">
        <v>71</v>
      </c>
      <c r="D762" s="81" t="s">
        <v>72</v>
      </c>
      <c r="E762" s="81" t="s">
        <v>73</v>
      </c>
      <c r="F762" s="81" t="s">
        <v>74</v>
      </c>
      <c r="G762" s="81" t="s">
        <v>75</v>
      </c>
      <c r="H762" s="81" t="s">
        <v>76</v>
      </c>
      <c r="I762" s="81" t="s">
        <v>77</v>
      </c>
      <c r="J762" s="81" t="s">
        <v>78</v>
      </c>
      <c r="K762" s="220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  <c r="AA762" s="27"/>
      <c r="AB762" s="27"/>
      <c r="AC762" s="46"/>
      <c r="AD762" s="214"/>
      <c r="AE762" s="214"/>
      <c r="AF762" s="214"/>
      <c r="AG762" s="214"/>
      <c r="AH762" s="214"/>
      <c r="AI762" s="214"/>
      <c r="AJ762" s="214"/>
      <c r="AK762" s="27"/>
    </row>
    <row r="763" spans="1:37" ht="15.75" x14ac:dyDescent="0.25">
      <c r="A763" s="82" t="s">
        <v>98</v>
      </c>
      <c r="B763" s="198">
        <v>35</v>
      </c>
      <c r="C763" s="198"/>
      <c r="D763" s="198"/>
      <c r="E763" s="198"/>
      <c r="F763" s="198"/>
      <c r="G763" s="198"/>
      <c r="H763" s="198"/>
      <c r="I763" s="198"/>
      <c r="J763" s="198"/>
      <c r="K763" s="197"/>
      <c r="L763" s="199"/>
      <c r="M763" s="199"/>
      <c r="N763" s="199"/>
      <c r="O763" s="199"/>
      <c r="P763" s="199"/>
      <c r="Q763" s="199"/>
      <c r="R763" s="199"/>
      <c r="S763" s="199"/>
      <c r="T763" s="199"/>
      <c r="U763" s="199"/>
      <c r="V763" s="199"/>
      <c r="W763" s="199"/>
      <c r="X763" s="199"/>
      <c r="Y763" s="199"/>
      <c r="Z763" s="199"/>
      <c r="AA763" s="199"/>
      <c r="AB763" s="199"/>
      <c r="AC763" s="200"/>
      <c r="AD763" s="157"/>
      <c r="AE763" s="157"/>
      <c r="AF763" s="157"/>
      <c r="AG763" s="148"/>
      <c r="AH763" s="84">
        <f>B763</f>
        <v>35</v>
      </c>
      <c r="AI763" s="149"/>
      <c r="AJ763" s="148"/>
      <c r="AK763" s="27"/>
    </row>
    <row r="764" spans="1:37" ht="15.75" x14ac:dyDescent="0.25">
      <c r="A764" s="82" t="s">
        <v>99</v>
      </c>
      <c r="B764" s="198"/>
      <c r="C764" s="198">
        <v>33</v>
      </c>
      <c r="D764" s="198"/>
      <c r="E764" s="198"/>
      <c r="F764" s="198"/>
      <c r="G764" s="198"/>
      <c r="H764" s="198"/>
      <c r="I764" s="198"/>
      <c r="J764" s="198"/>
      <c r="K764" s="197"/>
      <c r="L764" s="199"/>
      <c r="M764" s="199"/>
      <c r="N764" s="199"/>
      <c r="O764" s="199"/>
      <c r="P764" s="199"/>
      <c r="Q764" s="199"/>
      <c r="R764" s="199"/>
      <c r="S764" s="199"/>
      <c r="T764" s="199"/>
      <c r="U764" s="199"/>
      <c r="V764" s="199"/>
      <c r="W764" s="199"/>
      <c r="X764" s="199"/>
      <c r="Y764" s="199"/>
      <c r="Z764" s="199"/>
      <c r="AA764" s="199"/>
      <c r="AB764" s="199"/>
      <c r="AC764" s="200"/>
      <c r="AD764" s="157"/>
      <c r="AE764" s="157"/>
      <c r="AF764" s="201"/>
      <c r="AG764" s="153">
        <f>IF(C764=0,"",C764/B763)</f>
        <v>0.94285714285714284</v>
      </c>
      <c r="AH764" s="85">
        <v>33</v>
      </c>
      <c r="AI764" s="153">
        <f t="shared" ref="AI764:AI771" si="79">IF(AH764=0,"",AH764/AH763)</f>
        <v>0.94285714285714284</v>
      </c>
      <c r="AJ764" s="153">
        <f t="shared" ref="AJ764:AJ771" si="80">IF(AH764=0,"",100%-AI764)</f>
        <v>5.7142857142857162E-2</v>
      </c>
      <c r="AK764" s="27"/>
    </row>
    <row r="765" spans="1:37" ht="15.75" x14ac:dyDescent="0.25">
      <c r="A765" s="82" t="s">
        <v>100</v>
      </c>
      <c r="B765" s="198"/>
      <c r="C765" s="198"/>
      <c r="D765" s="198"/>
      <c r="E765" s="198"/>
      <c r="F765" s="198"/>
      <c r="G765" s="198"/>
      <c r="H765" s="198"/>
      <c r="I765" s="198"/>
      <c r="J765" s="198"/>
      <c r="K765" s="197"/>
      <c r="L765" s="199"/>
      <c r="M765" s="199"/>
      <c r="N765" s="199"/>
      <c r="O765" s="199"/>
      <c r="P765" s="199"/>
      <c r="Q765" s="199"/>
      <c r="R765" s="199"/>
      <c r="S765" s="199"/>
      <c r="T765" s="199"/>
      <c r="U765" s="199"/>
      <c r="V765" s="199"/>
      <c r="W765" s="199"/>
      <c r="X765" s="199"/>
      <c r="Y765" s="199"/>
      <c r="Z765" s="199"/>
      <c r="AA765" s="199"/>
      <c r="AB765" s="199"/>
      <c r="AC765" s="200"/>
      <c r="AD765" s="157"/>
      <c r="AE765" s="157"/>
      <c r="AF765" s="201"/>
      <c r="AG765" s="153" t="str">
        <f>IF(D765=0,"",D765/C764)</f>
        <v/>
      </c>
      <c r="AH765" s="85"/>
      <c r="AI765" s="153" t="str">
        <f t="shared" si="79"/>
        <v/>
      </c>
      <c r="AJ765" s="153" t="str">
        <f t="shared" si="80"/>
        <v/>
      </c>
      <c r="AK765" s="86">
        <f>AH765/AH763</f>
        <v>0</v>
      </c>
    </row>
    <row r="766" spans="1:37" ht="15.75" x14ac:dyDescent="0.25">
      <c r="A766" s="82" t="s">
        <v>101</v>
      </c>
      <c r="B766" s="198"/>
      <c r="C766" s="198"/>
      <c r="D766" s="198"/>
      <c r="E766" s="198"/>
      <c r="F766" s="198"/>
      <c r="G766" s="198"/>
      <c r="H766" s="198"/>
      <c r="I766" s="198"/>
      <c r="J766" s="198"/>
      <c r="K766" s="197"/>
      <c r="L766" s="199"/>
      <c r="M766" s="199"/>
      <c r="N766" s="199"/>
      <c r="O766" s="199"/>
      <c r="P766" s="199"/>
      <c r="Q766" s="199"/>
      <c r="R766" s="199"/>
      <c r="S766" s="199"/>
      <c r="T766" s="199"/>
      <c r="U766" s="199"/>
      <c r="V766" s="199"/>
      <c r="W766" s="199"/>
      <c r="X766" s="199"/>
      <c r="Y766" s="199"/>
      <c r="Z766" s="199"/>
      <c r="AA766" s="199"/>
      <c r="AB766" s="199"/>
      <c r="AC766" s="200"/>
      <c r="AD766" s="157"/>
      <c r="AE766" s="157"/>
      <c r="AF766" s="201"/>
      <c r="AG766" s="153" t="str">
        <f>IF(E766=0,"",E766/D765)</f>
        <v/>
      </c>
      <c r="AH766" s="85"/>
      <c r="AI766" s="153" t="str">
        <f t="shared" si="79"/>
        <v/>
      </c>
      <c r="AJ766" s="153" t="str">
        <f t="shared" si="80"/>
        <v/>
      </c>
      <c r="AK766" s="27"/>
    </row>
    <row r="767" spans="1:37" ht="15.75" x14ac:dyDescent="0.25">
      <c r="A767" s="82" t="s">
        <v>102</v>
      </c>
      <c r="B767" s="198"/>
      <c r="C767" s="198"/>
      <c r="D767" s="198"/>
      <c r="E767" s="198"/>
      <c r="F767" s="198"/>
      <c r="G767" s="198"/>
      <c r="H767" s="198"/>
      <c r="I767" s="198"/>
      <c r="J767" s="198"/>
      <c r="K767" s="197"/>
      <c r="L767" s="199"/>
      <c r="M767" s="199"/>
      <c r="N767" s="199"/>
      <c r="O767" s="199"/>
      <c r="P767" s="199"/>
      <c r="Q767" s="199"/>
      <c r="R767" s="199"/>
      <c r="S767" s="199"/>
      <c r="T767" s="199"/>
      <c r="U767" s="199"/>
      <c r="V767" s="199"/>
      <c r="W767" s="199"/>
      <c r="X767" s="199"/>
      <c r="Y767" s="199"/>
      <c r="Z767" s="199"/>
      <c r="AA767" s="199"/>
      <c r="AB767" s="199"/>
      <c r="AC767" s="200"/>
      <c r="AD767" s="157"/>
      <c r="AE767" s="157"/>
      <c r="AF767" s="201"/>
      <c r="AG767" s="153" t="str">
        <f>IF(F767=0,"",F767/E766)</f>
        <v/>
      </c>
      <c r="AH767" s="85"/>
      <c r="AI767" s="153" t="str">
        <f t="shared" si="79"/>
        <v/>
      </c>
      <c r="AJ767" s="153" t="str">
        <f t="shared" si="80"/>
        <v/>
      </c>
      <c r="AK767" s="27"/>
    </row>
    <row r="768" spans="1:37" ht="15.75" x14ac:dyDescent="0.25">
      <c r="A768" s="82" t="s">
        <v>103</v>
      </c>
      <c r="B768" s="198"/>
      <c r="C768" s="198"/>
      <c r="D768" s="198"/>
      <c r="E768" s="198"/>
      <c r="F768" s="198"/>
      <c r="G768" s="198"/>
      <c r="H768" s="198"/>
      <c r="I768" s="198"/>
      <c r="J768" s="198"/>
      <c r="K768" s="197"/>
      <c r="L768" s="199"/>
      <c r="M768" s="199"/>
      <c r="N768" s="199"/>
      <c r="O768" s="199"/>
      <c r="P768" s="199"/>
      <c r="Q768" s="199"/>
      <c r="R768" s="199"/>
      <c r="S768" s="199"/>
      <c r="T768" s="199"/>
      <c r="U768" s="199"/>
      <c r="V768" s="199"/>
      <c r="W768" s="199"/>
      <c r="X768" s="199"/>
      <c r="Y768" s="199"/>
      <c r="Z768" s="199"/>
      <c r="AA768" s="199"/>
      <c r="AB768" s="199"/>
      <c r="AC768" s="200"/>
      <c r="AD768" s="157"/>
      <c r="AE768" s="157"/>
      <c r="AF768" s="201"/>
      <c r="AG768" s="153" t="str">
        <f>IF(G768=0,"",G768/F767)</f>
        <v/>
      </c>
      <c r="AH768" s="85"/>
      <c r="AI768" s="153" t="str">
        <f t="shared" si="79"/>
        <v/>
      </c>
      <c r="AJ768" s="153" t="str">
        <f t="shared" si="80"/>
        <v/>
      </c>
      <c r="AK768" s="27"/>
    </row>
    <row r="769" spans="1:37" ht="15.75" x14ac:dyDescent="0.25">
      <c r="A769" s="82" t="s">
        <v>104</v>
      </c>
      <c r="B769" s="198"/>
      <c r="C769" s="198"/>
      <c r="D769" s="198"/>
      <c r="E769" s="198"/>
      <c r="F769" s="198"/>
      <c r="G769" s="198"/>
      <c r="H769" s="198"/>
      <c r="I769" s="198"/>
      <c r="J769" s="198"/>
      <c r="K769" s="197"/>
      <c r="L769" s="199"/>
      <c r="M769" s="199"/>
      <c r="N769" s="199"/>
      <c r="O769" s="199"/>
      <c r="P769" s="199"/>
      <c r="Q769" s="199"/>
      <c r="R769" s="199"/>
      <c r="S769" s="199"/>
      <c r="T769" s="199"/>
      <c r="U769" s="199"/>
      <c r="V769" s="199"/>
      <c r="W769" s="199"/>
      <c r="X769" s="199"/>
      <c r="Y769" s="199"/>
      <c r="Z769" s="199"/>
      <c r="AA769" s="199"/>
      <c r="AB769" s="199"/>
      <c r="AC769" s="200"/>
      <c r="AD769" s="157"/>
      <c r="AE769" s="157"/>
      <c r="AF769" s="201"/>
      <c r="AG769" s="153" t="str">
        <f>IF(H769=0,"",H769/G768)</f>
        <v/>
      </c>
      <c r="AH769" s="85"/>
      <c r="AI769" s="153" t="str">
        <f t="shared" si="79"/>
        <v/>
      </c>
      <c r="AJ769" s="153" t="str">
        <f t="shared" si="80"/>
        <v/>
      </c>
      <c r="AK769" s="27"/>
    </row>
    <row r="770" spans="1:37" ht="15.75" x14ac:dyDescent="0.25">
      <c r="A770" s="82" t="s">
        <v>105</v>
      </c>
      <c r="B770" s="198"/>
      <c r="C770" s="198"/>
      <c r="D770" s="198"/>
      <c r="E770" s="198"/>
      <c r="F770" s="198"/>
      <c r="G770" s="198"/>
      <c r="H770" s="198"/>
      <c r="I770" s="198"/>
      <c r="J770" s="198"/>
      <c r="K770" s="197"/>
      <c r="L770" s="199"/>
      <c r="M770" s="199"/>
      <c r="N770" s="199"/>
      <c r="O770" s="199"/>
      <c r="P770" s="199"/>
      <c r="Q770" s="199"/>
      <c r="R770" s="199"/>
      <c r="S770" s="199"/>
      <c r="T770" s="199"/>
      <c r="U770" s="199"/>
      <c r="V770" s="199"/>
      <c r="W770" s="199"/>
      <c r="X770" s="199"/>
      <c r="Y770" s="199"/>
      <c r="Z770" s="199"/>
      <c r="AA770" s="199"/>
      <c r="AB770" s="199"/>
      <c r="AC770" s="200"/>
      <c r="AD770" s="157"/>
      <c r="AE770" s="157"/>
      <c r="AF770" s="201"/>
      <c r="AG770" s="153" t="str">
        <f>IF(I770=0,"",I770/H769)</f>
        <v/>
      </c>
      <c r="AH770" s="85"/>
      <c r="AI770" s="153" t="str">
        <f t="shared" si="79"/>
        <v/>
      </c>
      <c r="AJ770" s="153" t="str">
        <f t="shared" si="80"/>
        <v/>
      </c>
      <c r="AK770" s="27"/>
    </row>
    <row r="771" spans="1:37" ht="15.75" x14ac:dyDescent="0.25">
      <c r="A771" s="82" t="s">
        <v>106</v>
      </c>
      <c r="B771" s="198"/>
      <c r="C771" s="198"/>
      <c r="D771" s="198"/>
      <c r="E771" s="198"/>
      <c r="F771" s="198"/>
      <c r="G771" s="198"/>
      <c r="H771" s="198"/>
      <c r="I771" s="198"/>
      <c r="J771" s="198"/>
      <c r="K771" s="197"/>
      <c r="L771" s="199"/>
      <c r="M771" s="199"/>
      <c r="N771" s="199"/>
      <c r="O771" s="199"/>
      <c r="P771" s="199"/>
      <c r="Q771" s="199"/>
      <c r="R771" s="199"/>
      <c r="S771" s="199"/>
      <c r="T771" s="199"/>
      <c r="U771" s="199"/>
      <c r="V771" s="199"/>
      <c r="W771" s="199"/>
      <c r="X771" s="199"/>
      <c r="Y771" s="199"/>
      <c r="Z771" s="199"/>
      <c r="AA771" s="199"/>
      <c r="AB771" s="199"/>
      <c r="AC771" s="200"/>
      <c r="AD771" s="157"/>
      <c r="AE771" s="157"/>
      <c r="AF771" s="201"/>
      <c r="AG771" s="148" t="str">
        <f>IF(J771=0,"",J771/I770)</f>
        <v/>
      </c>
      <c r="AH771" s="85"/>
      <c r="AI771" s="148" t="str">
        <f t="shared" si="79"/>
        <v/>
      </c>
      <c r="AJ771" s="148" t="str">
        <f t="shared" si="80"/>
        <v/>
      </c>
      <c r="AK771" s="27"/>
    </row>
    <row r="772" spans="1:37" ht="15.75" x14ac:dyDescent="0.25">
      <c r="A772" s="82" t="s">
        <v>107</v>
      </c>
      <c r="B772" s="198"/>
      <c r="C772" s="198"/>
      <c r="D772" s="198"/>
      <c r="E772" s="198"/>
      <c r="F772" s="198"/>
      <c r="G772" s="198"/>
      <c r="H772" s="198"/>
      <c r="I772" s="198"/>
      <c r="J772" s="198"/>
      <c r="K772" s="197"/>
      <c r="L772" s="199"/>
      <c r="M772" s="199"/>
      <c r="N772" s="199"/>
      <c r="O772" s="199"/>
      <c r="P772" s="199"/>
      <c r="Q772" s="199"/>
      <c r="R772" s="199"/>
      <c r="S772" s="199"/>
      <c r="T772" s="199"/>
      <c r="U772" s="199"/>
      <c r="V772" s="199"/>
      <c r="W772" s="199"/>
      <c r="X772" s="199"/>
      <c r="Y772" s="199"/>
      <c r="Z772" s="199"/>
      <c r="AA772" s="199"/>
      <c r="AB772" s="199"/>
      <c r="AC772" s="200"/>
      <c r="AD772" s="157"/>
      <c r="AE772" s="157"/>
      <c r="AF772" s="157"/>
      <c r="AG772" s="126"/>
      <c r="AH772" s="150"/>
      <c r="AI772" s="120"/>
      <c r="AJ772" s="126"/>
      <c r="AK772" s="27"/>
    </row>
    <row r="773" spans="1:37" ht="15.75" x14ac:dyDescent="0.25">
      <c r="A773" s="82" t="s">
        <v>108</v>
      </c>
      <c r="B773" s="198"/>
      <c r="C773" s="198"/>
      <c r="D773" s="198"/>
      <c r="E773" s="198"/>
      <c r="F773" s="198"/>
      <c r="G773" s="198"/>
      <c r="H773" s="198"/>
      <c r="I773" s="198"/>
      <c r="J773" s="198"/>
      <c r="K773" s="197"/>
      <c r="L773" s="199"/>
      <c r="M773" s="199"/>
      <c r="N773" s="199"/>
      <c r="O773" s="199"/>
      <c r="P773" s="199"/>
      <c r="Q773" s="199"/>
      <c r="R773" s="199"/>
      <c r="S773" s="199"/>
      <c r="T773" s="199"/>
      <c r="U773" s="199"/>
      <c r="V773" s="199"/>
      <c r="W773" s="199"/>
      <c r="X773" s="199"/>
      <c r="Y773" s="199"/>
      <c r="Z773" s="199"/>
      <c r="AA773" s="199"/>
      <c r="AB773" s="199"/>
      <c r="AC773" s="200"/>
      <c r="AD773" s="157"/>
      <c r="AE773" s="157"/>
      <c r="AF773" s="157"/>
      <c r="AG773" s="126"/>
      <c r="AH773" s="150"/>
      <c r="AI773" s="151"/>
      <c r="AJ773" s="126"/>
      <c r="AK773" s="27"/>
    </row>
    <row r="774" spans="1:37" ht="15.75" x14ac:dyDescent="0.25">
      <c r="A774" s="82" t="s">
        <v>109</v>
      </c>
      <c r="B774" s="198"/>
      <c r="C774" s="198"/>
      <c r="D774" s="198"/>
      <c r="E774" s="198"/>
      <c r="F774" s="198"/>
      <c r="G774" s="198"/>
      <c r="H774" s="198"/>
      <c r="I774" s="198"/>
      <c r="J774" s="198"/>
      <c r="K774" s="197"/>
      <c r="L774" s="199"/>
      <c r="M774" s="199"/>
      <c r="N774" s="199"/>
      <c r="O774" s="199"/>
      <c r="P774" s="199"/>
      <c r="Q774" s="199"/>
      <c r="R774" s="199"/>
      <c r="S774" s="199"/>
      <c r="T774" s="199"/>
      <c r="U774" s="199"/>
      <c r="V774" s="199"/>
      <c r="W774" s="199"/>
      <c r="X774" s="199"/>
      <c r="Y774" s="199"/>
      <c r="Z774" s="199"/>
      <c r="AA774" s="199"/>
      <c r="AB774" s="199"/>
      <c r="AC774" s="200"/>
      <c r="AD774" s="157"/>
      <c r="AE774" s="157"/>
      <c r="AF774" s="157"/>
      <c r="AG774" s="126"/>
      <c r="AH774" s="150"/>
      <c r="AI774" s="151"/>
      <c r="AJ774" s="126"/>
      <c r="AK774" s="27"/>
    </row>
    <row r="775" spans="1:37" ht="15.75" x14ac:dyDescent="0.25">
      <c r="A775" s="82" t="s">
        <v>127</v>
      </c>
      <c r="B775" s="198"/>
      <c r="C775" s="198"/>
      <c r="D775" s="198"/>
      <c r="E775" s="198"/>
      <c r="F775" s="198"/>
      <c r="G775" s="198"/>
      <c r="H775" s="198"/>
      <c r="I775" s="198"/>
      <c r="J775" s="198"/>
      <c r="K775" s="197"/>
      <c r="L775" s="199"/>
      <c r="M775" s="199"/>
      <c r="N775" s="199"/>
      <c r="O775" s="199"/>
      <c r="P775" s="199"/>
      <c r="Q775" s="199"/>
      <c r="R775" s="199"/>
      <c r="S775" s="199"/>
      <c r="T775" s="199"/>
      <c r="U775" s="199"/>
      <c r="V775" s="199"/>
      <c r="W775" s="199"/>
      <c r="X775" s="199"/>
      <c r="Y775" s="199"/>
      <c r="Z775" s="199"/>
      <c r="AA775" s="199"/>
      <c r="AB775" s="199"/>
      <c r="AC775" s="200"/>
      <c r="AD775" s="157"/>
      <c r="AE775" s="157"/>
      <c r="AF775" s="157"/>
      <c r="AG775" s="129"/>
      <c r="AH775" s="130"/>
      <c r="AI775" s="152"/>
      <c r="AJ775" s="148"/>
      <c r="AK775" s="27"/>
    </row>
    <row r="776" spans="1:37" ht="15.75" x14ac:dyDescent="0.25">
      <c r="A776" s="82" t="s">
        <v>128</v>
      </c>
      <c r="B776" s="198"/>
      <c r="C776" s="198"/>
      <c r="D776" s="198"/>
      <c r="E776" s="198"/>
      <c r="F776" s="198"/>
      <c r="G776" s="198"/>
      <c r="H776" s="198"/>
      <c r="I776" s="198"/>
      <c r="J776" s="198"/>
      <c r="K776" s="197"/>
      <c r="L776" s="189"/>
      <c r="M776" s="189"/>
      <c r="N776" s="189"/>
      <c r="O776" s="189"/>
      <c r="P776" s="189"/>
      <c r="Q776" s="189"/>
      <c r="R776" s="189"/>
      <c r="S776" s="189"/>
      <c r="T776" s="189"/>
      <c r="U776" s="189"/>
      <c r="V776" s="189"/>
      <c r="W776" s="189"/>
      <c r="X776" s="189"/>
      <c r="Y776" s="189"/>
      <c r="Z776" s="189"/>
      <c r="AA776" s="189"/>
      <c r="AB776" s="189"/>
      <c r="AC776" s="202"/>
      <c r="AD776" s="203"/>
      <c r="AE776" s="203"/>
      <c r="AF776" s="204"/>
      <c r="AG776" s="87" t="s">
        <v>35</v>
      </c>
      <c r="AH776" s="46"/>
      <c r="AI776" s="30"/>
      <c r="AJ776" s="88" t="s">
        <v>20</v>
      </c>
      <c r="AK776" s="27"/>
    </row>
    <row r="777" spans="1:37" ht="15.75" x14ac:dyDescent="0.25">
      <c r="A777" s="82" t="s">
        <v>129</v>
      </c>
      <c r="B777" s="198"/>
      <c r="C777" s="198"/>
      <c r="D777" s="198"/>
      <c r="E777" s="198"/>
      <c r="F777" s="198"/>
      <c r="G777" s="198"/>
      <c r="H777" s="198"/>
      <c r="I777" s="198"/>
      <c r="J777" s="198"/>
      <c r="K777" s="197"/>
      <c r="L777" s="189"/>
      <c r="M777" s="189"/>
      <c r="N777" s="189"/>
      <c r="O777" s="189"/>
      <c r="P777" s="189"/>
      <c r="Q777" s="189"/>
      <c r="R777" s="189"/>
      <c r="S777" s="189"/>
      <c r="T777" s="189"/>
      <c r="U777" s="189"/>
      <c r="V777" s="189"/>
      <c r="W777" s="189"/>
      <c r="X777" s="189"/>
      <c r="Y777" s="189"/>
      <c r="Z777" s="189"/>
      <c r="AA777" s="189"/>
      <c r="AB777" s="189"/>
      <c r="AC777" s="202"/>
      <c r="AD777" s="203"/>
      <c r="AE777" s="203"/>
      <c r="AF777" s="204"/>
      <c r="AG777" s="89" t="s">
        <v>36</v>
      </c>
      <c r="AH777" s="90">
        <f>AH776/B763</f>
        <v>0</v>
      </c>
      <c r="AI777" s="91" t="e">
        <f>IF(AH776/AI776=0,"",AH776/AI776)</f>
        <v>#DIV/0!</v>
      </c>
      <c r="AJ777" s="59" t="s">
        <v>37</v>
      </c>
      <c r="AK777" s="27"/>
    </row>
    <row r="778" spans="1:37" ht="15.75" x14ac:dyDescent="0.25">
      <c r="A778" s="82" t="s">
        <v>130</v>
      </c>
      <c r="B778" s="205"/>
      <c r="C778" s="205"/>
      <c r="D778" s="205"/>
      <c r="E778" s="205"/>
      <c r="F778" s="205"/>
      <c r="G778" s="205"/>
      <c r="H778" s="205"/>
      <c r="I778" s="205"/>
      <c r="J778" s="205"/>
      <c r="K778" s="197"/>
      <c r="L778" s="189"/>
      <c r="M778" s="189"/>
      <c r="N778" s="189"/>
      <c r="O778" s="189"/>
      <c r="P778" s="189"/>
      <c r="Q778" s="189"/>
      <c r="R778" s="189"/>
      <c r="S778" s="189"/>
      <c r="T778" s="189"/>
      <c r="U778" s="189"/>
      <c r="V778" s="189"/>
      <c r="W778" s="189"/>
      <c r="X778" s="189"/>
      <c r="Y778" s="189"/>
      <c r="Z778" s="189"/>
      <c r="AA778" s="189"/>
      <c r="AB778" s="189"/>
      <c r="AC778" s="202"/>
      <c r="AD778" s="206"/>
      <c r="AE778" s="206"/>
      <c r="AF778" s="206"/>
      <c r="AG778" s="61"/>
      <c r="AH778" s="62"/>
      <c r="AI778" s="80"/>
      <c r="AJ778" s="83"/>
      <c r="AK778" s="27"/>
    </row>
    <row r="779" spans="1:37" ht="18" customHeight="1" x14ac:dyDescent="0.25">
      <c r="A779" s="92"/>
      <c r="B779" s="210" t="s">
        <v>79</v>
      </c>
      <c r="C779" s="210"/>
      <c r="D779" s="210"/>
      <c r="E779" s="210"/>
      <c r="F779" s="210"/>
      <c r="G779" s="210"/>
      <c r="H779" s="210"/>
      <c r="I779" s="210"/>
      <c r="J779" s="210"/>
      <c r="K779" s="194">
        <f>SUM(K763:K775)</f>
        <v>0</v>
      </c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  <c r="AA779" s="27"/>
      <c r="AB779" s="27"/>
      <c r="AC779" s="46"/>
      <c r="AD779" s="83" t="str">
        <f>IF(K771=0,"",K771/B763)</f>
        <v/>
      </c>
      <c r="AE779" s="83" t="str">
        <f>IF(K779=0,"",K779/B763)</f>
        <v/>
      </c>
      <c r="AF779" s="83" t="str">
        <f>IF(AC771=0,"",AE779-AD779)</f>
        <v/>
      </c>
      <c r="AG779" s="1"/>
      <c r="AH779" s="27"/>
      <c r="AI779" s="30"/>
      <c r="AJ779" s="1"/>
      <c r="AK779" s="27"/>
    </row>
    <row r="780" spans="1:37" ht="12.75" customHeight="1" x14ac:dyDescent="0.25">
      <c r="A780" s="22"/>
      <c r="B780" s="27"/>
      <c r="C780" s="27"/>
      <c r="D780" s="76"/>
      <c r="E780" s="76"/>
      <c r="F780" s="76"/>
      <c r="G780" s="76"/>
      <c r="H780" s="76"/>
      <c r="I780" s="76"/>
      <c r="J780" s="76"/>
      <c r="K780" s="7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  <c r="AA780" s="27"/>
      <c r="AB780" s="27"/>
      <c r="AC780" s="27"/>
      <c r="AD780" s="78"/>
      <c r="AE780" s="78"/>
      <c r="AF780" s="78"/>
      <c r="AG780" s="1"/>
      <c r="AH780" s="27"/>
      <c r="AI780" s="30"/>
      <c r="AJ780" s="1"/>
    </row>
    <row r="781" spans="1:37" ht="12.75" customHeight="1" x14ac:dyDescent="0.25">
      <c r="A781" s="22"/>
      <c r="B781" s="27"/>
      <c r="C781" s="27"/>
      <c r="D781" s="76"/>
      <c r="E781" s="76"/>
      <c r="F781" s="76"/>
      <c r="G781" s="76"/>
      <c r="H781" s="76"/>
      <c r="I781" s="76"/>
      <c r="J781" s="76"/>
      <c r="K781" s="7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  <c r="AA781" s="27"/>
      <c r="AB781" s="27"/>
      <c r="AC781" s="27"/>
      <c r="AD781" s="78"/>
      <c r="AE781" s="78"/>
      <c r="AF781" s="78"/>
      <c r="AG781" s="1"/>
      <c r="AH781" s="27"/>
      <c r="AI781" s="30"/>
      <c r="AJ781" s="1"/>
    </row>
    <row r="782" spans="1:37" ht="12.75" customHeight="1" x14ac:dyDescent="0.25">
      <c r="A782" s="22"/>
      <c r="B782" s="27"/>
      <c r="C782" s="27"/>
      <c r="D782" s="76"/>
      <c r="E782" s="76"/>
      <c r="F782" s="76"/>
      <c r="G782" s="76"/>
      <c r="H782" s="76"/>
      <c r="I782" s="76"/>
      <c r="J782" s="76"/>
      <c r="K782" s="7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  <c r="AA782" s="27"/>
      <c r="AB782" s="27"/>
      <c r="AC782" s="27"/>
      <c r="AD782" s="78"/>
      <c r="AE782" s="78"/>
      <c r="AF782" s="78"/>
      <c r="AG782" s="1"/>
      <c r="AH782" s="27"/>
      <c r="AI782" s="30"/>
      <c r="AJ782" s="1"/>
    </row>
    <row r="783" spans="1:37" ht="12.75" customHeight="1" x14ac:dyDescent="0.25">
      <c r="A783" s="22"/>
      <c r="B783" s="27"/>
      <c r="C783" s="27"/>
      <c r="D783" s="76"/>
      <c r="E783" s="76"/>
      <c r="F783" s="76"/>
      <c r="G783" s="76"/>
      <c r="H783" s="76"/>
      <c r="I783" s="76"/>
      <c r="J783" s="76"/>
      <c r="K783" s="7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  <c r="AA783" s="27"/>
      <c r="AB783" s="27"/>
      <c r="AC783" s="27"/>
      <c r="AD783" s="78"/>
      <c r="AE783" s="78"/>
      <c r="AF783" s="78"/>
      <c r="AG783" s="1"/>
      <c r="AH783" s="27"/>
      <c r="AI783" s="30"/>
      <c r="AJ783" s="1"/>
    </row>
    <row r="784" spans="1:37" ht="12.75" customHeight="1" x14ac:dyDescent="0.25">
      <c r="A784" s="22"/>
      <c r="B784" s="27"/>
      <c r="C784" s="27"/>
      <c r="D784" s="76"/>
      <c r="E784" s="76"/>
      <c r="F784" s="76"/>
      <c r="G784" s="76"/>
      <c r="H784" s="76"/>
      <c r="I784" s="76"/>
      <c r="J784" s="76"/>
      <c r="K784" s="7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  <c r="AA784" s="27"/>
      <c r="AB784" s="27"/>
      <c r="AC784" s="27"/>
      <c r="AD784" s="78"/>
      <c r="AE784" s="78"/>
      <c r="AF784" s="78"/>
      <c r="AG784" s="1"/>
      <c r="AH784" s="27"/>
      <c r="AI784" s="30"/>
      <c r="AJ784" s="1"/>
    </row>
    <row r="785" spans="1:36" ht="12.75" customHeight="1" x14ac:dyDescent="0.25">
      <c r="A785" s="22"/>
      <c r="B785" s="27"/>
      <c r="C785" s="27"/>
      <c r="D785" s="76"/>
      <c r="E785" s="76"/>
      <c r="F785" s="76"/>
      <c r="G785" s="76"/>
      <c r="H785" s="76"/>
      <c r="I785" s="76"/>
      <c r="J785" s="76"/>
      <c r="K785" s="7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  <c r="AA785" s="27"/>
      <c r="AB785" s="27"/>
      <c r="AC785" s="27"/>
      <c r="AD785" s="78"/>
      <c r="AE785" s="78"/>
      <c r="AF785" s="78"/>
      <c r="AG785" s="1"/>
      <c r="AH785" s="27"/>
      <c r="AI785" s="30"/>
      <c r="AJ785" s="1"/>
    </row>
    <row r="786" spans="1:36" ht="12.75" customHeight="1" x14ac:dyDescent="0.25">
      <c r="A786" s="22"/>
      <c r="B786" s="27"/>
      <c r="C786" s="27"/>
      <c r="D786" s="76"/>
      <c r="E786" s="76"/>
      <c r="F786" s="76"/>
      <c r="G786" s="76"/>
      <c r="H786" s="76"/>
      <c r="I786" s="76"/>
      <c r="J786" s="76"/>
      <c r="K786" s="7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  <c r="AA786" s="27"/>
      <c r="AB786" s="27"/>
      <c r="AC786" s="27"/>
      <c r="AD786" s="78"/>
      <c r="AE786" s="78"/>
      <c r="AF786" s="78"/>
      <c r="AG786" s="1"/>
      <c r="AH786" s="27"/>
      <c r="AI786" s="30"/>
      <c r="AJ786" s="1"/>
    </row>
    <row r="787" spans="1:36" ht="12.75" customHeight="1" x14ac:dyDescent="0.25">
      <c r="A787" s="22"/>
      <c r="B787" s="27"/>
      <c r="C787" s="27"/>
      <c r="D787" s="76"/>
      <c r="E787" s="76"/>
      <c r="F787" s="76"/>
      <c r="G787" s="76"/>
      <c r="H787" s="76"/>
      <c r="I787" s="76"/>
      <c r="J787" s="76"/>
      <c r="K787" s="7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  <c r="AA787" s="27"/>
      <c r="AB787" s="27"/>
      <c r="AC787" s="27"/>
      <c r="AD787" s="78"/>
      <c r="AE787" s="78"/>
      <c r="AF787" s="78"/>
      <c r="AG787" s="1"/>
      <c r="AH787" s="27"/>
      <c r="AI787" s="30"/>
      <c r="AJ787" s="1"/>
    </row>
    <row r="788" spans="1:36" ht="12.75" customHeight="1" x14ac:dyDescent="0.25">
      <c r="A788" s="22"/>
      <c r="B788" s="27"/>
      <c r="C788" s="27"/>
      <c r="D788" s="76"/>
      <c r="E788" s="76"/>
      <c r="F788" s="76"/>
      <c r="G788" s="76"/>
      <c r="H788" s="76"/>
      <c r="I788" s="76"/>
      <c r="J788" s="76"/>
      <c r="K788" s="7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  <c r="AA788" s="27"/>
      <c r="AB788" s="27"/>
      <c r="AC788" s="27"/>
      <c r="AD788" s="78"/>
      <c r="AE788" s="78"/>
      <c r="AF788" s="78"/>
      <c r="AG788" s="1"/>
      <c r="AH788" s="27"/>
      <c r="AI788" s="30"/>
      <c r="AJ788" s="1"/>
    </row>
    <row r="789" spans="1:36" ht="12.75" customHeight="1" x14ac:dyDescent="0.25">
      <c r="A789" s="22"/>
      <c r="B789" s="27"/>
      <c r="C789" s="27"/>
      <c r="D789" s="76"/>
      <c r="E789" s="76"/>
      <c r="F789" s="76"/>
      <c r="G789" s="76"/>
      <c r="H789" s="76"/>
      <c r="I789" s="76"/>
      <c r="J789" s="76"/>
      <c r="K789" s="7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  <c r="AA789" s="27"/>
      <c r="AB789" s="27"/>
      <c r="AC789" s="27"/>
      <c r="AD789" s="78"/>
      <c r="AE789" s="78"/>
      <c r="AF789" s="78"/>
      <c r="AG789" s="1"/>
      <c r="AH789" s="27"/>
      <c r="AI789" s="30"/>
      <c r="AJ789" s="1"/>
    </row>
    <row r="790" spans="1:36" ht="12.75" customHeight="1" x14ac:dyDescent="0.25">
      <c r="A790" s="22"/>
      <c r="B790" s="27"/>
      <c r="C790" s="27"/>
      <c r="D790" s="76"/>
      <c r="E790" s="76"/>
      <c r="F790" s="76"/>
      <c r="G790" s="76"/>
      <c r="H790" s="76"/>
      <c r="I790" s="76"/>
      <c r="J790" s="76"/>
      <c r="K790" s="7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  <c r="AA790" s="27"/>
      <c r="AB790" s="27"/>
      <c r="AC790" s="27"/>
      <c r="AD790" s="78"/>
      <c r="AE790" s="78"/>
      <c r="AF790" s="78"/>
      <c r="AG790" s="1"/>
      <c r="AH790" s="27"/>
      <c r="AI790" s="30"/>
      <c r="AJ790" s="1"/>
    </row>
    <row r="791" spans="1:36" ht="12.75" customHeight="1" x14ac:dyDescent="0.25">
      <c r="A791" s="22"/>
      <c r="B791" s="27"/>
      <c r="C791" s="27"/>
      <c r="D791" s="76"/>
      <c r="E791" s="76"/>
      <c r="F791" s="76"/>
      <c r="G791" s="76"/>
      <c r="H791" s="76"/>
      <c r="I791" s="76"/>
      <c r="J791" s="76"/>
      <c r="K791" s="7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  <c r="AA791" s="27"/>
      <c r="AB791" s="27"/>
      <c r="AC791" s="27"/>
      <c r="AD791" s="78"/>
      <c r="AE791" s="78"/>
      <c r="AF791" s="78"/>
      <c r="AG791" s="1"/>
      <c r="AH791" s="27"/>
      <c r="AI791" s="30"/>
      <c r="AJ791" s="1"/>
    </row>
    <row r="792" spans="1:36" ht="12.75" customHeight="1" x14ac:dyDescent="0.25">
      <c r="A792" s="22"/>
      <c r="B792" s="27"/>
      <c r="C792" s="27"/>
      <c r="D792" s="76"/>
      <c r="E792" s="76"/>
      <c r="F792" s="76"/>
      <c r="G792" s="76"/>
      <c r="H792" s="76"/>
      <c r="I792" s="76"/>
      <c r="J792" s="76"/>
      <c r="K792" s="7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  <c r="AA792" s="27"/>
      <c r="AB792" s="27"/>
      <c r="AC792" s="27"/>
      <c r="AD792" s="78"/>
      <c r="AE792" s="78"/>
      <c r="AF792" s="78"/>
      <c r="AG792" s="1"/>
      <c r="AH792" s="27"/>
      <c r="AI792" s="30"/>
      <c r="AJ792" s="1"/>
    </row>
    <row r="793" spans="1:36" ht="12.75" customHeight="1" x14ac:dyDescent="0.25">
      <c r="A793" s="22"/>
      <c r="B793" s="27"/>
      <c r="C793" s="27"/>
      <c r="D793" s="76"/>
      <c r="E793" s="76"/>
      <c r="F793" s="76"/>
      <c r="G793" s="76"/>
      <c r="H793" s="76"/>
      <c r="I793" s="76"/>
      <c r="J793" s="76"/>
      <c r="K793" s="7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  <c r="AA793" s="27"/>
      <c r="AB793" s="27"/>
      <c r="AC793" s="27"/>
      <c r="AD793" s="78"/>
      <c r="AE793" s="78"/>
      <c r="AF793" s="78"/>
      <c r="AG793" s="1"/>
      <c r="AH793" s="27"/>
      <c r="AI793" s="30"/>
      <c r="AJ793" s="1"/>
    </row>
    <row r="794" spans="1:36" ht="12.75" customHeight="1" x14ac:dyDescent="0.25">
      <c r="A794" s="22"/>
      <c r="B794" s="27"/>
      <c r="C794" s="27"/>
      <c r="D794" s="76"/>
      <c r="E794" s="76"/>
      <c r="F794" s="76"/>
      <c r="G794" s="76"/>
      <c r="H794" s="76"/>
      <c r="I794" s="76"/>
      <c r="J794" s="76"/>
      <c r="K794" s="7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  <c r="AA794" s="27"/>
      <c r="AB794" s="27"/>
      <c r="AC794" s="27"/>
      <c r="AD794" s="78"/>
      <c r="AE794" s="78"/>
      <c r="AF794" s="78"/>
      <c r="AG794" s="1"/>
      <c r="AH794" s="27"/>
      <c r="AI794" s="30"/>
      <c r="AJ794" s="1"/>
    </row>
    <row r="795" spans="1:36" ht="12.75" customHeight="1" x14ac:dyDescent="0.25">
      <c r="A795" s="22"/>
      <c r="B795" s="27"/>
      <c r="C795" s="27"/>
      <c r="D795" s="76"/>
      <c r="E795" s="76"/>
      <c r="F795" s="76"/>
      <c r="G795" s="76"/>
      <c r="H795" s="76"/>
      <c r="I795" s="76"/>
      <c r="J795" s="76"/>
      <c r="K795" s="7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  <c r="AA795" s="27"/>
      <c r="AB795" s="27"/>
      <c r="AC795" s="27"/>
      <c r="AD795" s="78"/>
      <c r="AE795" s="78"/>
      <c r="AF795" s="78"/>
      <c r="AG795" s="1"/>
      <c r="AH795" s="27"/>
      <c r="AI795" s="30"/>
      <c r="AJ795" s="1"/>
    </row>
    <row r="796" spans="1:36" ht="12.75" customHeight="1" x14ac:dyDescent="0.25">
      <c r="A796" s="22"/>
      <c r="B796" s="27"/>
      <c r="C796" s="27"/>
      <c r="D796" s="76"/>
      <c r="E796" s="76"/>
      <c r="F796" s="76"/>
      <c r="G796" s="76"/>
      <c r="H796" s="76"/>
      <c r="I796" s="76"/>
      <c r="J796" s="76"/>
      <c r="K796" s="7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  <c r="AA796" s="27"/>
      <c r="AB796" s="27"/>
      <c r="AC796" s="27"/>
      <c r="AD796" s="78"/>
      <c r="AE796" s="78"/>
      <c r="AF796" s="78"/>
      <c r="AG796" s="1"/>
      <c r="AH796" s="27"/>
      <c r="AI796" s="30"/>
      <c r="AJ796" s="1"/>
    </row>
    <row r="797" spans="1:36" ht="12.75" customHeight="1" x14ac:dyDescent="0.25">
      <c r="A797" s="22"/>
      <c r="B797" s="27"/>
      <c r="C797" s="27"/>
      <c r="D797" s="76"/>
      <c r="E797" s="76"/>
      <c r="F797" s="76"/>
      <c r="G797" s="76"/>
      <c r="H797" s="76"/>
      <c r="I797" s="76"/>
      <c r="J797" s="76"/>
      <c r="K797" s="7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  <c r="AA797" s="27"/>
      <c r="AB797" s="27"/>
      <c r="AC797" s="27"/>
      <c r="AD797" s="78"/>
      <c r="AE797" s="78"/>
      <c r="AF797" s="78"/>
      <c r="AG797" s="1"/>
      <c r="AH797" s="27"/>
      <c r="AI797" s="30"/>
      <c r="AJ797" s="1"/>
    </row>
    <row r="798" spans="1:36" ht="12.75" customHeight="1" x14ac:dyDescent="0.25">
      <c r="A798" s="22"/>
      <c r="B798" s="27"/>
      <c r="C798" s="27"/>
      <c r="D798" s="76"/>
      <c r="E798" s="76"/>
      <c r="F798" s="76"/>
      <c r="G798" s="76"/>
      <c r="H798" s="76"/>
      <c r="I798" s="76"/>
      <c r="J798" s="76"/>
      <c r="K798" s="7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  <c r="AA798" s="27"/>
      <c r="AB798" s="27"/>
      <c r="AC798" s="27"/>
      <c r="AD798" s="78"/>
      <c r="AE798" s="78"/>
      <c r="AF798" s="78"/>
      <c r="AG798" s="1"/>
      <c r="AH798" s="27"/>
      <c r="AI798" s="30"/>
      <c r="AJ798" s="1"/>
    </row>
    <row r="799" spans="1:36" ht="12.75" customHeight="1" x14ac:dyDescent="0.25">
      <c r="A799" s="22"/>
      <c r="B799" s="27"/>
      <c r="C799" s="27"/>
      <c r="D799" s="76"/>
      <c r="E799" s="76"/>
      <c r="F799" s="76"/>
      <c r="G799" s="76"/>
      <c r="H799" s="76"/>
      <c r="I799" s="76"/>
      <c r="J799" s="76"/>
      <c r="K799" s="7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  <c r="AA799" s="27"/>
      <c r="AB799" s="27"/>
      <c r="AC799" s="27"/>
      <c r="AD799" s="78"/>
      <c r="AE799" s="78"/>
      <c r="AF799" s="78"/>
      <c r="AG799" s="1"/>
      <c r="AH799" s="27"/>
      <c r="AI799" s="30"/>
      <c r="AJ799" s="1"/>
    </row>
    <row r="800" spans="1:36" ht="12.75" customHeight="1" x14ac:dyDescent="0.25">
      <c r="A800" s="22"/>
      <c r="B800" s="27"/>
      <c r="C800" s="27"/>
      <c r="D800" s="76"/>
      <c r="E800" s="76"/>
      <c r="F800" s="76"/>
      <c r="G800" s="76"/>
      <c r="H800" s="76"/>
      <c r="I800" s="76"/>
      <c r="J800" s="76"/>
      <c r="K800" s="7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  <c r="AA800" s="27"/>
      <c r="AB800" s="27"/>
      <c r="AC800" s="27"/>
      <c r="AD800" s="78"/>
      <c r="AE800" s="78"/>
      <c r="AF800" s="78"/>
      <c r="AG800" s="1"/>
      <c r="AH800" s="27"/>
      <c r="AI800" s="30"/>
      <c r="AJ800" s="1"/>
    </row>
    <row r="801" spans="1:36" ht="12.75" customHeight="1" x14ac:dyDescent="0.25">
      <c r="A801" s="22"/>
      <c r="B801" s="27"/>
      <c r="C801" s="27"/>
      <c r="D801" s="76"/>
      <c r="E801" s="76"/>
      <c r="F801" s="76"/>
      <c r="G801" s="76"/>
      <c r="H801" s="76"/>
      <c r="I801" s="76"/>
      <c r="J801" s="76"/>
      <c r="K801" s="7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  <c r="AA801" s="27"/>
      <c r="AB801" s="27"/>
      <c r="AC801" s="27"/>
      <c r="AD801" s="78"/>
      <c r="AE801" s="78"/>
      <c r="AF801" s="78"/>
      <c r="AG801" s="1"/>
      <c r="AH801" s="27"/>
      <c r="AI801" s="30"/>
      <c r="AJ801" s="1"/>
    </row>
    <row r="802" spans="1:36" ht="12.75" customHeight="1" x14ac:dyDescent="0.25">
      <c r="A802" s="22"/>
      <c r="B802" s="27"/>
      <c r="C802" s="27"/>
      <c r="D802" s="76"/>
      <c r="E802" s="76"/>
      <c r="F802" s="76"/>
      <c r="G802" s="76"/>
      <c r="H802" s="76"/>
      <c r="I802" s="76"/>
      <c r="J802" s="76"/>
      <c r="K802" s="7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  <c r="AA802" s="27"/>
      <c r="AB802" s="27"/>
      <c r="AC802" s="27"/>
      <c r="AD802" s="78"/>
      <c r="AE802" s="78"/>
      <c r="AF802" s="78"/>
      <c r="AG802" s="1"/>
      <c r="AH802" s="27"/>
      <c r="AI802" s="30"/>
      <c r="AJ802" s="1"/>
    </row>
    <row r="803" spans="1:36" ht="12.75" customHeight="1" x14ac:dyDescent="0.25">
      <c r="A803" s="22"/>
      <c r="B803" s="27"/>
      <c r="C803" s="27"/>
      <c r="D803" s="76"/>
      <c r="E803" s="76"/>
      <c r="F803" s="76"/>
      <c r="G803" s="76"/>
      <c r="H803" s="76"/>
      <c r="I803" s="76"/>
      <c r="J803" s="76"/>
      <c r="K803" s="7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  <c r="AA803" s="27"/>
      <c r="AB803" s="27"/>
      <c r="AC803" s="27"/>
      <c r="AD803" s="78"/>
      <c r="AE803" s="78"/>
      <c r="AF803" s="78"/>
      <c r="AG803" s="1"/>
      <c r="AH803" s="27"/>
      <c r="AI803" s="30"/>
      <c r="AJ803" s="1"/>
    </row>
    <row r="804" spans="1:36" ht="12.75" customHeight="1" x14ac:dyDescent="0.25">
      <c r="A804" s="22"/>
      <c r="B804" s="27"/>
      <c r="C804" s="27"/>
      <c r="D804" s="76"/>
      <c r="E804" s="76"/>
      <c r="F804" s="76"/>
      <c r="G804" s="76"/>
      <c r="H804" s="76"/>
      <c r="I804" s="76"/>
      <c r="J804" s="76"/>
      <c r="K804" s="7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  <c r="AA804" s="27"/>
      <c r="AB804" s="27"/>
      <c r="AC804" s="27"/>
      <c r="AD804" s="78"/>
      <c r="AE804" s="78"/>
      <c r="AF804" s="78"/>
      <c r="AG804" s="1"/>
      <c r="AH804" s="27"/>
      <c r="AI804" s="30"/>
      <c r="AJ804" s="1"/>
    </row>
    <row r="805" spans="1:36" ht="12.75" customHeight="1" x14ac:dyDescent="0.25">
      <c r="A805" s="22"/>
      <c r="B805" s="27"/>
      <c r="C805" s="27"/>
      <c r="D805" s="76"/>
      <c r="E805" s="76"/>
      <c r="F805" s="76"/>
      <c r="G805" s="76"/>
      <c r="H805" s="76"/>
      <c r="I805" s="76"/>
      <c r="J805" s="76"/>
      <c r="K805" s="7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  <c r="AA805" s="27"/>
      <c r="AB805" s="27"/>
      <c r="AC805" s="27"/>
      <c r="AD805" s="78"/>
      <c r="AE805" s="78"/>
      <c r="AF805" s="78"/>
      <c r="AG805" s="1"/>
      <c r="AH805" s="27"/>
      <c r="AI805" s="30"/>
      <c r="AJ805" s="1"/>
    </row>
    <row r="806" spans="1:36" ht="12.75" customHeight="1" x14ac:dyDescent="0.25">
      <c r="A806" s="22"/>
      <c r="B806" s="27"/>
      <c r="C806" s="27"/>
      <c r="D806" s="76"/>
      <c r="E806" s="76"/>
      <c r="F806" s="76"/>
      <c r="G806" s="76"/>
      <c r="H806" s="76"/>
      <c r="I806" s="76"/>
      <c r="J806" s="76"/>
      <c r="K806" s="7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  <c r="AA806" s="27"/>
      <c r="AB806" s="27"/>
      <c r="AC806" s="27"/>
      <c r="AD806" s="78"/>
      <c r="AE806" s="78"/>
      <c r="AF806" s="78"/>
      <c r="AG806" s="1"/>
      <c r="AH806" s="27"/>
      <c r="AI806" s="30"/>
      <c r="AJ806" s="1"/>
    </row>
    <row r="807" spans="1:36" ht="12.75" customHeight="1" x14ac:dyDescent="0.25">
      <c r="A807" s="22"/>
      <c r="B807" s="27"/>
      <c r="C807" s="27"/>
      <c r="D807" s="76"/>
      <c r="E807" s="76"/>
      <c r="F807" s="76"/>
      <c r="G807" s="76"/>
      <c r="H807" s="76"/>
      <c r="I807" s="76"/>
      <c r="J807" s="76"/>
      <c r="K807" s="7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  <c r="AA807" s="27"/>
      <c r="AB807" s="27"/>
      <c r="AC807" s="27"/>
      <c r="AD807" s="78"/>
      <c r="AE807" s="78"/>
      <c r="AF807" s="78"/>
      <c r="AG807" s="1"/>
      <c r="AH807" s="27"/>
      <c r="AI807" s="30"/>
      <c r="AJ807" s="1"/>
    </row>
    <row r="808" spans="1:36" ht="12.75" customHeight="1" x14ac:dyDescent="0.25">
      <c r="A808" s="22"/>
      <c r="B808" s="27"/>
      <c r="C808" s="27"/>
      <c r="D808" s="76"/>
      <c r="E808" s="76"/>
      <c r="F808" s="76"/>
      <c r="G808" s="76"/>
      <c r="H808" s="76"/>
      <c r="I808" s="76"/>
      <c r="J808" s="76"/>
      <c r="K808" s="7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  <c r="AA808" s="27"/>
      <c r="AB808" s="27"/>
      <c r="AC808" s="27"/>
      <c r="AD808" s="78"/>
      <c r="AE808" s="78"/>
      <c r="AF808" s="78"/>
      <c r="AG808" s="1"/>
      <c r="AH808" s="27"/>
      <c r="AI808" s="30"/>
      <c r="AJ808" s="1"/>
    </row>
    <row r="809" spans="1:36" ht="12.75" customHeight="1" x14ac:dyDescent="0.25">
      <c r="A809" s="22"/>
      <c r="B809" s="27"/>
      <c r="C809" s="27"/>
      <c r="D809" s="76"/>
      <c r="E809" s="76"/>
      <c r="F809" s="76"/>
      <c r="G809" s="76"/>
      <c r="H809" s="76"/>
      <c r="I809" s="76"/>
      <c r="J809" s="76"/>
      <c r="K809" s="7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  <c r="AA809" s="27"/>
      <c r="AB809" s="27"/>
      <c r="AC809" s="27"/>
      <c r="AD809" s="78"/>
      <c r="AE809" s="78"/>
      <c r="AF809" s="78"/>
      <c r="AG809" s="1"/>
      <c r="AH809" s="27"/>
      <c r="AI809" s="30"/>
      <c r="AJ809" s="1"/>
    </row>
    <row r="810" spans="1:36" ht="12.75" customHeight="1" x14ac:dyDescent="0.25">
      <c r="A810" s="22"/>
      <c r="B810" s="27"/>
      <c r="C810" s="27"/>
      <c r="D810" s="76"/>
      <c r="E810" s="76"/>
      <c r="F810" s="76"/>
      <c r="G810" s="76"/>
      <c r="H810" s="76"/>
      <c r="I810" s="76"/>
      <c r="J810" s="76"/>
      <c r="K810" s="7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  <c r="AA810" s="27"/>
      <c r="AB810" s="27"/>
      <c r="AC810" s="27"/>
      <c r="AD810" s="78"/>
      <c r="AE810" s="78"/>
      <c r="AF810" s="78"/>
      <c r="AG810" s="1"/>
      <c r="AH810" s="27"/>
      <c r="AI810" s="30"/>
      <c r="AJ810" s="1"/>
    </row>
    <row r="811" spans="1:36" ht="12.75" customHeight="1" x14ac:dyDescent="0.25">
      <c r="A811" s="22"/>
      <c r="B811" s="27"/>
      <c r="C811" s="27"/>
      <c r="D811" s="76"/>
      <c r="E811" s="76"/>
      <c r="F811" s="76"/>
      <c r="G811" s="76"/>
      <c r="H811" s="76"/>
      <c r="I811" s="76"/>
      <c r="J811" s="76"/>
      <c r="K811" s="7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  <c r="AA811" s="27"/>
      <c r="AB811" s="27"/>
      <c r="AC811" s="27"/>
      <c r="AD811" s="78"/>
      <c r="AE811" s="78"/>
      <c r="AF811" s="78"/>
      <c r="AG811" s="1"/>
      <c r="AH811" s="27"/>
      <c r="AI811" s="30"/>
      <c r="AJ811" s="1"/>
    </row>
    <row r="812" spans="1:36" ht="12.75" customHeight="1" x14ac:dyDescent="0.25">
      <c r="A812" s="22"/>
      <c r="B812" s="27"/>
      <c r="C812" s="27"/>
      <c r="D812" s="76"/>
      <c r="E812" s="76"/>
      <c r="F812" s="76"/>
      <c r="G812" s="76"/>
      <c r="H812" s="76"/>
      <c r="I812" s="76"/>
      <c r="J812" s="76"/>
      <c r="K812" s="7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  <c r="AA812" s="27"/>
      <c r="AB812" s="27"/>
      <c r="AC812" s="27"/>
      <c r="AD812" s="78"/>
      <c r="AE812" s="78"/>
      <c r="AF812" s="78"/>
      <c r="AG812" s="1"/>
      <c r="AH812" s="27"/>
      <c r="AI812" s="30"/>
      <c r="AJ812" s="1"/>
    </row>
    <row r="813" spans="1:36" ht="12.75" customHeight="1" x14ac:dyDescent="0.25">
      <c r="A813" s="22"/>
      <c r="B813" s="27"/>
      <c r="C813" s="27"/>
      <c r="D813" s="76"/>
      <c r="E813" s="76"/>
      <c r="F813" s="76"/>
      <c r="G813" s="76"/>
      <c r="H813" s="76"/>
      <c r="I813" s="76"/>
      <c r="J813" s="76"/>
      <c r="K813" s="7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  <c r="AA813" s="27"/>
      <c r="AB813" s="27"/>
      <c r="AC813" s="27"/>
      <c r="AD813" s="78"/>
      <c r="AE813" s="78"/>
      <c r="AF813" s="78"/>
      <c r="AG813" s="1"/>
      <c r="AH813" s="27"/>
      <c r="AI813" s="30"/>
      <c r="AJ813" s="1"/>
    </row>
    <row r="814" spans="1:36" ht="12.75" customHeight="1" x14ac:dyDescent="0.25">
      <c r="A814" s="22"/>
      <c r="B814" s="27"/>
      <c r="C814" s="27"/>
      <c r="D814" s="76"/>
      <c r="E814" s="76"/>
      <c r="F814" s="76"/>
      <c r="G814" s="76"/>
      <c r="H814" s="76"/>
      <c r="I814" s="76"/>
      <c r="J814" s="76"/>
      <c r="K814" s="7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  <c r="AA814" s="27"/>
      <c r="AB814" s="27"/>
      <c r="AC814" s="27"/>
      <c r="AD814" s="78"/>
      <c r="AE814" s="78"/>
      <c r="AF814" s="78"/>
      <c r="AG814" s="1"/>
      <c r="AH814" s="27"/>
      <c r="AI814" s="30"/>
      <c r="AJ814" s="1"/>
    </row>
    <row r="815" spans="1:36" ht="12.75" customHeight="1" x14ac:dyDescent="0.25">
      <c r="A815" s="22"/>
      <c r="B815" s="27"/>
      <c r="C815" s="27"/>
      <c r="D815" s="76"/>
      <c r="E815" s="76"/>
      <c r="F815" s="76"/>
      <c r="G815" s="76"/>
      <c r="H815" s="76"/>
      <c r="I815" s="76"/>
      <c r="J815" s="76"/>
      <c r="K815" s="7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  <c r="AA815" s="27"/>
      <c r="AB815" s="27"/>
      <c r="AC815" s="27"/>
      <c r="AD815" s="78"/>
      <c r="AE815" s="78"/>
      <c r="AF815" s="78"/>
      <c r="AG815" s="1"/>
      <c r="AH815" s="27"/>
      <c r="AI815" s="30"/>
      <c r="AJ815" s="1"/>
    </row>
    <row r="816" spans="1:36" ht="12.75" customHeight="1" x14ac:dyDescent="0.25">
      <c r="A816" s="22"/>
      <c r="B816" s="27"/>
      <c r="C816" s="27"/>
      <c r="D816" s="76"/>
      <c r="E816" s="76"/>
      <c r="F816" s="76"/>
      <c r="G816" s="76"/>
      <c r="H816" s="76"/>
      <c r="I816" s="76"/>
      <c r="J816" s="76"/>
      <c r="K816" s="7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  <c r="AA816" s="27"/>
      <c r="AB816" s="27"/>
      <c r="AC816" s="27"/>
      <c r="AD816" s="78"/>
      <c r="AE816" s="78"/>
      <c r="AF816" s="78"/>
      <c r="AG816" s="1"/>
      <c r="AH816" s="27"/>
      <c r="AI816" s="30"/>
      <c r="AJ816" s="1"/>
    </row>
    <row r="817" spans="1:36" ht="12.75" customHeight="1" x14ac:dyDescent="0.25">
      <c r="A817" s="22"/>
      <c r="B817" s="27"/>
      <c r="C817" s="27"/>
      <c r="D817" s="76"/>
      <c r="E817" s="76"/>
      <c r="F817" s="76"/>
      <c r="G817" s="76"/>
      <c r="H817" s="76"/>
      <c r="I817" s="76"/>
      <c r="J817" s="76"/>
      <c r="K817" s="7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  <c r="AA817" s="27"/>
      <c r="AB817" s="27"/>
      <c r="AC817" s="27"/>
      <c r="AD817" s="78"/>
      <c r="AE817" s="78"/>
      <c r="AF817" s="78"/>
      <c r="AG817" s="1"/>
      <c r="AH817" s="27"/>
      <c r="AI817" s="30"/>
      <c r="AJ817" s="1"/>
    </row>
    <row r="818" spans="1:36" ht="12.75" customHeight="1" x14ac:dyDescent="0.25">
      <c r="A818" s="22"/>
      <c r="B818" s="27"/>
      <c r="C818" s="27"/>
      <c r="D818" s="76"/>
      <c r="E818" s="76"/>
      <c r="F818" s="76"/>
      <c r="G818" s="76"/>
      <c r="H818" s="76"/>
      <c r="I818" s="76"/>
      <c r="J818" s="76"/>
      <c r="K818" s="7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  <c r="AA818" s="27"/>
      <c r="AB818" s="27"/>
      <c r="AC818" s="27"/>
      <c r="AD818" s="78"/>
      <c r="AE818" s="78"/>
      <c r="AF818" s="78"/>
      <c r="AG818" s="1"/>
      <c r="AH818" s="27"/>
      <c r="AI818" s="30"/>
      <c r="AJ818" s="1"/>
    </row>
    <row r="819" spans="1:36" ht="12.75" customHeight="1" x14ac:dyDescent="0.25">
      <c r="A819" s="22"/>
      <c r="B819" s="27"/>
      <c r="C819" s="27"/>
      <c r="D819" s="76"/>
      <c r="E819" s="76"/>
      <c r="F819" s="76"/>
      <c r="G819" s="76"/>
      <c r="H819" s="76"/>
      <c r="I819" s="76"/>
      <c r="J819" s="76"/>
      <c r="K819" s="7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  <c r="AA819" s="27"/>
      <c r="AB819" s="27"/>
      <c r="AC819" s="27"/>
      <c r="AD819" s="78"/>
      <c r="AE819" s="78"/>
      <c r="AF819" s="78"/>
      <c r="AG819" s="1"/>
      <c r="AH819" s="27"/>
      <c r="AI819" s="30"/>
      <c r="AJ819" s="1"/>
    </row>
    <row r="820" spans="1:36" ht="12.75" customHeight="1" x14ac:dyDescent="0.25">
      <c r="A820" s="22"/>
      <c r="B820" s="27"/>
      <c r="C820" s="27"/>
      <c r="D820" s="76"/>
      <c r="E820" s="76"/>
      <c r="F820" s="76"/>
      <c r="G820" s="76"/>
      <c r="H820" s="76"/>
      <c r="I820" s="76"/>
      <c r="J820" s="76"/>
      <c r="K820" s="7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  <c r="AA820" s="27"/>
      <c r="AB820" s="27"/>
      <c r="AC820" s="27"/>
      <c r="AD820" s="78"/>
      <c r="AE820" s="78"/>
      <c r="AF820" s="78"/>
      <c r="AG820" s="1"/>
      <c r="AH820" s="27"/>
      <c r="AI820" s="30"/>
      <c r="AJ820" s="1"/>
    </row>
    <row r="821" spans="1:36" ht="12.75" customHeight="1" x14ac:dyDescent="0.25">
      <c r="A821" s="22"/>
      <c r="B821" s="27"/>
      <c r="C821" s="27"/>
      <c r="D821" s="76"/>
      <c r="E821" s="76"/>
      <c r="F821" s="76"/>
      <c r="G821" s="76"/>
      <c r="H821" s="76"/>
      <c r="I821" s="76"/>
      <c r="J821" s="76"/>
      <c r="K821" s="7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  <c r="AA821" s="27"/>
      <c r="AB821" s="27"/>
      <c r="AC821" s="27"/>
      <c r="AD821" s="78"/>
      <c r="AE821" s="78"/>
      <c r="AF821" s="78"/>
      <c r="AG821" s="1"/>
      <c r="AH821" s="27"/>
      <c r="AI821" s="30"/>
      <c r="AJ821" s="1"/>
    </row>
    <row r="822" spans="1:36" ht="12.75" customHeight="1" x14ac:dyDescent="0.25">
      <c r="A822" s="22"/>
      <c r="B822" s="27"/>
      <c r="C822" s="27"/>
      <c r="D822" s="76"/>
      <c r="E822" s="76"/>
      <c r="F822" s="76"/>
      <c r="G822" s="76"/>
      <c r="H822" s="76"/>
      <c r="I822" s="76"/>
      <c r="J822" s="76"/>
      <c r="K822" s="7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  <c r="AA822" s="27"/>
      <c r="AB822" s="27"/>
      <c r="AC822" s="27"/>
      <c r="AD822" s="78"/>
      <c r="AE822" s="78"/>
      <c r="AF822" s="78"/>
      <c r="AG822" s="1"/>
      <c r="AH822" s="27"/>
      <c r="AI822" s="30"/>
      <c r="AJ822" s="1"/>
    </row>
    <row r="823" spans="1:36" ht="12.75" customHeight="1" x14ac:dyDescent="0.25">
      <c r="A823" s="22"/>
      <c r="B823" s="27"/>
      <c r="C823" s="27"/>
      <c r="D823" s="76"/>
      <c r="E823" s="76"/>
      <c r="F823" s="76"/>
      <c r="G823" s="76"/>
      <c r="H823" s="76"/>
      <c r="I823" s="76"/>
      <c r="J823" s="76"/>
      <c r="K823" s="7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  <c r="AA823" s="27"/>
      <c r="AB823" s="27"/>
      <c r="AC823" s="27"/>
      <c r="AD823" s="78"/>
      <c r="AE823" s="78"/>
      <c r="AF823" s="78"/>
      <c r="AG823" s="1"/>
      <c r="AH823" s="27"/>
      <c r="AI823" s="30"/>
      <c r="AJ823" s="1"/>
    </row>
    <row r="824" spans="1:36" ht="12.75" customHeight="1" x14ac:dyDescent="0.25">
      <c r="A824" s="22"/>
      <c r="B824" s="27"/>
      <c r="C824" s="27"/>
      <c r="D824" s="76"/>
      <c r="E824" s="76"/>
      <c r="F824" s="76"/>
      <c r="G824" s="76"/>
      <c r="H824" s="76"/>
      <c r="I824" s="76"/>
      <c r="J824" s="76"/>
      <c r="K824" s="7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  <c r="AA824" s="27"/>
      <c r="AB824" s="27"/>
      <c r="AC824" s="27"/>
      <c r="AD824" s="78"/>
      <c r="AE824" s="78"/>
      <c r="AF824" s="78"/>
      <c r="AG824" s="1"/>
      <c r="AH824" s="27"/>
      <c r="AI824" s="30"/>
      <c r="AJ824" s="1"/>
    </row>
    <row r="825" spans="1:36" ht="12.75" customHeight="1" x14ac:dyDescent="0.25">
      <c r="A825" s="22"/>
      <c r="B825" s="27"/>
      <c r="C825" s="27"/>
      <c r="D825" s="76"/>
      <c r="E825" s="76"/>
      <c r="F825" s="76"/>
      <c r="G825" s="76"/>
      <c r="H825" s="76"/>
      <c r="I825" s="76"/>
      <c r="J825" s="76"/>
      <c r="K825" s="7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  <c r="AA825" s="27"/>
      <c r="AB825" s="27"/>
      <c r="AC825" s="27"/>
      <c r="AD825" s="78"/>
      <c r="AE825" s="78"/>
      <c r="AF825" s="78"/>
      <c r="AG825" s="1"/>
      <c r="AH825" s="27"/>
      <c r="AI825" s="30"/>
      <c r="AJ825" s="1"/>
    </row>
    <row r="826" spans="1:36" ht="12.75" customHeight="1" x14ac:dyDescent="0.25">
      <c r="A826" s="22"/>
      <c r="B826" s="27"/>
      <c r="C826" s="27"/>
      <c r="D826" s="76"/>
      <c r="E826" s="76"/>
      <c r="F826" s="76"/>
      <c r="G826" s="76"/>
      <c r="H826" s="76"/>
      <c r="I826" s="76"/>
      <c r="J826" s="76"/>
      <c r="K826" s="7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  <c r="AA826" s="27"/>
      <c r="AB826" s="27"/>
      <c r="AC826" s="27"/>
      <c r="AD826" s="78"/>
      <c r="AE826" s="78"/>
      <c r="AF826" s="78"/>
      <c r="AG826" s="1"/>
      <c r="AH826" s="27"/>
      <c r="AI826" s="30"/>
      <c r="AJ826" s="1"/>
    </row>
    <row r="827" spans="1:36" ht="12.75" customHeight="1" x14ac:dyDescent="0.25">
      <c r="A827" s="22"/>
      <c r="B827" s="27"/>
      <c r="C827" s="27"/>
      <c r="D827" s="76"/>
      <c r="E827" s="76"/>
      <c r="F827" s="76"/>
      <c r="G827" s="76"/>
      <c r="H827" s="76"/>
      <c r="I827" s="76"/>
      <c r="J827" s="76"/>
      <c r="K827" s="7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  <c r="AA827" s="27"/>
      <c r="AB827" s="27"/>
      <c r="AC827" s="27"/>
      <c r="AD827" s="78"/>
      <c r="AE827" s="78"/>
      <c r="AF827" s="78"/>
      <c r="AG827" s="1"/>
      <c r="AH827" s="27"/>
      <c r="AI827" s="30"/>
      <c r="AJ827" s="1"/>
    </row>
    <row r="828" spans="1:36" ht="12.75" customHeight="1" x14ac:dyDescent="0.25">
      <c r="A828" s="22"/>
      <c r="B828" s="27"/>
      <c r="C828" s="27"/>
      <c r="D828" s="76"/>
      <c r="E828" s="76"/>
      <c r="F828" s="76"/>
      <c r="G828" s="76"/>
      <c r="H828" s="76"/>
      <c r="I828" s="76"/>
      <c r="J828" s="76"/>
      <c r="K828" s="7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  <c r="AA828" s="27"/>
      <c r="AB828" s="27"/>
      <c r="AC828" s="27"/>
      <c r="AD828" s="78"/>
      <c r="AE828" s="78"/>
      <c r="AF828" s="78"/>
      <c r="AG828" s="1"/>
      <c r="AH828" s="27"/>
      <c r="AI828" s="30"/>
      <c r="AJ828" s="1"/>
    </row>
    <row r="829" spans="1:36" ht="12.75" customHeight="1" x14ac:dyDescent="0.25">
      <c r="A829" s="22"/>
      <c r="B829" s="27"/>
      <c r="C829" s="27"/>
      <c r="D829" s="76"/>
      <c r="E829" s="76"/>
      <c r="F829" s="76"/>
      <c r="G829" s="76"/>
      <c r="H829" s="76"/>
      <c r="I829" s="76"/>
      <c r="J829" s="76"/>
      <c r="K829" s="7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  <c r="AA829" s="27"/>
      <c r="AB829" s="27"/>
      <c r="AC829" s="27"/>
      <c r="AD829" s="78"/>
      <c r="AE829" s="78"/>
      <c r="AF829" s="78"/>
      <c r="AG829" s="1"/>
      <c r="AH829" s="27"/>
      <c r="AI829" s="30"/>
      <c r="AJ829" s="1"/>
    </row>
    <row r="830" spans="1:36" ht="12.75" customHeight="1" x14ac:dyDescent="0.25">
      <c r="A830" s="22"/>
      <c r="B830" s="27"/>
      <c r="C830" s="27"/>
      <c r="D830" s="76"/>
      <c r="E830" s="76"/>
      <c r="F830" s="76"/>
      <c r="G830" s="76"/>
      <c r="H830" s="76"/>
      <c r="I830" s="76"/>
      <c r="J830" s="76"/>
      <c r="K830" s="7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  <c r="AA830" s="27"/>
      <c r="AB830" s="27"/>
      <c r="AC830" s="27"/>
      <c r="AD830" s="78"/>
      <c r="AE830" s="78"/>
      <c r="AF830" s="78"/>
      <c r="AG830" s="1"/>
      <c r="AH830" s="27"/>
      <c r="AI830" s="30"/>
      <c r="AJ830" s="1"/>
    </row>
    <row r="831" spans="1:36" ht="12.75" customHeight="1" x14ac:dyDescent="0.25">
      <c r="A831" s="22"/>
      <c r="B831" s="27"/>
      <c r="C831" s="27"/>
      <c r="D831" s="76"/>
      <c r="E831" s="76"/>
      <c r="F831" s="76"/>
      <c r="G831" s="76"/>
      <c r="H831" s="76"/>
      <c r="I831" s="76"/>
      <c r="J831" s="76"/>
      <c r="K831" s="7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  <c r="AA831" s="27"/>
      <c r="AB831" s="27"/>
      <c r="AC831" s="27"/>
      <c r="AD831" s="78"/>
      <c r="AE831" s="78"/>
      <c r="AF831" s="78"/>
      <c r="AG831" s="1"/>
      <c r="AH831" s="27"/>
      <c r="AI831" s="30"/>
      <c r="AJ831" s="1"/>
    </row>
    <row r="832" spans="1:36" ht="12.75" customHeight="1" x14ac:dyDescent="0.25">
      <c r="A832" s="22"/>
      <c r="B832" s="27"/>
      <c r="C832" s="27"/>
      <c r="D832" s="76"/>
      <c r="E832" s="76"/>
      <c r="F832" s="76"/>
      <c r="G832" s="76"/>
      <c r="H832" s="76"/>
      <c r="I832" s="76"/>
      <c r="J832" s="76"/>
      <c r="K832" s="7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  <c r="AA832" s="27"/>
      <c r="AB832" s="27"/>
      <c r="AC832" s="27"/>
      <c r="AD832" s="78"/>
      <c r="AE832" s="78"/>
      <c r="AF832" s="78"/>
      <c r="AG832" s="1"/>
      <c r="AH832" s="27"/>
      <c r="AI832" s="30"/>
      <c r="AJ832" s="1"/>
    </row>
    <row r="833" spans="1:36" ht="12.75" customHeight="1" x14ac:dyDescent="0.25">
      <c r="A833" s="22"/>
      <c r="B833" s="27"/>
      <c r="C833" s="27"/>
      <c r="D833" s="76"/>
      <c r="E833" s="76"/>
      <c r="F833" s="76"/>
      <c r="G833" s="76"/>
      <c r="H833" s="76"/>
      <c r="I833" s="76"/>
      <c r="J833" s="76"/>
      <c r="K833" s="7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  <c r="AA833" s="27"/>
      <c r="AB833" s="27"/>
      <c r="AC833" s="27"/>
      <c r="AD833" s="78"/>
      <c r="AE833" s="78"/>
      <c r="AF833" s="78"/>
      <c r="AG833" s="1"/>
      <c r="AH833" s="27"/>
      <c r="AI833" s="30"/>
      <c r="AJ833" s="1"/>
    </row>
    <row r="834" spans="1:36" ht="12.75" customHeight="1" x14ac:dyDescent="0.25">
      <c r="A834" s="22"/>
      <c r="B834" s="27"/>
      <c r="C834" s="27"/>
      <c r="D834" s="76"/>
      <c r="E834" s="76"/>
      <c r="F834" s="76"/>
      <c r="G834" s="76"/>
      <c r="H834" s="76"/>
      <c r="I834" s="76"/>
      <c r="J834" s="76"/>
      <c r="K834" s="7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  <c r="AA834" s="27"/>
      <c r="AB834" s="27"/>
      <c r="AC834" s="27"/>
      <c r="AD834" s="78"/>
      <c r="AE834" s="78"/>
      <c r="AF834" s="78"/>
      <c r="AG834" s="1"/>
      <c r="AH834" s="27"/>
      <c r="AI834" s="30"/>
      <c r="AJ834" s="1"/>
    </row>
    <row r="835" spans="1:36" ht="12.75" customHeight="1" x14ac:dyDescent="0.25">
      <c r="A835" s="22"/>
      <c r="B835" s="27"/>
      <c r="C835" s="27"/>
      <c r="D835" s="76"/>
      <c r="E835" s="76"/>
      <c r="F835" s="76"/>
      <c r="G835" s="76"/>
      <c r="H835" s="76"/>
      <c r="I835" s="76"/>
      <c r="J835" s="76"/>
      <c r="K835" s="7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  <c r="AA835" s="27"/>
      <c r="AB835" s="27"/>
      <c r="AC835" s="27"/>
      <c r="AD835" s="78"/>
      <c r="AE835" s="78"/>
      <c r="AF835" s="78"/>
      <c r="AG835" s="1"/>
      <c r="AH835" s="27"/>
      <c r="AI835" s="30"/>
      <c r="AJ835" s="1"/>
    </row>
    <row r="836" spans="1:36" ht="12.75" customHeight="1" x14ac:dyDescent="0.25">
      <c r="A836" s="22"/>
      <c r="B836" s="27"/>
      <c r="C836" s="27"/>
      <c r="D836" s="76"/>
      <c r="E836" s="76"/>
      <c r="F836" s="76"/>
      <c r="G836" s="76"/>
      <c r="H836" s="76"/>
      <c r="I836" s="76"/>
      <c r="J836" s="76"/>
      <c r="K836" s="7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  <c r="AA836" s="27"/>
      <c r="AB836" s="27"/>
      <c r="AC836" s="27"/>
      <c r="AD836" s="78"/>
      <c r="AE836" s="78"/>
      <c r="AF836" s="78"/>
      <c r="AG836" s="1"/>
      <c r="AH836" s="27"/>
      <c r="AI836" s="30"/>
      <c r="AJ836" s="1"/>
    </row>
    <row r="837" spans="1:36" ht="12.75" customHeight="1" x14ac:dyDescent="0.25">
      <c r="A837" s="22"/>
      <c r="B837" s="27"/>
      <c r="C837" s="27"/>
      <c r="D837" s="76"/>
      <c r="E837" s="76"/>
      <c r="F837" s="76"/>
      <c r="G837" s="76"/>
      <c r="H837" s="76"/>
      <c r="I837" s="76"/>
      <c r="J837" s="76"/>
      <c r="K837" s="7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  <c r="AA837" s="27"/>
      <c r="AB837" s="27"/>
      <c r="AC837" s="27"/>
      <c r="AD837" s="78"/>
      <c r="AE837" s="78"/>
      <c r="AF837" s="78"/>
      <c r="AG837" s="1"/>
      <c r="AH837" s="27"/>
      <c r="AI837" s="30"/>
      <c r="AJ837" s="1"/>
    </row>
    <row r="838" spans="1:36" ht="12.75" customHeight="1" x14ac:dyDescent="0.25">
      <c r="A838" s="22"/>
      <c r="B838" s="27"/>
      <c r="C838" s="27"/>
      <c r="D838" s="76"/>
      <c r="E838" s="76"/>
      <c r="F838" s="76"/>
      <c r="G838" s="76"/>
      <c r="H838" s="76"/>
      <c r="I838" s="76"/>
      <c r="J838" s="76"/>
      <c r="K838" s="7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  <c r="AA838" s="27"/>
      <c r="AB838" s="27"/>
      <c r="AC838" s="27"/>
      <c r="AD838" s="78"/>
      <c r="AE838" s="78"/>
      <c r="AF838" s="78"/>
      <c r="AG838" s="1"/>
      <c r="AH838" s="27"/>
      <c r="AI838" s="30"/>
      <c r="AJ838" s="1"/>
    </row>
    <row r="839" spans="1:36" ht="12.75" customHeight="1" x14ac:dyDescent="0.25">
      <c r="A839" s="22"/>
      <c r="B839" s="27"/>
      <c r="C839" s="27"/>
      <c r="D839" s="76"/>
      <c r="E839" s="76"/>
      <c r="F839" s="76"/>
      <c r="G839" s="76"/>
      <c r="H839" s="76"/>
      <c r="I839" s="76"/>
      <c r="J839" s="76"/>
      <c r="K839" s="7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  <c r="AA839" s="27"/>
      <c r="AB839" s="27"/>
      <c r="AC839" s="27"/>
      <c r="AD839" s="78"/>
      <c r="AE839" s="78"/>
      <c r="AF839" s="78"/>
      <c r="AG839" s="1"/>
      <c r="AH839" s="27"/>
      <c r="AI839" s="30"/>
      <c r="AJ839" s="1"/>
    </row>
    <row r="840" spans="1:36" ht="12.75" customHeight="1" x14ac:dyDescent="0.25">
      <c r="A840" s="22"/>
      <c r="B840" s="27"/>
      <c r="C840" s="27"/>
      <c r="D840" s="76"/>
      <c r="E840" s="76"/>
      <c r="F840" s="76"/>
      <c r="G840" s="76"/>
      <c r="H840" s="76"/>
      <c r="I840" s="76"/>
      <c r="J840" s="76"/>
      <c r="K840" s="7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  <c r="AA840" s="27"/>
      <c r="AB840" s="27"/>
      <c r="AC840" s="27"/>
      <c r="AD840" s="78"/>
      <c r="AE840" s="78"/>
      <c r="AF840" s="78"/>
      <c r="AG840" s="1"/>
      <c r="AH840" s="27"/>
      <c r="AI840" s="30"/>
      <c r="AJ840" s="1"/>
    </row>
    <row r="841" spans="1:36" ht="12.75" customHeight="1" x14ac:dyDescent="0.25">
      <c r="A841" s="22"/>
      <c r="B841" s="27"/>
      <c r="C841" s="27"/>
      <c r="D841" s="76"/>
      <c r="E841" s="76"/>
      <c r="F841" s="76"/>
      <c r="G841" s="76"/>
      <c r="H841" s="76"/>
      <c r="I841" s="76"/>
      <c r="J841" s="76"/>
      <c r="K841" s="7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  <c r="AA841" s="27"/>
      <c r="AB841" s="27"/>
      <c r="AC841" s="27"/>
      <c r="AD841" s="78"/>
      <c r="AE841" s="78"/>
      <c r="AF841" s="78"/>
      <c r="AG841" s="1"/>
      <c r="AH841" s="27"/>
      <c r="AI841" s="30"/>
      <c r="AJ841" s="1"/>
    </row>
    <row r="842" spans="1:36" ht="12.75" customHeight="1" x14ac:dyDescent="0.25">
      <c r="A842" s="22"/>
      <c r="B842" s="27"/>
      <c r="C842" s="27"/>
      <c r="D842" s="76"/>
      <c r="E842" s="76"/>
      <c r="F842" s="76"/>
      <c r="G842" s="76"/>
      <c r="H842" s="76"/>
      <c r="I842" s="76"/>
      <c r="J842" s="76"/>
      <c r="K842" s="7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  <c r="AA842" s="27"/>
      <c r="AB842" s="27"/>
      <c r="AC842" s="27"/>
      <c r="AD842" s="78"/>
      <c r="AE842" s="78"/>
      <c r="AF842" s="78"/>
      <c r="AG842" s="1"/>
      <c r="AH842" s="27"/>
      <c r="AI842" s="30"/>
      <c r="AJ842" s="1"/>
    </row>
    <row r="843" spans="1:36" ht="12.75" customHeight="1" x14ac:dyDescent="0.25">
      <c r="A843" s="22"/>
      <c r="B843" s="27"/>
      <c r="C843" s="27"/>
      <c r="D843" s="76"/>
      <c r="E843" s="76"/>
      <c r="F843" s="76"/>
      <c r="G843" s="76"/>
      <c r="H843" s="76"/>
      <c r="I843" s="76"/>
      <c r="J843" s="76"/>
      <c r="K843" s="7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  <c r="AA843" s="27"/>
      <c r="AB843" s="27"/>
      <c r="AC843" s="27"/>
      <c r="AD843" s="78"/>
      <c r="AE843" s="78"/>
      <c r="AF843" s="78"/>
      <c r="AG843" s="1"/>
      <c r="AH843" s="27"/>
      <c r="AI843" s="30"/>
      <c r="AJ843" s="1"/>
    </row>
    <row r="844" spans="1:36" ht="12.75" customHeight="1" x14ac:dyDescent="0.25">
      <c r="A844" s="22"/>
      <c r="B844" s="27"/>
      <c r="C844" s="27"/>
      <c r="D844" s="76"/>
      <c r="E844" s="76"/>
      <c r="F844" s="76"/>
      <c r="G844" s="76"/>
      <c r="H844" s="76"/>
      <c r="I844" s="76"/>
      <c r="J844" s="76"/>
      <c r="K844" s="7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  <c r="AA844" s="27"/>
      <c r="AB844" s="27"/>
      <c r="AC844" s="27"/>
      <c r="AD844" s="78"/>
      <c r="AE844" s="78"/>
      <c r="AF844" s="78"/>
      <c r="AG844" s="1"/>
      <c r="AH844" s="27"/>
      <c r="AI844" s="30"/>
      <c r="AJ844" s="1"/>
    </row>
    <row r="845" spans="1:36" ht="12.75" customHeight="1" x14ac:dyDescent="0.25">
      <c r="A845" s="22"/>
      <c r="B845" s="27"/>
      <c r="C845" s="27"/>
      <c r="D845" s="76"/>
      <c r="E845" s="76"/>
      <c r="F845" s="76"/>
      <c r="G845" s="76"/>
      <c r="H845" s="76"/>
      <c r="I845" s="76"/>
      <c r="J845" s="76"/>
      <c r="K845" s="7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  <c r="AA845" s="27"/>
      <c r="AB845" s="27"/>
      <c r="AC845" s="27"/>
      <c r="AD845" s="78"/>
      <c r="AE845" s="78"/>
      <c r="AF845" s="78"/>
      <c r="AG845" s="1"/>
      <c r="AH845" s="27"/>
      <c r="AI845" s="30"/>
      <c r="AJ845" s="1"/>
    </row>
    <row r="846" spans="1:36" ht="12.75" customHeight="1" x14ac:dyDescent="0.25">
      <c r="A846" s="22"/>
      <c r="B846" s="27"/>
      <c r="C846" s="27"/>
      <c r="D846" s="76"/>
      <c r="E846" s="76"/>
      <c r="F846" s="76"/>
      <c r="G846" s="76"/>
      <c r="H846" s="76"/>
      <c r="I846" s="76"/>
      <c r="J846" s="76"/>
      <c r="K846" s="7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  <c r="AA846" s="27"/>
      <c r="AB846" s="27"/>
      <c r="AC846" s="27"/>
      <c r="AD846" s="78"/>
      <c r="AE846" s="78"/>
      <c r="AF846" s="78"/>
      <c r="AG846" s="1"/>
      <c r="AH846" s="27"/>
      <c r="AI846" s="30"/>
      <c r="AJ846" s="1"/>
    </row>
    <row r="847" spans="1:36" ht="12.75" customHeight="1" x14ac:dyDescent="0.25">
      <c r="A847" s="22"/>
      <c r="B847" s="27"/>
      <c r="C847" s="27"/>
      <c r="D847" s="76"/>
      <c r="E847" s="76"/>
      <c r="F847" s="76"/>
      <c r="G847" s="76"/>
      <c r="H847" s="76"/>
      <c r="I847" s="76"/>
      <c r="J847" s="76"/>
      <c r="K847" s="7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  <c r="AA847" s="27"/>
      <c r="AB847" s="27"/>
      <c r="AC847" s="27"/>
      <c r="AD847" s="78"/>
      <c r="AE847" s="78"/>
      <c r="AF847" s="78"/>
      <c r="AG847" s="1"/>
      <c r="AH847" s="27"/>
      <c r="AI847" s="30"/>
      <c r="AJ847" s="1"/>
    </row>
    <row r="848" spans="1:36" ht="12.75" customHeight="1" x14ac:dyDescent="0.25">
      <c r="A848" s="22"/>
      <c r="B848" s="27"/>
      <c r="C848" s="27"/>
      <c r="D848" s="76"/>
      <c r="E848" s="76"/>
      <c r="F848" s="76"/>
      <c r="G848" s="76"/>
      <c r="H848" s="76"/>
      <c r="I848" s="76"/>
      <c r="J848" s="76"/>
      <c r="K848" s="7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  <c r="AA848" s="27"/>
      <c r="AB848" s="27"/>
      <c r="AC848" s="27"/>
      <c r="AD848" s="78"/>
      <c r="AE848" s="78"/>
      <c r="AF848" s="78"/>
      <c r="AG848" s="1"/>
      <c r="AH848" s="27"/>
      <c r="AI848" s="30"/>
      <c r="AJ848" s="1"/>
    </row>
    <row r="849" spans="1:36" ht="12.75" customHeight="1" x14ac:dyDescent="0.25">
      <c r="A849" s="22"/>
      <c r="B849" s="27"/>
      <c r="C849" s="27"/>
      <c r="D849" s="76"/>
      <c r="E849" s="76"/>
      <c r="F849" s="76"/>
      <c r="G849" s="76"/>
      <c r="H849" s="76"/>
      <c r="I849" s="76"/>
      <c r="J849" s="76"/>
      <c r="K849" s="7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  <c r="AA849" s="27"/>
      <c r="AB849" s="27"/>
      <c r="AC849" s="27"/>
      <c r="AD849" s="78"/>
      <c r="AE849" s="78"/>
      <c r="AF849" s="78"/>
      <c r="AG849" s="1"/>
      <c r="AH849" s="27"/>
      <c r="AI849" s="30"/>
      <c r="AJ849" s="1"/>
    </row>
    <row r="850" spans="1:36" ht="12.75" customHeight="1" x14ac:dyDescent="0.25">
      <c r="A850" s="22"/>
      <c r="B850" s="27"/>
      <c r="C850" s="27"/>
      <c r="D850" s="76"/>
      <c r="E850" s="76"/>
      <c r="F850" s="76"/>
      <c r="G850" s="76"/>
      <c r="H850" s="76"/>
      <c r="I850" s="76"/>
      <c r="J850" s="76"/>
      <c r="K850" s="7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  <c r="AA850" s="27"/>
      <c r="AB850" s="27"/>
      <c r="AC850" s="27"/>
      <c r="AD850" s="78"/>
      <c r="AE850" s="78"/>
      <c r="AF850" s="78"/>
      <c r="AG850" s="1"/>
      <c r="AH850" s="27"/>
      <c r="AI850" s="30"/>
      <c r="AJ850" s="1"/>
    </row>
    <row r="851" spans="1:36" ht="12.75" customHeight="1" x14ac:dyDescent="0.25">
      <c r="A851" s="22"/>
      <c r="B851" s="27"/>
      <c r="C851" s="27"/>
      <c r="D851" s="76"/>
      <c r="E851" s="76"/>
      <c r="F851" s="76"/>
      <c r="G851" s="76"/>
      <c r="H851" s="76"/>
      <c r="I851" s="76"/>
      <c r="J851" s="76"/>
      <c r="K851" s="7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  <c r="AA851" s="27"/>
      <c r="AB851" s="27"/>
      <c r="AC851" s="27"/>
      <c r="AD851" s="78"/>
      <c r="AE851" s="78"/>
      <c r="AF851" s="78"/>
      <c r="AG851" s="1"/>
      <c r="AH851" s="27"/>
      <c r="AI851" s="30"/>
      <c r="AJ851" s="1"/>
    </row>
    <row r="852" spans="1:36" ht="12.75" customHeight="1" x14ac:dyDescent="0.25">
      <c r="A852" s="22"/>
      <c r="B852" s="27"/>
      <c r="C852" s="27"/>
      <c r="D852" s="76"/>
      <c r="E852" s="76"/>
      <c r="F852" s="76"/>
      <c r="G852" s="76"/>
      <c r="H852" s="76"/>
      <c r="I852" s="76"/>
      <c r="J852" s="76"/>
      <c r="K852" s="7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  <c r="AA852" s="27"/>
      <c r="AB852" s="27"/>
      <c r="AC852" s="27"/>
      <c r="AD852" s="78"/>
      <c r="AE852" s="78"/>
      <c r="AF852" s="78"/>
      <c r="AG852" s="1"/>
      <c r="AH852" s="27"/>
      <c r="AI852" s="30"/>
      <c r="AJ852" s="1"/>
    </row>
    <row r="853" spans="1:36" ht="12.75" customHeight="1" x14ac:dyDescent="0.25">
      <c r="A853" s="22"/>
      <c r="B853" s="27"/>
      <c r="C853" s="27"/>
      <c r="D853" s="76"/>
      <c r="E853" s="76"/>
      <c r="F853" s="76"/>
      <c r="G853" s="76"/>
      <c r="H853" s="76"/>
      <c r="I853" s="76"/>
      <c r="J853" s="76"/>
      <c r="K853" s="7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  <c r="AA853" s="27"/>
      <c r="AB853" s="27"/>
      <c r="AC853" s="27"/>
      <c r="AD853" s="78"/>
      <c r="AE853" s="78"/>
      <c r="AF853" s="78"/>
      <c r="AG853" s="1"/>
      <c r="AH853" s="27"/>
      <c r="AI853" s="30"/>
      <c r="AJ853" s="1"/>
    </row>
    <row r="854" spans="1:36" ht="12.75" customHeight="1" x14ac:dyDescent="0.25">
      <c r="A854" s="22"/>
      <c r="B854" s="27"/>
      <c r="C854" s="27"/>
      <c r="D854" s="76"/>
      <c r="E854" s="76"/>
      <c r="F854" s="76"/>
      <c r="G854" s="76"/>
      <c r="H854" s="76"/>
      <c r="I854" s="76"/>
      <c r="J854" s="76"/>
      <c r="K854" s="7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  <c r="AA854" s="27"/>
      <c r="AB854" s="27"/>
      <c r="AC854" s="27"/>
      <c r="AD854" s="78"/>
      <c r="AE854" s="78"/>
      <c r="AF854" s="78"/>
      <c r="AG854" s="1"/>
      <c r="AH854" s="27"/>
      <c r="AI854" s="30"/>
      <c r="AJ854" s="1"/>
    </row>
    <row r="855" spans="1:36" ht="12.75" customHeight="1" x14ac:dyDescent="0.25">
      <c r="A855" s="22"/>
      <c r="B855" s="27"/>
      <c r="C855" s="27"/>
      <c r="D855" s="76"/>
      <c r="E855" s="76"/>
      <c r="F855" s="76"/>
      <c r="G855" s="76"/>
      <c r="H855" s="76"/>
      <c r="I855" s="76"/>
      <c r="J855" s="76"/>
      <c r="K855" s="7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  <c r="AA855" s="27"/>
      <c r="AB855" s="27"/>
      <c r="AC855" s="27"/>
      <c r="AD855" s="78"/>
      <c r="AE855" s="78"/>
      <c r="AF855" s="78"/>
      <c r="AG855" s="1"/>
      <c r="AH855" s="27"/>
      <c r="AI855" s="30"/>
      <c r="AJ855" s="1"/>
    </row>
    <row r="856" spans="1:36" ht="12.75" customHeight="1" x14ac:dyDescent="0.25">
      <c r="A856" s="22"/>
      <c r="B856" s="27"/>
      <c r="C856" s="27"/>
      <c r="D856" s="76"/>
      <c r="E856" s="76"/>
      <c r="F856" s="76"/>
      <c r="G856" s="76"/>
      <c r="H856" s="76"/>
      <c r="I856" s="76"/>
      <c r="J856" s="76"/>
      <c r="K856" s="7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  <c r="AA856" s="27"/>
      <c r="AB856" s="27"/>
      <c r="AC856" s="27"/>
      <c r="AD856" s="78"/>
      <c r="AE856" s="78"/>
      <c r="AF856" s="78"/>
      <c r="AG856" s="1"/>
      <c r="AH856" s="27"/>
      <c r="AI856" s="30"/>
      <c r="AJ856" s="1"/>
    </row>
    <row r="857" spans="1:36" ht="12.75" customHeight="1" x14ac:dyDescent="0.25">
      <c r="A857" s="22"/>
      <c r="B857" s="27"/>
      <c r="C857" s="27"/>
      <c r="D857" s="76"/>
      <c r="E857" s="76"/>
      <c r="F857" s="76"/>
      <c r="G857" s="76"/>
      <c r="H857" s="76"/>
      <c r="I857" s="76"/>
      <c r="J857" s="76"/>
      <c r="K857" s="7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  <c r="AA857" s="27"/>
      <c r="AB857" s="27"/>
      <c r="AC857" s="27"/>
      <c r="AD857" s="78"/>
      <c r="AE857" s="78"/>
      <c r="AF857" s="78"/>
      <c r="AG857" s="1"/>
      <c r="AH857" s="27"/>
      <c r="AI857" s="30"/>
      <c r="AJ857" s="1"/>
    </row>
    <row r="858" spans="1:36" ht="12.75" customHeight="1" x14ac:dyDescent="0.25">
      <c r="A858" s="22"/>
      <c r="B858" s="27"/>
      <c r="C858" s="27"/>
      <c r="D858" s="76"/>
      <c r="E858" s="76"/>
      <c r="F858" s="76"/>
      <c r="G858" s="76"/>
      <c r="H858" s="76"/>
      <c r="I858" s="76"/>
      <c r="J858" s="76"/>
      <c r="K858" s="7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  <c r="AA858" s="27"/>
      <c r="AB858" s="27"/>
      <c r="AC858" s="27"/>
      <c r="AD858" s="78"/>
      <c r="AE858" s="78"/>
      <c r="AF858" s="78"/>
      <c r="AG858" s="1"/>
      <c r="AH858" s="27"/>
      <c r="AI858" s="30"/>
      <c r="AJ858" s="1"/>
    </row>
    <row r="859" spans="1:36" ht="12.75" customHeight="1" x14ac:dyDescent="0.25">
      <c r="A859" s="22"/>
      <c r="B859" s="27"/>
      <c r="C859" s="27"/>
      <c r="D859" s="76"/>
      <c r="E859" s="76"/>
      <c r="F859" s="76"/>
      <c r="G859" s="76"/>
      <c r="H859" s="76"/>
      <c r="I859" s="76"/>
      <c r="J859" s="76"/>
      <c r="K859" s="7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  <c r="AA859" s="27"/>
      <c r="AB859" s="27"/>
      <c r="AC859" s="27"/>
      <c r="AD859" s="78"/>
      <c r="AE859" s="78"/>
      <c r="AF859" s="78"/>
      <c r="AG859" s="1"/>
      <c r="AH859" s="27"/>
      <c r="AI859" s="30"/>
      <c r="AJ859" s="1"/>
    </row>
    <row r="860" spans="1:36" ht="12.75" customHeight="1" x14ac:dyDescent="0.25">
      <c r="A860" s="22"/>
      <c r="B860" s="27"/>
      <c r="C860" s="27"/>
      <c r="D860" s="76"/>
      <c r="E860" s="76"/>
      <c r="F860" s="76"/>
      <c r="G860" s="76"/>
      <c r="H860" s="76"/>
      <c r="I860" s="76"/>
      <c r="J860" s="76"/>
      <c r="K860" s="7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  <c r="AA860" s="27"/>
      <c r="AB860" s="27"/>
      <c r="AC860" s="27"/>
      <c r="AD860" s="78"/>
      <c r="AE860" s="78"/>
      <c r="AF860" s="78"/>
      <c r="AG860" s="1"/>
      <c r="AH860" s="27"/>
      <c r="AI860" s="30"/>
      <c r="AJ860" s="1"/>
    </row>
    <row r="861" spans="1:36" ht="12.75" customHeight="1" x14ac:dyDescent="0.25">
      <c r="A861" s="22"/>
      <c r="B861" s="27"/>
      <c r="C861" s="27"/>
      <c r="D861" s="76"/>
      <c r="E861" s="76"/>
      <c r="F861" s="76"/>
      <c r="G861" s="76"/>
      <c r="H861" s="76"/>
      <c r="I861" s="76"/>
      <c r="J861" s="76"/>
      <c r="K861" s="7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  <c r="AA861" s="27"/>
      <c r="AB861" s="27"/>
      <c r="AC861" s="27"/>
      <c r="AD861" s="78"/>
      <c r="AE861" s="78"/>
      <c r="AF861" s="78"/>
      <c r="AG861" s="1"/>
      <c r="AH861" s="27"/>
      <c r="AI861" s="30"/>
      <c r="AJ861" s="1"/>
    </row>
    <row r="862" spans="1:36" ht="12.75" customHeight="1" x14ac:dyDescent="0.25">
      <c r="A862" s="22"/>
      <c r="B862" s="27"/>
      <c r="C862" s="27"/>
      <c r="D862" s="76"/>
      <c r="E862" s="76"/>
      <c r="F862" s="76"/>
      <c r="G862" s="76"/>
      <c r="H862" s="76"/>
      <c r="I862" s="76"/>
      <c r="J862" s="76"/>
      <c r="K862" s="7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  <c r="AA862" s="27"/>
      <c r="AB862" s="27"/>
      <c r="AC862" s="27"/>
      <c r="AD862" s="78"/>
      <c r="AE862" s="78"/>
      <c r="AF862" s="78"/>
      <c r="AG862" s="1"/>
      <c r="AH862" s="27"/>
      <c r="AI862" s="30"/>
      <c r="AJ862" s="1"/>
    </row>
    <row r="863" spans="1:36" ht="12.75" customHeight="1" x14ac:dyDescent="0.25">
      <c r="A863" s="22"/>
      <c r="B863" s="27"/>
      <c r="C863" s="27"/>
      <c r="D863" s="76"/>
      <c r="E863" s="76"/>
      <c r="F863" s="76"/>
      <c r="G863" s="76"/>
      <c r="H863" s="76"/>
      <c r="I863" s="76"/>
      <c r="J863" s="76"/>
      <c r="K863" s="7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  <c r="AA863" s="27"/>
      <c r="AB863" s="27"/>
      <c r="AC863" s="27"/>
      <c r="AD863" s="78"/>
      <c r="AE863" s="78"/>
      <c r="AF863" s="78"/>
      <c r="AG863" s="1"/>
      <c r="AH863" s="27"/>
      <c r="AI863" s="30"/>
      <c r="AJ863" s="1"/>
    </row>
    <row r="864" spans="1:36" ht="12.75" customHeight="1" x14ac:dyDescent="0.25">
      <c r="A864" s="22"/>
      <c r="B864" s="27"/>
      <c r="C864" s="27"/>
      <c r="D864" s="76"/>
      <c r="E864" s="76"/>
      <c r="F864" s="76"/>
      <c r="G864" s="76"/>
      <c r="H864" s="76"/>
      <c r="I864" s="76"/>
      <c r="J864" s="76"/>
      <c r="K864" s="7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  <c r="AA864" s="27"/>
      <c r="AB864" s="27"/>
      <c r="AC864" s="27"/>
      <c r="AD864" s="78"/>
      <c r="AE864" s="78"/>
      <c r="AF864" s="78"/>
      <c r="AG864" s="1"/>
      <c r="AH864" s="27"/>
      <c r="AI864" s="30"/>
      <c r="AJ864" s="1"/>
    </row>
    <row r="865" spans="1:36" ht="12.75" customHeight="1" x14ac:dyDescent="0.25">
      <c r="A865" s="22"/>
      <c r="B865" s="27"/>
      <c r="C865" s="27"/>
      <c r="D865" s="76"/>
      <c r="E865" s="76"/>
      <c r="F865" s="76"/>
      <c r="G865" s="76"/>
      <c r="H865" s="76"/>
      <c r="I865" s="76"/>
      <c r="J865" s="76"/>
      <c r="K865" s="7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  <c r="AA865" s="27"/>
      <c r="AB865" s="27"/>
      <c r="AC865" s="27"/>
      <c r="AD865" s="78"/>
      <c r="AE865" s="78"/>
      <c r="AF865" s="78"/>
      <c r="AG865" s="1"/>
      <c r="AH865" s="27"/>
      <c r="AI865" s="30"/>
      <c r="AJ865" s="1"/>
    </row>
    <row r="866" spans="1:36" ht="12.75" customHeight="1" x14ac:dyDescent="0.25">
      <c r="A866" s="22"/>
      <c r="B866" s="27"/>
      <c r="C866" s="27"/>
      <c r="D866" s="76"/>
      <c r="E866" s="76"/>
      <c r="F866" s="76"/>
      <c r="G866" s="76"/>
      <c r="H866" s="76"/>
      <c r="I866" s="76"/>
      <c r="J866" s="76"/>
      <c r="K866" s="7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  <c r="AA866" s="27"/>
      <c r="AB866" s="27"/>
      <c r="AC866" s="27"/>
      <c r="AD866" s="78"/>
      <c r="AE866" s="78"/>
      <c r="AF866" s="78"/>
      <c r="AG866" s="1"/>
      <c r="AH866" s="27"/>
      <c r="AI866" s="30"/>
      <c r="AJ866" s="1"/>
    </row>
    <row r="867" spans="1:36" ht="12.75" customHeight="1" x14ac:dyDescent="0.25">
      <c r="A867" s="22"/>
      <c r="B867" s="27"/>
      <c r="C867" s="27"/>
      <c r="D867" s="76"/>
      <c r="E867" s="76"/>
      <c r="F867" s="76"/>
      <c r="G867" s="76"/>
      <c r="H867" s="76"/>
      <c r="I867" s="76"/>
      <c r="J867" s="76"/>
      <c r="K867" s="7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  <c r="AA867" s="27"/>
      <c r="AB867" s="27"/>
      <c r="AC867" s="27"/>
      <c r="AD867" s="78"/>
      <c r="AE867" s="78"/>
      <c r="AF867" s="78"/>
      <c r="AG867" s="1"/>
      <c r="AH867" s="27"/>
      <c r="AI867" s="30"/>
      <c r="AJ867" s="1"/>
    </row>
    <row r="868" spans="1:36" ht="12.75" customHeight="1" x14ac:dyDescent="0.25">
      <c r="A868" s="22"/>
      <c r="B868" s="27"/>
      <c r="C868" s="27"/>
      <c r="D868" s="76"/>
      <c r="E868" s="76"/>
      <c r="F868" s="76"/>
      <c r="G868" s="76"/>
      <c r="H868" s="76"/>
      <c r="I868" s="76"/>
      <c r="J868" s="76"/>
      <c r="K868" s="7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  <c r="AA868" s="27"/>
      <c r="AB868" s="27"/>
      <c r="AC868" s="27"/>
      <c r="AD868" s="78"/>
      <c r="AE868" s="78"/>
      <c r="AF868" s="78"/>
      <c r="AG868" s="1"/>
      <c r="AH868" s="27"/>
      <c r="AI868" s="30"/>
      <c r="AJ868" s="1"/>
    </row>
    <row r="869" spans="1:36" ht="12.75" customHeight="1" x14ac:dyDescent="0.25">
      <c r="A869" s="22"/>
      <c r="B869" s="27"/>
      <c r="C869" s="27"/>
      <c r="D869" s="76"/>
      <c r="E869" s="76"/>
      <c r="F869" s="76"/>
      <c r="G869" s="76"/>
      <c r="H869" s="76"/>
      <c r="I869" s="76"/>
      <c r="J869" s="76"/>
      <c r="K869" s="7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  <c r="AA869" s="27"/>
      <c r="AB869" s="27"/>
      <c r="AC869" s="27"/>
      <c r="AD869" s="78"/>
      <c r="AE869" s="78"/>
      <c r="AF869" s="78"/>
      <c r="AG869" s="1"/>
      <c r="AH869" s="27"/>
      <c r="AI869" s="30"/>
      <c r="AJ869" s="1"/>
    </row>
    <row r="870" spans="1:36" ht="12.75" customHeight="1" x14ac:dyDescent="0.25">
      <c r="A870" s="22"/>
      <c r="B870" s="27"/>
      <c r="C870" s="27"/>
      <c r="D870" s="76"/>
      <c r="E870" s="76"/>
      <c r="F870" s="76"/>
      <c r="G870" s="76"/>
      <c r="H870" s="76"/>
      <c r="I870" s="76"/>
      <c r="J870" s="76"/>
      <c r="K870" s="7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  <c r="AA870" s="27"/>
      <c r="AB870" s="27"/>
      <c r="AC870" s="27"/>
      <c r="AD870" s="78"/>
      <c r="AE870" s="78"/>
      <c r="AF870" s="78"/>
      <c r="AG870" s="1"/>
      <c r="AH870" s="27"/>
      <c r="AI870" s="30"/>
      <c r="AJ870" s="1"/>
    </row>
    <row r="871" spans="1:36" ht="12.75" customHeight="1" x14ac:dyDescent="0.25">
      <c r="A871" s="22"/>
      <c r="B871" s="27"/>
      <c r="C871" s="27"/>
      <c r="D871" s="76"/>
      <c r="E871" s="76"/>
      <c r="F871" s="76"/>
      <c r="G871" s="76"/>
      <c r="H871" s="76"/>
      <c r="I871" s="76"/>
      <c r="J871" s="76"/>
      <c r="K871" s="7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  <c r="AA871" s="27"/>
      <c r="AB871" s="27"/>
      <c r="AC871" s="27"/>
      <c r="AD871" s="78"/>
      <c r="AE871" s="78"/>
      <c r="AF871" s="78"/>
      <c r="AG871" s="1"/>
      <c r="AH871" s="27"/>
      <c r="AI871" s="30"/>
      <c r="AJ871" s="1"/>
    </row>
    <row r="872" spans="1:36" ht="12.75" customHeight="1" x14ac:dyDescent="0.25">
      <c r="A872" s="22"/>
      <c r="B872" s="27"/>
      <c r="C872" s="27"/>
      <c r="D872" s="76"/>
      <c r="E872" s="76"/>
      <c r="F872" s="76"/>
      <c r="G872" s="76"/>
      <c r="H872" s="76"/>
      <c r="I872" s="76"/>
      <c r="J872" s="76"/>
      <c r="K872" s="7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  <c r="AA872" s="27"/>
      <c r="AB872" s="27"/>
      <c r="AC872" s="27"/>
      <c r="AD872" s="78"/>
      <c r="AE872" s="78"/>
      <c r="AF872" s="78"/>
      <c r="AG872" s="1"/>
      <c r="AH872" s="27"/>
      <c r="AI872" s="30"/>
      <c r="AJ872" s="1"/>
    </row>
    <row r="873" spans="1:36" ht="12.75" customHeight="1" x14ac:dyDescent="0.25">
      <c r="A873" s="22"/>
      <c r="B873" s="27"/>
      <c r="C873" s="27"/>
      <c r="D873" s="76"/>
      <c r="E873" s="76"/>
      <c r="F873" s="76"/>
      <c r="G873" s="76"/>
      <c r="H873" s="76"/>
      <c r="I873" s="76"/>
      <c r="J873" s="76"/>
      <c r="K873" s="7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  <c r="AA873" s="27"/>
      <c r="AB873" s="27"/>
      <c r="AC873" s="27"/>
      <c r="AD873" s="78"/>
      <c r="AE873" s="78"/>
      <c r="AF873" s="78"/>
      <c r="AG873" s="1"/>
      <c r="AH873" s="27"/>
      <c r="AI873" s="30"/>
      <c r="AJ873" s="1"/>
    </row>
    <row r="874" spans="1:36" ht="12.75" customHeight="1" x14ac:dyDescent="0.25">
      <c r="A874" s="22"/>
      <c r="B874" s="27"/>
      <c r="C874" s="27"/>
      <c r="D874" s="76"/>
      <c r="E874" s="76"/>
      <c r="F874" s="76"/>
      <c r="G874" s="76"/>
      <c r="H874" s="76"/>
      <c r="I874" s="76"/>
      <c r="J874" s="76"/>
      <c r="K874" s="7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  <c r="AA874" s="27"/>
      <c r="AB874" s="27"/>
      <c r="AC874" s="27"/>
      <c r="AD874" s="78"/>
      <c r="AE874" s="78"/>
      <c r="AF874" s="78"/>
      <c r="AG874" s="1"/>
      <c r="AH874" s="27"/>
      <c r="AI874" s="30"/>
      <c r="AJ874" s="1"/>
    </row>
    <row r="875" spans="1:36" ht="12.75" customHeight="1" x14ac:dyDescent="0.25">
      <c r="A875" s="22"/>
      <c r="B875" s="27"/>
      <c r="C875" s="27"/>
      <c r="D875" s="76"/>
      <c r="E875" s="76"/>
      <c r="F875" s="76"/>
      <c r="G875" s="76"/>
      <c r="H875" s="76"/>
      <c r="I875" s="76"/>
      <c r="J875" s="76"/>
      <c r="K875" s="7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  <c r="AA875" s="27"/>
      <c r="AB875" s="27"/>
      <c r="AC875" s="27"/>
      <c r="AD875" s="78"/>
      <c r="AE875" s="78"/>
      <c r="AF875" s="78"/>
      <c r="AG875" s="1"/>
      <c r="AH875" s="27"/>
      <c r="AI875" s="30"/>
      <c r="AJ875" s="1"/>
    </row>
    <row r="876" spans="1:36" ht="12.75" customHeight="1" x14ac:dyDescent="0.25">
      <c r="A876" s="22"/>
      <c r="B876" s="27"/>
      <c r="C876" s="27"/>
      <c r="D876" s="76"/>
      <c r="E876" s="76"/>
      <c r="F876" s="76"/>
      <c r="G876" s="76"/>
      <c r="H876" s="76"/>
      <c r="I876" s="76"/>
      <c r="J876" s="76"/>
      <c r="K876" s="7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  <c r="AA876" s="27"/>
      <c r="AB876" s="27"/>
      <c r="AC876" s="27"/>
      <c r="AD876" s="78"/>
      <c r="AE876" s="78"/>
      <c r="AF876" s="78"/>
      <c r="AG876" s="1"/>
      <c r="AH876" s="27"/>
      <c r="AI876" s="30"/>
      <c r="AJ876" s="1"/>
    </row>
    <row r="877" spans="1:36" ht="12.75" customHeight="1" x14ac:dyDescent="0.25">
      <c r="A877" s="22"/>
      <c r="B877" s="27"/>
      <c r="C877" s="27"/>
      <c r="D877" s="76"/>
      <c r="E877" s="76"/>
      <c r="F877" s="76"/>
      <c r="G877" s="76"/>
      <c r="H877" s="76"/>
      <c r="I877" s="76"/>
      <c r="J877" s="76"/>
      <c r="K877" s="7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  <c r="AA877" s="27"/>
      <c r="AB877" s="27"/>
      <c r="AC877" s="27"/>
      <c r="AD877" s="78"/>
      <c r="AE877" s="78"/>
      <c r="AF877" s="78"/>
      <c r="AG877" s="1"/>
      <c r="AH877" s="27"/>
      <c r="AI877" s="30"/>
      <c r="AJ877" s="1"/>
    </row>
    <row r="878" spans="1:36" ht="12.75" customHeight="1" x14ac:dyDescent="0.25">
      <c r="A878" s="22"/>
      <c r="B878" s="27"/>
      <c r="C878" s="27"/>
      <c r="D878" s="76"/>
      <c r="E878" s="76"/>
      <c r="F878" s="76"/>
      <c r="G878" s="76"/>
      <c r="H878" s="76"/>
      <c r="I878" s="76"/>
      <c r="J878" s="76"/>
      <c r="K878" s="7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  <c r="AA878" s="27"/>
      <c r="AB878" s="27"/>
      <c r="AC878" s="27"/>
      <c r="AD878" s="78"/>
      <c r="AE878" s="78"/>
      <c r="AF878" s="78"/>
      <c r="AG878" s="1"/>
      <c r="AH878" s="27"/>
      <c r="AI878" s="30"/>
      <c r="AJ878" s="1"/>
    </row>
    <row r="879" spans="1:36" ht="12.75" customHeight="1" x14ac:dyDescent="0.25">
      <c r="A879" s="22"/>
      <c r="B879" s="27"/>
      <c r="C879" s="27"/>
      <c r="D879" s="76"/>
      <c r="E879" s="76"/>
      <c r="F879" s="76"/>
      <c r="G879" s="76"/>
      <c r="H879" s="76"/>
      <c r="I879" s="76"/>
      <c r="J879" s="76"/>
      <c r="K879" s="7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  <c r="AA879" s="27"/>
      <c r="AB879" s="27"/>
      <c r="AC879" s="27"/>
      <c r="AD879" s="78"/>
      <c r="AE879" s="78"/>
      <c r="AF879" s="78"/>
      <c r="AG879" s="1"/>
      <c r="AH879" s="27"/>
      <c r="AI879" s="30"/>
      <c r="AJ879" s="1"/>
    </row>
    <row r="880" spans="1:36" ht="12.75" customHeight="1" x14ac:dyDescent="0.25">
      <c r="A880" s="22"/>
      <c r="B880" s="27"/>
      <c r="C880" s="27"/>
      <c r="D880" s="76"/>
      <c r="E880" s="76"/>
      <c r="F880" s="76"/>
      <c r="G880" s="76"/>
      <c r="H880" s="76"/>
      <c r="I880" s="76"/>
      <c r="J880" s="76"/>
      <c r="K880" s="7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  <c r="AA880" s="27"/>
      <c r="AB880" s="27"/>
      <c r="AC880" s="27"/>
      <c r="AD880" s="78"/>
      <c r="AE880" s="78"/>
      <c r="AF880" s="78"/>
      <c r="AG880" s="1"/>
      <c r="AH880" s="27"/>
      <c r="AI880" s="30"/>
      <c r="AJ880" s="1"/>
    </row>
    <row r="881" spans="1:36" ht="12.75" customHeight="1" x14ac:dyDescent="0.25">
      <c r="A881" s="22"/>
      <c r="B881" s="27"/>
      <c r="C881" s="27"/>
      <c r="D881" s="76"/>
      <c r="E881" s="76"/>
      <c r="F881" s="76"/>
      <c r="G881" s="76"/>
      <c r="H881" s="76"/>
      <c r="I881" s="76"/>
      <c r="J881" s="76"/>
      <c r="K881" s="7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  <c r="AA881" s="27"/>
      <c r="AB881" s="27"/>
      <c r="AC881" s="27"/>
      <c r="AD881" s="78"/>
      <c r="AE881" s="78"/>
      <c r="AF881" s="78"/>
      <c r="AG881" s="1"/>
      <c r="AH881" s="27"/>
      <c r="AI881" s="30"/>
      <c r="AJ881" s="1"/>
    </row>
    <row r="882" spans="1:36" ht="12.75" customHeight="1" x14ac:dyDescent="0.25">
      <c r="A882" s="22"/>
      <c r="B882" s="27"/>
      <c r="C882" s="27"/>
      <c r="D882" s="76"/>
      <c r="E882" s="76"/>
      <c r="F882" s="76"/>
      <c r="G882" s="76"/>
      <c r="H882" s="76"/>
      <c r="I882" s="76"/>
      <c r="J882" s="76"/>
      <c r="K882" s="7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  <c r="AA882" s="27"/>
      <c r="AB882" s="27"/>
      <c r="AC882" s="27"/>
      <c r="AD882" s="78"/>
      <c r="AE882" s="78"/>
      <c r="AF882" s="78"/>
      <c r="AG882" s="1"/>
      <c r="AH882" s="27"/>
      <c r="AI882" s="30"/>
      <c r="AJ882" s="1"/>
    </row>
    <row r="883" spans="1:36" ht="12.75" customHeight="1" x14ac:dyDescent="0.25">
      <c r="A883" s="22"/>
      <c r="B883" s="27"/>
      <c r="C883" s="27"/>
      <c r="D883" s="76"/>
      <c r="E883" s="76"/>
      <c r="F883" s="76"/>
      <c r="G883" s="76"/>
      <c r="H883" s="76"/>
      <c r="I883" s="76"/>
      <c r="J883" s="76"/>
      <c r="K883" s="7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  <c r="AA883" s="27"/>
      <c r="AB883" s="27"/>
      <c r="AC883" s="27"/>
      <c r="AD883" s="78"/>
      <c r="AE883" s="78"/>
      <c r="AF883" s="78"/>
      <c r="AG883" s="1"/>
      <c r="AH883" s="27"/>
      <c r="AI883" s="30"/>
      <c r="AJ883" s="1"/>
    </row>
    <row r="884" spans="1:36" ht="12.75" customHeight="1" x14ac:dyDescent="0.25">
      <c r="A884" s="22"/>
      <c r="B884" s="27"/>
      <c r="C884" s="27"/>
      <c r="D884" s="76"/>
      <c r="E884" s="76"/>
      <c r="F884" s="76"/>
      <c r="G884" s="76"/>
      <c r="H884" s="76"/>
      <c r="I884" s="76"/>
      <c r="J884" s="76"/>
      <c r="K884" s="7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  <c r="AA884" s="27"/>
      <c r="AB884" s="27"/>
      <c r="AC884" s="27"/>
      <c r="AD884" s="78"/>
      <c r="AE884" s="78"/>
      <c r="AF884" s="78"/>
      <c r="AG884" s="1"/>
      <c r="AH884" s="27"/>
      <c r="AI884" s="30"/>
      <c r="AJ884" s="1"/>
    </row>
    <row r="885" spans="1:36" ht="12.75" customHeight="1" x14ac:dyDescent="0.25">
      <c r="A885" s="22"/>
      <c r="B885" s="27"/>
      <c r="C885" s="27"/>
      <c r="D885" s="76"/>
      <c r="E885" s="76"/>
      <c r="F885" s="76"/>
      <c r="G885" s="76"/>
      <c r="H885" s="76"/>
      <c r="I885" s="76"/>
      <c r="J885" s="76"/>
      <c r="K885" s="7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  <c r="AA885" s="27"/>
      <c r="AB885" s="27"/>
      <c r="AC885" s="27"/>
      <c r="AD885" s="78"/>
      <c r="AE885" s="78"/>
      <c r="AF885" s="78"/>
      <c r="AG885" s="1"/>
      <c r="AH885" s="27"/>
      <c r="AI885" s="30"/>
      <c r="AJ885" s="1"/>
    </row>
    <row r="886" spans="1:36" ht="12.75" customHeight="1" x14ac:dyDescent="0.25">
      <c r="A886" s="22"/>
      <c r="B886" s="27"/>
      <c r="C886" s="27"/>
      <c r="D886" s="76"/>
      <c r="E886" s="76"/>
      <c r="F886" s="76"/>
      <c r="G886" s="76"/>
      <c r="H886" s="76"/>
      <c r="I886" s="76"/>
      <c r="J886" s="76"/>
      <c r="K886" s="7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  <c r="AA886" s="27"/>
      <c r="AB886" s="27"/>
      <c r="AC886" s="27"/>
      <c r="AD886" s="78"/>
      <c r="AE886" s="78"/>
      <c r="AF886" s="78"/>
      <c r="AG886" s="1"/>
      <c r="AH886" s="27"/>
      <c r="AI886" s="30"/>
      <c r="AJ886" s="1"/>
    </row>
    <row r="887" spans="1:36" ht="12.75" customHeight="1" x14ac:dyDescent="0.25">
      <c r="A887" s="22"/>
      <c r="B887" s="27"/>
      <c r="C887" s="27"/>
      <c r="D887" s="76"/>
      <c r="E887" s="76"/>
      <c r="F887" s="76"/>
      <c r="G887" s="76"/>
      <c r="H887" s="76"/>
      <c r="I887" s="76"/>
      <c r="J887" s="76"/>
      <c r="K887" s="7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  <c r="AA887" s="27"/>
      <c r="AB887" s="27"/>
      <c r="AC887" s="27"/>
      <c r="AD887" s="78"/>
      <c r="AE887" s="78"/>
      <c r="AF887" s="78"/>
      <c r="AG887" s="1"/>
      <c r="AH887" s="27"/>
      <c r="AI887" s="30"/>
      <c r="AJ887" s="1"/>
    </row>
    <row r="888" spans="1:36" ht="12.75" customHeight="1" x14ac:dyDescent="0.25">
      <c r="A888" s="22"/>
      <c r="B888" s="27"/>
      <c r="C888" s="27"/>
      <c r="D888" s="76"/>
      <c r="E888" s="76"/>
      <c r="F888" s="76"/>
      <c r="G888" s="76"/>
      <c r="H888" s="76"/>
      <c r="I888" s="76"/>
      <c r="J888" s="76"/>
      <c r="K888" s="7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  <c r="AA888" s="27"/>
      <c r="AB888" s="27"/>
      <c r="AC888" s="27"/>
      <c r="AD888" s="78"/>
      <c r="AE888" s="78"/>
      <c r="AF888" s="78"/>
      <c r="AG888" s="1"/>
      <c r="AH888" s="27"/>
      <c r="AI888" s="30"/>
      <c r="AJ888" s="1"/>
    </row>
    <row r="889" spans="1:36" ht="12.75" customHeight="1" x14ac:dyDescent="0.25">
      <c r="A889" s="22"/>
      <c r="B889" s="27"/>
      <c r="C889" s="27"/>
      <c r="D889" s="76"/>
      <c r="E889" s="76"/>
      <c r="F889" s="76"/>
      <c r="G889" s="76"/>
      <c r="H889" s="76"/>
      <c r="I889" s="76"/>
      <c r="J889" s="76"/>
      <c r="K889" s="7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  <c r="AA889" s="27"/>
      <c r="AB889" s="27"/>
      <c r="AC889" s="27"/>
      <c r="AD889" s="78"/>
      <c r="AE889" s="78"/>
      <c r="AF889" s="78"/>
      <c r="AG889" s="1"/>
      <c r="AH889" s="27"/>
      <c r="AI889" s="30"/>
      <c r="AJ889" s="1"/>
    </row>
    <row r="890" spans="1:36" ht="12.75" customHeight="1" x14ac:dyDescent="0.25">
      <c r="A890" s="22"/>
      <c r="B890" s="27"/>
      <c r="C890" s="27"/>
      <c r="D890" s="76"/>
      <c r="E890" s="76"/>
      <c r="F890" s="76"/>
      <c r="G890" s="76"/>
      <c r="H890" s="76"/>
      <c r="I890" s="76"/>
      <c r="J890" s="76"/>
      <c r="K890" s="7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  <c r="AA890" s="27"/>
      <c r="AB890" s="27"/>
      <c r="AC890" s="27"/>
      <c r="AD890" s="78"/>
      <c r="AE890" s="78"/>
      <c r="AF890" s="78"/>
      <c r="AG890" s="1"/>
      <c r="AH890" s="27"/>
      <c r="AI890" s="30"/>
      <c r="AJ890" s="1"/>
    </row>
    <row r="891" spans="1:36" ht="12.75" customHeight="1" x14ac:dyDescent="0.25">
      <c r="A891" s="22"/>
      <c r="B891" s="27"/>
      <c r="C891" s="27"/>
      <c r="D891" s="76"/>
      <c r="E891" s="76"/>
      <c r="F891" s="76"/>
      <c r="G891" s="76"/>
      <c r="H891" s="76"/>
      <c r="I891" s="76"/>
      <c r="J891" s="76"/>
      <c r="K891" s="7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  <c r="AA891" s="27"/>
      <c r="AB891" s="27"/>
      <c r="AC891" s="27"/>
      <c r="AD891" s="78"/>
      <c r="AE891" s="78"/>
      <c r="AF891" s="78"/>
      <c r="AG891" s="1"/>
      <c r="AH891" s="27"/>
      <c r="AI891" s="30"/>
      <c r="AJ891" s="1"/>
    </row>
    <row r="892" spans="1:36" ht="12.75" customHeight="1" x14ac:dyDescent="0.25">
      <c r="A892" s="22"/>
      <c r="B892" s="27"/>
      <c r="C892" s="27"/>
      <c r="D892" s="76"/>
      <c r="E892" s="76"/>
      <c r="F892" s="76"/>
      <c r="G892" s="76"/>
      <c r="H892" s="76"/>
      <c r="I892" s="76"/>
      <c r="J892" s="76"/>
      <c r="K892" s="7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  <c r="AA892" s="27"/>
      <c r="AB892" s="27"/>
      <c r="AC892" s="27"/>
      <c r="AD892" s="78"/>
      <c r="AE892" s="78"/>
      <c r="AF892" s="78"/>
      <c r="AG892" s="1"/>
      <c r="AH892" s="27"/>
      <c r="AI892" s="30"/>
      <c r="AJ892" s="1"/>
    </row>
    <row r="893" spans="1:36" ht="12.75" customHeight="1" x14ac:dyDescent="0.25">
      <c r="A893" s="22"/>
      <c r="B893" s="27"/>
      <c r="C893" s="27"/>
      <c r="D893" s="76"/>
      <c r="E893" s="76"/>
      <c r="F893" s="76"/>
      <c r="G893" s="76"/>
      <c r="H893" s="76"/>
      <c r="I893" s="76"/>
      <c r="J893" s="76"/>
      <c r="K893" s="7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  <c r="AA893" s="27"/>
      <c r="AB893" s="27"/>
      <c r="AC893" s="27"/>
      <c r="AD893" s="78"/>
      <c r="AE893" s="78"/>
      <c r="AF893" s="78"/>
      <c r="AG893" s="1"/>
      <c r="AH893" s="27"/>
      <c r="AI893" s="30"/>
      <c r="AJ893" s="1"/>
    </row>
    <row r="894" spans="1:36" ht="12.75" customHeight="1" x14ac:dyDescent="0.25">
      <c r="A894" s="22"/>
      <c r="B894" s="27"/>
      <c r="C894" s="27"/>
      <c r="D894" s="76"/>
      <c r="E894" s="76"/>
      <c r="F894" s="76"/>
      <c r="G894" s="76"/>
      <c r="H894" s="76"/>
      <c r="I894" s="76"/>
      <c r="J894" s="76"/>
      <c r="K894" s="7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  <c r="AA894" s="27"/>
      <c r="AB894" s="27"/>
      <c r="AC894" s="27"/>
      <c r="AD894" s="78"/>
      <c r="AE894" s="78"/>
      <c r="AF894" s="78"/>
      <c r="AG894" s="1"/>
      <c r="AH894" s="27"/>
      <c r="AI894" s="30"/>
      <c r="AJ894" s="1"/>
    </row>
    <row r="895" spans="1:36" ht="12.75" customHeight="1" x14ac:dyDescent="0.25">
      <c r="A895" s="22"/>
      <c r="B895" s="27"/>
      <c r="C895" s="27"/>
      <c r="D895" s="76"/>
      <c r="E895" s="76"/>
      <c r="F895" s="76"/>
      <c r="G895" s="76"/>
      <c r="H895" s="76"/>
      <c r="I895" s="76"/>
      <c r="J895" s="76"/>
      <c r="K895" s="7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  <c r="AA895" s="27"/>
      <c r="AB895" s="27"/>
      <c r="AC895" s="27"/>
      <c r="AD895" s="78"/>
      <c r="AE895" s="78"/>
      <c r="AF895" s="78"/>
      <c r="AG895" s="1"/>
      <c r="AH895" s="27"/>
      <c r="AI895" s="30"/>
      <c r="AJ895" s="1"/>
    </row>
    <row r="896" spans="1:36" ht="12.75" customHeight="1" x14ac:dyDescent="0.25">
      <c r="A896" s="22"/>
      <c r="B896" s="27"/>
      <c r="C896" s="27"/>
      <c r="D896" s="76"/>
      <c r="E896" s="76"/>
      <c r="F896" s="76"/>
      <c r="G896" s="76"/>
      <c r="H896" s="76"/>
      <c r="I896" s="76"/>
      <c r="J896" s="76"/>
      <c r="K896" s="7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  <c r="AA896" s="27"/>
      <c r="AB896" s="27"/>
      <c r="AC896" s="27"/>
      <c r="AD896" s="78"/>
      <c r="AE896" s="78"/>
      <c r="AF896" s="78"/>
      <c r="AG896" s="1"/>
      <c r="AH896" s="27"/>
      <c r="AI896" s="30"/>
      <c r="AJ896" s="1"/>
    </row>
    <row r="897" spans="1:36" ht="12.75" customHeight="1" x14ac:dyDescent="0.25">
      <c r="A897" s="22"/>
      <c r="B897" s="27"/>
      <c r="C897" s="27"/>
      <c r="D897" s="76"/>
      <c r="E897" s="76"/>
      <c r="F897" s="76"/>
      <c r="G897" s="76"/>
      <c r="H897" s="76"/>
      <c r="I897" s="76"/>
      <c r="J897" s="76"/>
      <c r="K897" s="7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  <c r="AA897" s="27"/>
      <c r="AB897" s="27"/>
      <c r="AC897" s="27"/>
      <c r="AD897" s="78"/>
      <c r="AE897" s="78"/>
      <c r="AF897" s="78"/>
      <c r="AG897" s="1"/>
      <c r="AH897" s="27"/>
      <c r="AI897" s="30"/>
      <c r="AJ897" s="1"/>
    </row>
    <row r="898" spans="1:36" ht="12.75" customHeight="1" x14ac:dyDescent="0.25">
      <c r="A898" s="22"/>
      <c r="B898" s="27"/>
      <c r="C898" s="27"/>
      <c r="D898" s="76"/>
      <c r="E898" s="76"/>
      <c r="F898" s="76"/>
      <c r="G898" s="76"/>
      <c r="H898" s="76"/>
      <c r="I898" s="76"/>
      <c r="J898" s="76"/>
      <c r="K898" s="7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  <c r="AA898" s="27"/>
      <c r="AB898" s="27"/>
      <c r="AC898" s="27"/>
      <c r="AD898" s="78"/>
      <c r="AE898" s="78"/>
      <c r="AF898" s="78"/>
      <c r="AG898" s="1"/>
      <c r="AH898" s="27"/>
      <c r="AI898" s="30"/>
      <c r="AJ898" s="1"/>
    </row>
    <row r="899" spans="1:36" ht="12.75" customHeight="1" x14ac:dyDescent="0.25">
      <c r="A899" s="22"/>
      <c r="B899" s="27"/>
      <c r="C899" s="27"/>
      <c r="D899" s="76"/>
      <c r="E899" s="76"/>
      <c r="F899" s="76"/>
      <c r="G899" s="76"/>
      <c r="H899" s="76"/>
      <c r="I899" s="76"/>
      <c r="J899" s="76"/>
      <c r="K899" s="7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  <c r="AA899" s="27"/>
      <c r="AB899" s="27"/>
      <c r="AC899" s="27"/>
      <c r="AD899" s="78"/>
      <c r="AE899" s="78"/>
      <c r="AF899" s="78"/>
      <c r="AG899" s="1"/>
      <c r="AH899" s="27"/>
      <c r="AI899" s="30"/>
      <c r="AJ899" s="1"/>
    </row>
    <row r="900" spans="1:36" ht="12.75" customHeight="1" x14ac:dyDescent="0.25">
      <c r="A900" s="22"/>
      <c r="B900" s="27"/>
      <c r="C900" s="27"/>
      <c r="D900" s="76"/>
      <c r="E900" s="76"/>
      <c r="F900" s="76"/>
      <c r="G900" s="76"/>
      <c r="H900" s="76"/>
      <c r="I900" s="76"/>
      <c r="J900" s="76"/>
      <c r="K900" s="7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  <c r="AA900" s="27"/>
      <c r="AB900" s="27"/>
      <c r="AC900" s="27"/>
      <c r="AD900" s="78"/>
      <c r="AE900" s="78"/>
      <c r="AF900" s="78"/>
      <c r="AG900" s="1"/>
      <c r="AH900" s="27"/>
      <c r="AI900" s="30"/>
      <c r="AJ900" s="1"/>
    </row>
    <row r="901" spans="1:36" ht="12.75" customHeight="1" x14ac:dyDescent="0.25">
      <c r="A901" s="22"/>
      <c r="B901" s="27"/>
      <c r="C901" s="27"/>
      <c r="D901" s="76"/>
      <c r="E901" s="76"/>
      <c r="F901" s="76"/>
      <c r="G901" s="76"/>
      <c r="H901" s="76"/>
      <c r="I901" s="76"/>
      <c r="J901" s="76"/>
      <c r="K901" s="7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  <c r="AA901" s="27"/>
      <c r="AB901" s="27"/>
      <c r="AC901" s="27"/>
      <c r="AD901" s="78"/>
      <c r="AE901" s="78"/>
      <c r="AF901" s="78"/>
      <c r="AG901" s="1"/>
      <c r="AH901" s="27"/>
      <c r="AI901" s="30"/>
      <c r="AJ901" s="1"/>
    </row>
    <row r="902" spans="1:36" ht="12.75" customHeight="1" x14ac:dyDescent="0.25">
      <c r="A902" s="22"/>
      <c r="B902" s="27"/>
      <c r="C902" s="27"/>
      <c r="D902" s="76"/>
      <c r="E902" s="76"/>
      <c r="F902" s="76"/>
      <c r="G902" s="76"/>
      <c r="H902" s="76"/>
      <c r="I902" s="76"/>
      <c r="J902" s="76"/>
      <c r="K902" s="7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  <c r="AA902" s="27"/>
      <c r="AB902" s="27"/>
      <c r="AC902" s="27"/>
      <c r="AD902" s="78"/>
      <c r="AE902" s="78"/>
      <c r="AF902" s="78"/>
      <c r="AG902" s="1"/>
      <c r="AH902" s="27"/>
      <c r="AI902" s="30"/>
      <c r="AJ902" s="1"/>
    </row>
    <row r="903" spans="1:36" ht="12.75" customHeight="1" x14ac:dyDescent="0.25">
      <c r="A903" s="22"/>
      <c r="B903" s="27"/>
      <c r="C903" s="27"/>
      <c r="D903" s="76"/>
      <c r="E903" s="76"/>
      <c r="F903" s="76"/>
      <c r="G903" s="76"/>
      <c r="H903" s="76"/>
      <c r="I903" s="76"/>
      <c r="J903" s="76"/>
      <c r="K903" s="7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  <c r="AA903" s="27"/>
      <c r="AB903" s="27"/>
      <c r="AC903" s="27"/>
      <c r="AD903" s="78"/>
      <c r="AE903" s="78"/>
      <c r="AF903" s="78"/>
      <c r="AG903" s="1"/>
      <c r="AH903" s="27"/>
      <c r="AI903" s="30"/>
      <c r="AJ903" s="1"/>
    </row>
    <row r="904" spans="1:36" ht="12.75" customHeight="1" x14ac:dyDescent="0.25">
      <c r="A904" s="22"/>
      <c r="B904" s="27"/>
      <c r="C904" s="27"/>
      <c r="D904" s="76"/>
      <c r="E904" s="76"/>
      <c r="F904" s="76"/>
      <c r="G904" s="76"/>
      <c r="H904" s="76"/>
      <c r="I904" s="76"/>
      <c r="J904" s="76"/>
      <c r="K904" s="7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  <c r="AA904" s="27"/>
      <c r="AB904" s="27"/>
      <c r="AC904" s="27"/>
      <c r="AD904" s="78"/>
      <c r="AE904" s="78"/>
      <c r="AF904" s="78"/>
      <c r="AG904" s="1"/>
      <c r="AH904" s="27"/>
      <c r="AI904" s="30"/>
      <c r="AJ904" s="1"/>
    </row>
    <row r="905" spans="1:36" ht="12.75" customHeight="1" x14ac:dyDescent="0.25">
      <c r="A905" s="22"/>
      <c r="B905" s="27"/>
      <c r="C905" s="27"/>
      <c r="D905" s="76"/>
      <c r="E905" s="76"/>
      <c r="F905" s="76"/>
      <c r="G905" s="76"/>
      <c r="H905" s="76"/>
      <c r="I905" s="76"/>
      <c r="J905" s="76"/>
      <c r="K905" s="7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  <c r="AA905" s="27"/>
      <c r="AB905" s="27"/>
      <c r="AC905" s="27"/>
      <c r="AD905" s="78"/>
      <c r="AE905" s="78"/>
      <c r="AF905" s="78"/>
      <c r="AG905" s="1"/>
      <c r="AH905" s="27"/>
      <c r="AI905" s="30"/>
      <c r="AJ905" s="1"/>
    </row>
    <row r="906" spans="1:36" ht="12.75" customHeight="1" x14ac:dyDescent="0.25">
      <c r="A906" s="22"/>
      <c r="B906" s="27"/>
      <c r="C906" s="27"/>
      <c r="D906" s="76"/>
      <c r="E906" s="76"/>
      <c r="F906" s="76"/>
      <c r="G906" s="76"/>
      <c r="H906" s="76"/>
      <c r="I906" s="76"/>
      <c r="J906" s="76"/>
      <c r="K906" s="7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  <c r="AA906" s="27"/>
      <c r="AB906" s="27"/>
      <c r="AC906" s="27"/>
      <c r="AD906" s="78"/>
      <c r="AE906" s="78"/>
      <c r="AF906" s="78"/>
      <c r="AG906" s="1"/>
      <c r="AH906" s="27"/>
      <c r="AI906" s="30"/>
      <c r="AJ906" s="1"/>
    </row>
    <row r="907" spans="1:36" ht="12.75" customHeight="1" x14ac:dyDescent="0.25">
      <c r="A907" s="22"/>
      <c r="B907" s="27"/>
      <c r="C907" s="27"/>
      <c r="D907" s="76"/>
      <c r="E907" s="76"/>
      <c r="F907" s="76"/>
      <c r="G907" s="76"/>
      <c r="H907" s="76"/>
      <c r="I907" s="76"/>
      <c r="J907" s="76"/>
      <c r="K907" s="7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  <c r="AA907" s="27"/>
      <c r="AB907" s="27"/>
      <c r="AC907" s="27"/>
      <c r="AD907" s="78"/>
      <c r="AE907" s="78"/>
      <c r="AF907" s="78"/>
      <c r="AG907" s="1"/>
      <c r="AH907" s="27"/>
      <c r="AI907" s="30"/>
      <c r="AJ907" s="1"/>
    </row>
    <row r="908" spans="1:36" ht="12.75" customHeight="1" x14ac:dyDescent="0.25">
      <c r="A908" s="22"/>
      <c r="B908" s="27"/>
      <c r="C908" s="27"/>
      <c r="D908" s="76"/>
      <c r="E908" s="76"/>
      <c r="F908" s="76"/>
      <c r="G908" s="76"/>
      <c r="H908" s="76"/>
      <c r="I908" s="76"/>
      <c r="J908" s="76"/>
      <c r="K908" s="7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  <c r="AA908" s="27"/>
      <c r="AB908" s="27"/>
      <c r="AC908" s="27"/>
      <c r="AD908" s="78"/>
      <c r="AE908" s="78"/>
      <c r="AF908" s="78"/>
      <c r="AG908" s="1"/>
      <c r="AH908" s="27"/>
      <c r="AI908" s="30"/>
      <c r="AJ908" s="1"/>
    </row>
    <row r="909" spans="1:36" ht="12.75" customHeight="1" x14ac:dyDescent="0.25">
      <c r="A909" s="22"/>
      <c r="B909" s="27"/>
      <c r="C909" s="27"/>
      <c r="D909" s="76"/>
      <c r="E909" s="76"/>
      <c r="F909" s="76"/>
      <c r="G909" s="76"/>
      <c r="H909" s="76"/>
      <c r="I909" s="76"/>
      <c r="J909" s="76"/>
      <c r="K909" s="7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  <c r="AA909" s="27"/>
      <c r="AB909" s="27"/>
      <c r="AC909" s="27"/>
      <c r="AD909" s="78"/>
      <c r="AE909" s="78"/>
      <c r="AF909" s="78"/>
      <c r="AG909" s="1"/>
      <c r="AH909" s="27"/>
      <c r="AI909" s="30"/>
      <c r="AJ909" s="1"/>
    </row>
    <row r="910" spans="1:36" ht="12.75" customHeight="1" x14ac:dyDescent="0.25">
      <c r="A910" s="22"/>
      <c r="B910" s="27"/>
      <c r="C910" s="27"/>
      <c r="D910" s="76"/>
      <c r="E910" s="76"/>
      <c r="F910" s="76"/>
      <c r="G910" s="76"/>
      <c r="H910" s="76"/>
      <c r="I910" s="76"/>
      <c r="J910" s="76"/>
      <c r="K910" s="7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  <c r="AA910" s="27"/>
      <c r="AB910" s="27"/>
      <c r="AC910" s="27"/>
      <c r="AD910" s="78"/>
      <c r="AE910" s="78"/>
      <c r="AF910" s="78"/>
      <c r="AG910" s="1"/>
      <c r="AH910" s="27"/>
      <c r="AI910" s="30"/>
      <c r="AJ910" s="1"/>
    </row>
    <row r="911" spans="1:36" ht="12.75" customHeight="1" x14ac:dyDescent="0.25">
      <c r="A911" s="22"/>
      <c r="B911" s="27"/>
      <c r="C911" s="27"/>
      <c r="D911" s="76"/>
      <c r="E911" s="76"/>
      <c r="F911" s="76"/>
      <c r="G911" s="76"/>
      <c r="H911" s="76"/>
      <c r="I911" s="76"/>
      <c r="J911" s="76"/>
      <c r="K911" s="7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  <c r="AA911" s="27"/>
      <c r="AB911" s="27"/>
      <c r="AC911" s="27"/>
      <c r="AD911" s="78"/>
      <c r="AE911" s="78"/>
      <c r="AF911" s="78"/>
      <c r="AG911" s="1"/>
      <c r="AH911" s="27"/>
      <c r="AI911" s="30"/>
      <c r="AJ911" s="1"/>
    </row>
    <row r="912" spans="1:36" ht="12.75" customHeight="1" x14ac:dyDescent="0.25">
      <c r="A912" s="22"/>
      <c r="B912" s="27"/>
      <c r="C912" s="27"/>
      <c r="D912" s="76"/>
      <c r="E912" s="76"/>
      <c r="F912" s="76"/>
      <c r="G912" s="76"/>
      <c r="H912" s="76"/>
      <c r="I912" s="76"/>
      <c r="J912" s="76"/>
      <c r="K912" s="7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  <c r="AA912" s="27"/>
      <c r="AB912" s="27"/>
      <c r="AC912" s="27"/>
      <c r="AD912" s="78"/>
      <c r="AE912" s="78"/>
      <c r="AF912" s="78"/>
      <c r="AG912" s="1"/>
      <c r="AH912" s="27"/>
      <c r="AI912" s="30"/>
      <c r="AJ912" s="1"/>
    </row>
    <row r="913" spans="1:36" ht="12.75" customHeight="1" x14ac:dyDescent="0.25">
      <c r="A913" s="22"/>
      <c r="B913" s="27"/>
      <c r="C913" s="27"/>
      <c r="D913" s="76"/>
      <c r="E913" s="76"/>
      <c r="F913" s="76"/>
      <c r="G913" s="76"/>
      <c r="H913" s="76"/>
      <c r="I913" s="76"/>
      <c r="J913" s="76"/>
      <c r="K913" s="7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  <c r="AA913" s="27"/>
      <c r="AB913" s="27"/>
      <c r="AC913" s="27"/>
      <c r="AD913" s="78"/>
      <c r="AE913" s="78"/>
      <c r="AF913" s="78"/>
      <c r="AG913" s="1"/>
      <c r="AH913" s="27"/>
      <c r="AI913" s="30"/>
      <c r="AJ913" s="1"/>
    </row>
    <row r="914" spans="1:36" ht="12.75" customHeight="1" x14ac:dyDescent="0.25">
      <c r="A914" s="22"/>
      <c r="B914" s="27"/>
      <c r="C914" s="27"/>
      <c r="D914" s="76"/>
      <c r="E914" s="76"/>
      <c r="F914" s="76"/>
      <c r="G914" s="76"/>
      <c r="H914" s="76"/>
      <c r="I914" s="76"/>
      <c r="J914" s="76"/>
      <c r="K914" s="7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  <c r="AA914" s="27"/>
      <c r="AB914" s="27"/>
      <c r="AC914" s="27"/>
      <c r="AD914" s="78"/>
      <c r="AE914" s="78"/>
      <c r="AF914" s="78"/>
      <c r="AG914" s="1"/>
      <c r="AH914" s="27"/>
      <c r="AI914" s="30"/>
      <c r="AJ914" s="1"/>
    </row>
    <row r="915" spans="1:36" ht="12.75" customHeight="1" x14ac:dyDescent="0.25">
      <c r="A915" s="22"/>
      <c r="B915" s="27"/>
      <c r="C915" s="27"/>
      <c r="D915" s="76"/>
      <c r="E915" s="76"/>
      <c r="F915" s="76"/>
      <c r="G915" s="76"/>
      <c r="H915" s="76"/>
      <c r="I915" s="76"/>
      <c r="J915" s="76"/>
      <c r="K915" s="7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  <c r="AA915" s="27"/>
      <c r="AB915" s="27"/>
      <c r="AC915" s="27"/>
      <c r="AD915" s="78"/>
      <c r="AE915" s="78"/>
      <c r="AF915" s="78"/>
      <c r="AG915" s="1"/>
      <c r="AH915" s="27"/>
      <c r="AI915" s="30"/>
      <c r="AJ915" s="1"/>
    </row>
    <row r="916" spans="1:36" ht="12.75" customHeight="1" x14ac:dyDescent="0.25">
      <c r="A916" s="22"/>
      <c r="B916" s="27"/>
      <c r="C916" s="27"/>
      <c r="D916" s="76"/>
      <c r="E916" s="76"/>
      <c r="F916" s="76"/>
      <c r="G916" s="76"/>
      <c r="H916" s="76"/>
      <c r="I916" s="76"/>
      <c r="J916" s="76"/>
      <c r="K916" s="7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  <c r="AA916" s="27"/>
      <c r="AB916" s="27"/>
      <c r="AC916" s="27"/>
      <c r="AD916" s="78"/>
      <c r="AE916" s="78"/>
      <c r="AF916" s="78"/>
      <c r="AG916" s="1"/>
      <c r="AH916" s="27"/>
      <c r="AI916" s="30"/>
      <c r="AJ916" s="1"/>
    </row>
    <row r="917" spans="1:36" ht="12.75" customHeight="1" x14ac:dyDescent="0.25">
      <c r="A917" s="22"/>
      <c r="B917" s="27"/>
      <c r="C917" s="27"/>
      <c r="D917" s="76"/>
      <c r="E917" s="76"/>
      <c r="F917" s="76"/>
      <c r="G917" s="76"/>
      <c r="H917" s="76"/>
      <c r="I917" s="76"/>
      <c r="J917" s="76"/>
      <c r="K917" s="7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  <c r="AA917" s="27"/>
      <c r="AB917" s="27"/>
      <c r="AC917" s="27"/>
      <c r="AD917" s="78"/>
      <c r="AE917" s="78"/>
      <c r="AF917" s="78"/>
      <c r="AG917" s="1"/>
      <c r="AH917" s="27"/>
      <c r="AI917" s="30"/>
      <c r="AJ917" s="1"/>
    </row>
    <row r="918" spans="1:36" ht="12.75" customHeight="1" x14ac:dyDescent="0.25">
      <c r="A918" s="22"/>
      <c r="B918" s="27"/>
      <c r="C918" s="27"/>
      <c r="D918" s="76"/>
      <c r="E918" s="76"/>
      <c r="F918" s="76"/>
      <c r="G918" s="76"/>
      <c r="H918" s="76"/>
      <c r="I918" s="76"/>
      <c r="J918" s="76"/>
      <c r="K918" s="7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  <c r="AA918" s="27"/>
      <c r="AB918" s="27"/>
      <c r="AC918" s="27"/>
      <c r="AD918" s="78"/>
      <c r="AE918" s="78"/>
      <c r="AF918" s="78"/>
      <c r="AG918" s="1"/>
      <c r="AH918" s="27"/>
      <c r="AI918" s="30"/>
      <c r="AJ918" s="1"/>
    </row>
    <row r="919" spans="1:36" ht="12.75" customHeight="1" x14ac:dyDescent="0.25">
      <c r="A919" s="22"/>
      <c r="B919" s="27"/>
      <c r="C919" s="27"/>
      <c r="D919" s="76"/>
      <c r="E919" s="76"/>
      <c r="F919" s="76"/>
      <c r="G919" s="76"/>
      <c r="H919" s="76"/>
      <c r="I919" s="76"/>
      <c r="J919" s="76"/>
      <c r="K919" s="7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  <c r="AA919" s="27"/>
      <c r="AB919" s="27"/>
      <c r="AC919" s="27"/>
      <c r="AD919" s="78"/>
      <c r="AE919" s="78"/>
      <c r="AF919" s="78"/>
      <c r="AG919" s="1"/>
      <c r="AH919" s="27"/>
      <c r="AI919" s="30"/>
      <c r="AJ919" s="1"/>
    </row>
    <row r="920" spans="1:36" ht="12.75" customHeight="1" x14ac:dyDescent="0.25">
      <c r="A920" s="22"/>
      <c r="B920" s="27"/>
      <c r="C920" s="27"/>
      <c r="D920" s="76"/>
      <c r="E920" s="76"/>
      <c r="F920" s="76"/>
      <c r="G920" s="76"/>
      <c r="H920" s="76"/>
      <c r="I920" s="76"/>
      <c r="J920" s="76"/>
      <c r="K920" s="7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  <c r="AA920" s="27"/>
      <c r="AB920" s="27"/>
      <c r="AC920" s="27"/>
      <c r="AD920" s="78"/>
      <c r="AE920" s="78"/>
      <c r="AF920" s="78"/>
      <c r="AG920" s="1"/>
      <c r="AH920" s="27"/>
      <c r="AI920" s="30"/>
      <c r="AJ920" s="1"/>
    </row>
    <row r="921" spans="1:36" ht="12.75" customHeight="1" x14ac:dyDescent="0.25">
      <c r="A921" s="22"/>
      <c r="B921" s="27"/>
      <c r="C921" s="27"/>
      <c r="D921" s="76"/>
      <c r="E921" s="76"/>
      <c r="F921" s="76"/>
      <c r="G921" s="76"/>
      <c r="H921" s="76"/>
      <c r="I921" s="76"/>
      <c r="J921" s="76"/>
      <c r="K921" s="7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  <c r="AA921" s="27"/>
      <c r="AB921" s="27"/>
      <c r="AC921" s="27"/>
      <c r="AD921" s="78"/>
      <c r="AE921" s="78"/>
      <c r="AF921" s="78"/>
      <c r="AG921" s="1"/>
      <c r="AH921" s="27"/>
      <c r="AI921" s="30"/>
      <c r="AJ921" s="1"/>
    </row>
    <row r="922" spans="1:36" ht="12.75" customHeight="1" x14ac:dyDescent="0.25">
      <c r="A922" s="22"/>
      <c r="B922" s="27"/>
      <c r="C922" s="27"/>
      <c r="D922" s="76"/>
      <c r="E922" s="76"/>
      <c r="F922" s="76"/>
      <c r="G922" s="76"/>
      <c r="H922" s="76"/>
      <c r="I922" s="76"/>
      <c r="J922" s="76"/>
      <c r="K922" s="7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  <c r="AA922" s="27"/>
      <c r="AB922" s="27"/>
      <c r="AC922" s="27"/>
      <c r="AD922" s="78"/>
      <c r="AE922" s="78"/>
      <c r="AF922" s="78"/>
      <c r="AG922" s="1"/>
      <c r="AH922" s="27"/>
      <c r="AI922" s="30"/>
      <c r="AJ922" s="1"/>
    </row>
    <row r="923" spans="1:36" ht="12.75" customHeight="1" x14ac:dyDescent="0.25">
      <c r="A923" s="22"/>
      <c r="B923" s="27"/>
      <c r="C923" s="27"/>
      <c r="D923" s="76"/>
      <c r="E923" s="76"/>
      <c r="F923" s="76"/>
      <c r="G923" s="76"/>
      <c r="H923" s="76"/>
      <c r="I923" s="76"/>
      <c r="J923" s="76"/>
      <c r="K923" s="7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  <c r="AA923" s="27"/>
      <c r="AB923" s="27"/>
      <c r="AC923" s="27"/>
      <c r="AD923" s="78"/>
      <c r="AE923" s="78"/>
      <c r="AF923" s="78"/>
      <c r="AG923" s="1"/>
      <c r="AH923" s="27"/>
      <c r="AI923" s="30"/>
      <c r="AJ923" s="1"/>
    </row>
    <row r="924" spans="1:36" ht="12.75" customHeight="1" x14ac:dyDescent="0.25">
      <c r="A924" s="22"/>
      <c r="B924" s="27"/>
      <c r="C924" s="27"/>
      <c r="D924" s="76"/>
      <c r="E924" s="76"/>
      <c r="F924" s="76"/>
      <c r="G924" s="76"/>
      <c r="H924" s="76"/>
      <c r="I924" s="76"/>
      <c r="J924" s="76"/>
      <c r="K924" s="7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  <c r="AA924" s="27"/>
      <c r="AB924" s="27"/>
      <c r="AC924" s="27"/>
      <c r="AD924" s="78"/>
      <c r="AE924" s="78"/>
      <c r="AF924" s="78"/>
      <c r="AG924" s="1"/>
      <c r="AH924" s="27"/>
      <c r="AI924" s="30"/>
      <c r="AJ924" s="1"/>
    </row>
    <row r="925" spans="1:36" ht="12.75" customHeight="1" x14ac:dyDescent="0.25">
      <c r="A925" s="22"/>
      <c r="B925" s="27"/>
      <c r="C925" s="27"/>
      <c r="D925" s="76"/>
      <c r="E925" s="76"/>
      <c r="F925" s="76"/>
      <c r="G925" s="76"/>
      <c r="H925" s="76"/>
      <c r="I925" s="76"/>
      <c r="J925" s="76"/>
      <c r="K925" s="7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  <c r="AA925" s="27"/>
      <c r="AB925" s="27"/>
      <c r="AC925" s="27"/>
      <c r="AD925" s="78"/>
      <c r="AE925" s="78"/>
      <c r="AF925" s="78"/>
      <c r="AG925" s="1"/>
      <c r="AH925" s="27"/>
      <c r="AI925" s="30"/>
      <c r="AJ925" s="1"/>
    </row>
    <row r="926" spans="1:36" ht="12.75" customHeight="1" x14ac:dyDescent="0.25">
      <c r="A926" s="22"/>
      <c r="B926" s="27"/>
      <c r="C926" s="27"/>
      <c r="D926" s="76"/>
      <c r="E926" s="76"/>
      <c r="F926" s="76"/>
      <c r="G926" s="76"/>
      <c r="H926" s="76"/>
      <c r="I926" s="76"/>
      <c r="J926" s="76"/>
      <c r="K926" s="7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  <c r="AA926" s="27"/>
      <c r="AB926" s="27"/>
      <c r="AC926" s="27"/>
      <c r="AD926" s="78"/>
      <c r="AE926" s="78"/>
      <c r="AF926" s="78"/>
      <c r="AG926" s="1"/>
      <c r="AH926" s="27"/>
      <c r="AI926" s="30"/>
      <c r="AJ926" s="1"/>
    </row>
    <row r="927" spans="1:36" ht="12.75" customHeight="1" x14ac:dyDescent="0.25">
      <c r="A927" s="22"/>
      <c r="B927" s="27"/>
      <c r="C927" s="27"/>
      <c r="D927" s="76"/>
      <c r="E927" s="76"/>
      <c r="F927" s="76"/>
      <c r="G927" s="76"/>
      <c r="H927" s="76"/>
      <c r="I927" s="76"/>
      <c r="J927" s="76"/>
      <c r="K927" s="7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  <c r="AA927" s="27"/>
      <c r="AB927" s="27"/>
      <c r="AC927" s="27"/>
      <c r="AD927" s="78"/>
      <c r="AE927" s="78"/>
      <c r="AF927" s="78"/>
      <c r="AG927" s="1"/>
      <c r="AH927" s="27"/>
      <c r="AI927" s="30"/>
      <c r="AJ927" s="1"/>
    </row>
    <row r="928" spans="1:36" ht="12.75" customHeight="1" x14ac:dyDescent="0.25">
      <c r="A928" s="22"/>
      <c r="B928" s="27"/>
      <c r="C928" s="27"/>
      <c r="D928" s="76"/>
      <c r="E928" s="76"/>
      <c r="F928" s="76"/>
      <c r="G928" s="76"/>
      <c r="H928" s="76"/>
      <c r="I928" s="76"/>
      <c r="J928" s="76"/>
      <c r="K928" s="7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  <c r="AA928" s="27"/>
      <c r="AB928" s="27"/>
      <c r="AC928" s="27"/>
      <c r="AD928" s="78"/>
      <c r="AE928" s="78"/>
      <c r="AF928" s="78"/>
      <c r="AG928" s="1"/>
      <c r="AH928" s="27"/>
      <c r="AI928" s="30"/>
      <c r="AJ928" s="1"/>
    </row>
    <row r="929" spans="1:36" ht="12.75" customHeight="1" x14ac:dyDescent="0.25">
      <c r="A929" s="22"/>
      <c r="B929" s="27"/>
      <c r="C929" s="27"/>
      <c r="D929" s="76"/>
      <c r="E929" s="76"/>
      <c r="F929" s="76"/>
      <c r="G929" s="76"/>
      <c r="H929" s="76"/>
      <c r="I929" s="76"/>
      <c r="J929" s="76"/>
      <c r="K929" s="7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  <c r="AA929" s="27"/>
      <c r="AB929" s="27"/>
      <c r="AC929" s="27"/>
      <c r="AD929" s="78"/>
      <c r="AE929" s="78"/>
      <c r="AF929" s="78"/>
      <c r="AG929" s="1"/>
      <c r="AH929" s="27"/>
      <c r="AI929" s="30"/>
      <c r="AJ929" s="1"/>
    </row>
    <row r="930" spans="1:36" ht="12.75" customHeight="1" x14ac:dyDescent="0.25">
      <c r="A930" s="22"/>
      <c r="B930" s="27"/>
      <c r="C930" s="27"/>
      <c r="D930" s="76"/>
      <c r="E930" s="76"/>
      <c r="F930" s="76"/>
      <c r="G930" s="76"/>
      <c r="H930" s="76"/>
      <c r="I930" s="76"/>
      <c r="J930" s="76"/>
      <c r="K930" s="7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  <c r="AA930" s="27"/>
      <c r="AB930" s="27"/>
      <c r="AC930" s="27"/>
      <c r="AD930" s="78"/>
      <c r="AE930" s="78"/>
      <c r="AF930" s="78"/>
      <c r="AG930" s="1"/>
      <c r="AH930" s="27"/>
      <c r="AI930" s="30"/>
      <c r="AJ930" s="1"/>
    </row>
    <row r="931" spans="1:36" ht="12.75" customHeight="1" x14ac:dyDescent="0.25">
      <c r="A931" s="22"/>
      <c r="B931" s="27"/>
      <c r="C931" s="27"/>
      <c r="D931" s="76"/>
      <c r="E931" s="76"/>
      <c r="F931" s="76"/>
      <c r="G931" s="76"/>
      <c r="H931" s="76"/>
      <c r="I931" s="76"/>
      <c r="J931" s="76"/>
      <c r="K931" s="7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  <c r="AA931" s="27"/>
      <c r="AB931" s="27"/>
      <c r="AC931" s="27"/>
      <c r="AD931" s="78"/>
      <c r="AE931" s="78"/>
      <c r="AF931" s="78"/>
      <c r="AG931" s="1"/>
      <c r="AH931" s="27"/>
      <c r="AI931" s="30"/>
      <c r="AJ931" s="1"/>
    </row>
    <row r="932" spans="1:36" ht="12.75" customHeight="1" x14ac:dyDescent="0.25">
      <c r="A932" s="22"/>
      <c r="B932" s="27"/>
      <c r="C932" s="27"/>
      <c r="D932" s="76"/>
      <c r="E932" s="76"/>
      <c r="F932" s="76"/>
      <c r="G932" s="76"/>
      <c r="H932" s="76"/>
      <c r="I932" s="76"/>
      <c r="J932" s="76"/>
      <c r="K932" s="7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  <c r="AA932" s="27"/>
      <c r="AB932" s="27"/>
      <c r="AC932" s="27"/>
      <c r="AD932" s="78"/>
      <c r="AE932" s="78"/>
      <c r="AF932" s="78"/>
      <c r="AG932" s="1"/>
      <c r="AH932" s="27"/>
      <c r="AI932" s="30"/>
      <c r="AJ932" s="1"/>
    </row>
    <row r="933" spans="1:36" ht="12.75" customHeight="1" x14ac:dyDescent="0.25">
      <c r="A933" s="22"/>
      <c r="B933" s="27"/>
      <c r="C933" s="27"/>
      <c r="D933" s="76"/>
      <c r="E933" s="76"/>
      <c r="F933" s="76"/>
      <c r="G933" s="76"/>
      <c r="H933" s="76"/>
      <c r="I933" s="76"/>
      <c r="J933" s="76"/>
      <c r="K933" s="7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  <c r="AA933" s="27"/>
      <c r="AB933" s="27"/>
      <c r="AC933" s="27"/>
      <c r="AD933" s="78"/>
      <c r="AE933" s="78"/>
      <c r="AF933" s="78"/>
      <c r="AG933" s="1"/>
      <c r="AH933" s="27"/>
      <c r="AI933" s="30"/>
      <c r="AJ933" s="1"/>
    </row>
    <row r="934" spans="1:36" ht="12.75" customHeight="1" x14ac:dyDescent="0.25">
      <c r="A934" s="22"/>
      <c r="B934" s="27"/>
      <c r="C934" s="27"/>
      <c r="D934" s="76"/>
      <c r="E934" s="76"/>
      <c r="F934" s="76"/>
      <c r="G934" s="76"/>
      <c r="H934" s="76"/>
      <c r="I934" s="76"/>
      <c r="J934" s="76"/>
      <c r="K934" s="7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  <c r="AA934" s="27"/>
      <c r="AB934" s="27"/>
      <c r="AC934" s="27"/>
      <c r="AD934" s="78"/>
      <c r="AE934" s="78"/>
      <c r="AF934" s="78"/>
      <c r="AG934" s="1"/>
      <c r="AH934" s="27"/>
      <c r="AI934" s="30"/>
      <c r="AJ934" s="1"/>
    </row>
    <row r="935" spans="1:36" ht="12.75" customHeight="1" x14ac:dyDescent="0.25">
      <c r="A935" s="22"/>
      <c r="B935" s="27"/>
      <c r="C935" s="27"/>
      <c r="D935" s="76"/>
      <c r="E935" s="76"/>
      <c r="F935" s="76"/>
      <c r="G935" s="76"/>
      <c r="H935" s="76"/>
      <c r="I935" s="76"/>
      <c r="J935" s="76"/>
      <c r="K935" s="7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  <c r="AA935" s="27"/>
      <c r="AB935" s="27"/>
      <c r="AC935" s="27"/>
      <c r="AD935" s="78"/>
      <c r="AE935" s="78"/>
      <c r="AF935" s="78"/>
      <c r="AG935" s="1"/>
      <c r="AH935" s="27"/>
      <c r="AI935" s="30"/>
      <c r="AJ935" s="1"/>
    </row>
    <row r="936" spans="1:36" ht="12.75" customHeight="1" x14ac:dyDescent="0.25">
      <c r="A936" s="22"/>
      <c r="B936" s="27"/>
      <c r="C936" s="27"/>
      <c r="D936" s="76"/>
      <c r="E936" s="76"/>
      <c r="F936" s="76"/>
      <c r="G936" s="76"/>
      <c r="H936" s="76"/>
      <c r="I936" s="76"/>
      <c r="J936" s="76"/>
      <c r="K936" s="7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  <c r="AA936" s="27"/>
      <c r="AB936" s="27"/>
      <c r="AC936" s="27"/>
      <c r="AD936" s="78"/>
      <c r="AE936" s="78"/>
      <c r="AF936" s="78"/>
      <c r="AG936" s="1"/>
      <c r="AH936" s="27"/>
      <c r="AI936" s="30"/>
      <c r="AJ936" s="1"/>
    </row>
    <row r="937" spans="1:36" ht="12.75" customHeight="1" x14ac:dyDescent="0.25">
      <c r="A937" s="22"/>
      <c r="B937" s="27"/>
      <c r="C937" s="27"/>
      <c r="D937" s="76"/>
      <c r="E937" s="76"/>
      <c r="F937" s="76"/>
      <c r="G937" s="76"/>
      <c r="H937" s="76"/>
      <c r="I937" s="76"/>
      <c r="J937" s="76"/>
      <c r="K937" s="7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  <c r="AA937" s="27"/>
      <c r="AB937" s="27"/>
      <c r="AC937" s="27"/>
      <c r="AD937" s="78"/>
      <c r="AE937" s="78"/>
      <c r="AF937" s="78"/>
      <c r="AG937" s="1"/>
      <c r="AH937" s="27"/>
      <c r="AI937" s="30"/>
      <c r="AJ937" s="1"/>
    </row>
    <row r="938" spans="1:36" ht="12.75" customHeight="1" x14ac:dyDescent="0.25">
      <c r="A938" s="22"/>
      <c r="B938" s="27"/>
      <c r="C938" s="27"/>
      <c r="D938" s="76"/>
      <c r="E938" s="76"/>
      <c r="F938" s="76"/>
      <c r="G938" s="76"/>
      <c r="H938" s="76"/>
      <c r="I938" s="76"/>
      <c r="J938" s="76"/>
      <c r="K938" s="7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  <c r="AA938" s="27"/>
      <c r="AB938" s="27"/>
      <c r="AC938" s="27"/>
      <c r="AD938" s="78"/>
      <c r="AE938" s="78"/>
      <c r="AF938" s="78"/>
      <c r="AG938" s="1"/>
      <c r="AH938" s="27"/>
      <c r="AI938" s="30"/>
      <c r="AJ938" s="1"/>
    </row>
    <row r="939" spans="1:36" ht="12.75" customHeight="1" x14ac:dyDescent="0.25">
      <c r="A939" s="22"/>
      <c r="B939" s="27"/>
      <c r="C939" s="27"/>
      <c r="D939" s="76"/>
      <c r="E939" s="76"/>
      <c r="F939" s="76"/>
      <c r="G939" s="76"/>
      <c r="H939" s="76"/>
      <c r="I939" s="76"/>
      <c r="J939" s="76"/>
      <c r="K939" s="7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  <c r="AA939" s="27"/>
      <c r="AB939" s="27"/>
      <c r="AC939" s="27"/>
      <c r="AD939" s="78"/>
      <c r="AE939" s="78"/>
      <c r="AF939" s="78"/>
      <c r="AG939" s="1"/>
      <c r="AH939" s="27"/>
      <c r="AI939" s="30"/>
      <c r="AJ939" s="1"/>
    </row>
    <row r="940" spans="1:36" ht="12.75" customHeight="1" x14ac:dyDescent="0.25">
      <c r="A940" s="22"/>
      <c r="B940" s="27"/>
      <c r="C940" s="27"/>
      <c r="D940" s="76"/>
      <c r="E940" s="76"/>
      <c r="F940" s="76"/>
      <c r="G940" s="76"/>
      <c r="H940" s="76"/>
      <c r="I940" s="76"/>
      <c r="J940" s="76"/>
      <c r="K940" s="7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  <c r="AA940" s="27"/>
      <c r="AB940" s="27"/>
      <c r="AC940" s="27"/>
      <c r="AD940" s="78"/>
      <c r="AE940" s="78"/>
      <c r="AF940" s="78"/>
      <c r="AG940" s="1"/>
      <c r="AH940" s="27"/>
      <c r="AI940" s="30"/>
      <c r="AJ940" s="1"/>
    </row>
    <row r="941" spans="1:36" ht="12.75" customHeight="1" x14ac:dyDescent="0.25">
      <c r="A941" s="22"/>
      <c r="B941" s="27"/>
      <c r="C941" s="27"/>
      <c r="D941" s="76"/>
      <c r="E941" s="76"/>
      <c r="F941" s="76"/>
      <c r="G941" s="76"/>
      <c r="H941" s="76"/>
      <c r="I941" s="76"/>
      <c r="J941" s="76"/>
      <c r="K941" s="7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  <c r="AA941" s="27"/>
      <c r="AB941" s="27"/>
      <c r="AC941" s="27"/>
      <c r="AD941" s="78"/>
      <c r="AE941" s="78"/>
      <c r="AF941" s="78"/>
      <c r="AG941" s="1"/>
      <c r="AH941" s="27"/>
      <c r="AI941" s="30"/>
      <c r="AJ941" s="1"/>
    </row>
    <row r="942" spans="1:36" ht="12.75" customHeight="1" x14ac:dyDescent="0.25">
      <c r="A942" s="22"/>
      <c r="B942" s="27"/>
      <c r="C942" s="27"/>
      <c r="D942" s="76"/>
      <c r="E942" s="76"/>
      <c r="F942" s="76"/>
      <c r="G942" s="76"/>
      <c r="H942" s="76"/>
      <c r="I942" s="76"/>
      <c r="J942" s="76"/>
      <c r="K942" s="7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  <c r="AA942" s="27"/>
      <c r="AB942" s="27"/>
      <c r="AC942" s="27"/>
      <c r="AD942" s="78"/>
      <c r="AE942" s="78"/>
      <c r="AF942" s="78"/>
      <c r="AG942" s="1"/>
      <c r="AH942" s="27"/>
      <c r="AI942" s="30"/>
      <c r="AJ942" s="1"/>
    </row>
    <row r="943" spans="1:36" ht="12.75" customHeight="1" x14ac:dyDescent="0.25">
      <c r="A943" s="22"/>
      <c r="B943" s="27"/>
      <c r="C943" s="27"/>
      <c r="D943" s="76"/>
      <c r="E943" s="76"/>
      <c r="F943" s="76"/>
      <c r="G943" s="76"/>
      <c r="H943" s="76"/>
      <c r="I943" s="76"/>
      <c r="J943" s="76"/>
      <c r="K943" s="7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  <c r="AA943" s="27"/>
      <c r="AB943" s="27"/>
      <c r="AC943" s="27"/>
      <c r="AD943" s="78"/>
      <c r="AE943" s="78"/>
      <c r="AF943" s="78"/>
      <c r="AG943" s="1"/>
      <c r="AH943" s="27"/>
      <c r="AI943" s="30"/>
      <c r="AJ943" s="1"/>
    </row>
    <row r="944" spans="1:36" ht="12.75" customHeight="1" x14ac:dyDescent="0.25">
      <c r="A944" s="22"/>
      <c r="B944" s="27"/>
      <c r="C944" s="27"/>
      <c r="D944" s="76"/>
      <c r="E944" s="76"/>
      <c r="F944" s="76"/>
      <c r="G944" s="76"/>
      <c r="H944" s="76"/>
      <c r="I944" s="76"/>
      <c r="J944" s="76"/>
      <c r="K944" s="7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  <c r="AA944" s="27"/>
      <c r="AB944" s="27"/>
      <c r="AC944" s="27"/>
      <c r="AD944" s="78"/>
      <c r="AE944" s="78"/>
      <c r="AF944" s="78"/>
      <c r="AG944" s="1"/>
      <c r="AH944" s="27"/>
      <c r="AI944" s="30"/>
      <c r="AJ944" s="1"/>
    </row>
    <row r="945" spans="1:36" ht="12.75" customHeight="1" x14ac:dyDescent="0.25">
      <c r="A945" s="22"/>
      <c r="B945" s="27"/>
      <c r="C945" s="27"/>
      <c r="D945" s="76"/>
      <c r="E945" s="76"/>
      <c r="F945" s="76"/>
      <c r="G945" s="76"/>
      <c r="H945" s="76"/>
      <c r="I945" s="76"/>
      <c r="J945" s="76"/>
      <c r="K945" s="7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  <c r="AA945" s="27"/>
      <c r="AB945" s="27"/>
      <c r="AC945" s="27"/>
      <c r="AD945" s="78"/>
      <c r="AE945" s="78"/>
      <c r="AF945" s="78"/>
      <c r="AG945" s="1"/>
      <c r="AH945" s="27"/>
      <c r="AI945" s="30"/>
      <c r="AJ945" s="1"/>
    </row>
    <row r="946" spans="1:36" ht="12.75" customHeight="1" x14ac:dyDescent="0.25">
      <c r="A946" s="22"/>
      <c r="B946" s="27"/>
      <c r="C946" s="27"/>
      <c r="D946" s="76"/>
      <c r="E946" s="76"/>
      <c r="F946" s="76"/>
      <c r="G946" s="76"/>
      <c r="H946" s="76"/>
      <c r="I946" s="76"/>
      <c r="J946" s="76"/>
      <c r="K946" s="7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  <c r="AA946" s="27"/>
      <c r="AB946" s="27"/>
      <c r="AC946" s="27"/>
      <c r="AD946" s="78"/>
      <c r="AE946" s="78"/>
      <c r="AF946" s="78"/>
      <c r="AG946" s="1"/>
      <c r="AH946" s="27"/>
      <c r="AI946" s="30"/>
      <c r="AJ946" s="1"/>
    </row>
    <row r="947" spans="1:36" ht="12.75" customHeight="1" x14ac:dyDescent="0.25">
      <c r="A947" s="22"/>
      <c r="B947" s="27"/>
      <c r="C947" s="27"/>
      <c r="D947" s="76"/>
      <c r="E947" s="76"/>
      <c r="F947" s="76"/>
      <c r="G947" s="76"/>
      <c r="H947" s="76"/>
      <c r="I947" s="76"/>
      <c r="J947" s="76"/>
      <c r="K947" s="7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  <c r="AA947" s="27"/>
      <c r="AB947" s="27"/>
      <c r="AC947" s="27"/>
      <c r="AD947" s="78"/>
      <c r="AE947" s="78"/>
      <c r="AF947" s="78"/>
      <c r="AG947" s="1"/>
      <c r="AH947" s="27"/>
      <c r="AI947" s="30"/>
      <c r="AJ947" s="1"/>
    </row>
    <row r="948" spans="1:36" ht="12.75" customHeight="1" x14ac:dyDescent="0.25">
      <c r="A948" s="22"/>
      <c r="B948" s="27"/>
      <c r="C948" s="27"/>
      <c r="D948" s="76"/>
      <c r="E948" s="76"/>
      <c r="F948" s="76"/>
      <c r="G948" s="76"/>
      <c r="H948" s="76"/>
      <c r="I948" s="76"/>
      <c r="J948" s="76"/>
      <c r="K948" s="7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  <c r="AA948" s="27"/>
      <c r="AB948" s="27"/>
      <c r="AC948" s="27"/>
      <c r="AD948" s="78"/>
      <c r="AE948" s="78"/>
      <c r="AF948" s="78"/>
      <c r="AG948" s="1"/>
      <c r="AH948" s="27"/>
      <c r="AI948" s="30"/>
      <c r="AJ948" s="1"/>
    </row>
    <row r="949" spans="1:36" ht="12.75" customHeight="1" x14ac:dyDescent="0.25">
      <c r="A949" s="22"/>
      <c r="B949" s="27"/>
      <c r="C949" s="27"/>
      <c r="D949" s="76"/>
      <c r="E949" s="76"/>
      <c r="F949" s="76"/>
      <c r="G949" s="76"/>
      <c r="H949" s="76"/>
      <c r="I949" s="76"/>
      <c r="J949" s="76"/>
      <c r="K949" s="7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  <c r="AA949" s="27"/>
      <c r="AB949" s="27"/>
      <c r="AC949" s="27"/>
      <c r="AD949" s="78"/>
      <c r="AE949" s="78"/>
      <c r="AF949" s="78"/>
      <c r="AG949" s="1"/>
      <c r="AH949" s="27"/>
      <c r="AI949" s="30"/>
      <c r="AJ949" s="1"/>
    </row>
    <row r="950" spans="1:36" ht="12.75" customHeight="1" x14ac:dyDescent="0.25">
      <c r="A950" s="22"/>
      <c r="B950" s="27"/>
      <c r="C950" s="27"/>
      <c r="D950" s="76"/>
      <c r="E950" s="76"/>
      <c r="F950" s="76"/>
      <c r="G950" s="76"/>
      <c r="H950" s="76"/>
      <c r="I950" s="76"/>
      <c r="J950" s="76"/>
      <c r="K950" s="7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  <c r="AA950" s="27"/>
      <c r="AB950" s="27"/>
      <c r="AC950" s="27"/>
      <c r="AD950" s="78"/>
      <c r="AE950" s="78"/>
      <c r="AF950" s="78"/>
      <c r="AG950" s="1"/>
      <c r="AH950" s="27"/>
      <c r="AI950" s="30"/>
      <c r="AJ950" s="1"/>
    </row>
    <row r="951" spans="1:36" ht="12.75" customHeight="1" x14ac:dyDescent="0.25">
      <c r="A951" s="22"/>
      <c r="B951" s="27"/>
      <c r="C951" s="27"/>
      <c r="D951" s="76"/>
      <c r="E951" s="76"/>
      <c r="F951" s="76"/>
      <c r="G951" s="76"/>
      <c r="H951" s="76"/>
      <c r="I951" s="76"/>
      <c r="J951" s="76"/>
      <c r="K951" s="7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  <c r="AA951" s="27"/>
      <c r="AB951" s="27"/>
      <c r="AC951" s="27"/>
      <c r="AD951" s="78"/>
      <c r="AE951" s="78"/>
      <c r="AF951" s="78"/>
      <c r="AG951" s="1"/>
      <c r="AH951" s="27"/>
      <c r="AI951" s="30"/>
      <c r="AJ951" s="1"/>
    </row>
    <row r="952" spans="1:36" ht="12.75" customHeight="1" x14ac:dyDescent="0.25">
      <c r="A952" s="22"/>
      <c r="B952" s="27"/>
      <c r="C952" s="27"/>
      <c r="D952" s="76"/>
      <c r="E952" s="76"/>
      <c r="F952" s="76"/>
      <c r="G952" s="76"/>
      <c r="H952" s="76"/>
      <c r="I952" s="76"/>
      <c r="J952" s="76"/>
      <c r="K952" s="7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  <c r="AA952" s="27"/>
      <c r="AB952" s="27"/>
      <c r="AC952" s="27"/>
      <c r="AD952" s="78"/>
      <c r="AE952" s="78"/>
      <c r="AF952" s="78"/>
      <c r="AG952" s="1"/>
      <c r="AH952" s="27"/>
      <c r="AI952" s="30"/>
      <c r="AJ952" s="1"/>
    </row>
    <row r="953" spans="1:36" ht="12.75" customHeight="1" x14ac:dyDescent="0.25">
      <c r="A953" s="22"/>
      <c r="B953" s="27"/>
      <c r="C953" s="27"/>
      <c r="D953" s="76"/>
      <c r="E953" s="76"/>
      <c r="F953" s="76"/>
      <c r="G953" s="76"/>
      <c r="H953" s="76"/>
      <c r="I953" s="76"/>
      <c r="J953" s="76"/>
      <c r="K953" s="7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  <c r="AA953" s="27"/>
      <c r="AB953" s="27"/>
      <c r="AC953" s="27"/>
      <c r="AD953" s="78"/>
      <c r="AE953" s="78"/>
      <c r="AF953" s="78"/>
      <c r="AG953" s="1"/>
      <c r="AH953" s="27"/>
      <c r="AI953" s="30"/>
      <c r="AJ953" s="1"/>
    </row>
    <row r="954" spans="1:36" ht="12.75" customHeight="1" x14ac:dyDescent="0.25">
      <c r="A954" s="22"/>
      <c r="B954" s="27"/>
      <c r="C954" s="27"/>
      <c r="D954" s="76"/>
      <c r="E954" s="76"/>
      <c r="F954" s="76"/>
      <c r="G954" s="76"/>
      <c r="H954" s="76"/>
      <c r="I954" s="76"/>
      <c r="J954" s="76"/>
      <c r="K954" s="7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  <c r="AA954" s="27"/>
      <c r="AB954" s="27"/>
      <c r="AC954" s="27"/>
      <c r="AD954" s="78"/>
      <c r="AE954" s="78"/>
      <c r="AF954" s="78"/>
      <c r="AG954" s="1"/>
      <c r="AH954" s="27"/>
      <c r="AI954" s="30"/>
      <c r="AJ954" s="1"/>
    </row>
    <row r="955" spans="1:36" ht="12.75" customHeight="1" x14ac:dyDescent="0.25">
      <c r="A955" s="22"/>
      <c r="B955" s="27"/>
      <c r="C955" s="27"/>
      <c r="D955" s="76"/>
      <c r="E955" s="76"/>
      <c r="F955" s="76"/>
      <c r="G955" s="76"/>
      <c r="H955" s="76"/>
      <c r="I955" s="76"/>
      <c r="J955" s="76"/>
      <c r="K955" s="7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  <c r="AA955" s="27"/>
      <c r="AB955" s="27"/>
      <c r="AC955" s="27"/>
      <c r="AD955" s="78"/>
      <c r="AE955" s="78"/>
      <c r="AF955" s="78"/>
      <c r="AG955" s="1"/>
      <c r="AH955" s="27"/>
      <c r="AI955" s="30"/>
      <c r="AJ955" s="1"/>
    </row>
    <row r="956" spans="1:36" ht="12.75" customHeight="1" x14ac:dyDescent="0.25">
      <c r="A956" s="22"/>
      <c r="B956" s="27"/>
      <c r="C956" s="27"/>
      <c r="D956" s="76"/>
      <c r="E956" s="76"/>
      <c r="F956" s="76"/>
      <c r="G956" s="76"/>
      <c r="H956" s="76"/>
      <c r="I956" s="76"/>
      <c r="J956" s="76"/>
      <c r="K956" s="7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  <c r="AA956" s="27"/>
      <c r="AB956" s="27"/>
      <c r="AC956" s="27"/>
      <c r="AD956" s="78"/>
      <c r="AE956" s="78"/>
      <c r="AF956" s="78"/>
      <c r="AG956" s="1"/>
      <c r="AH956" s="27"/>
      <c r="AI956" s="30"/>
      <c r="AJ956" s="1"/>
    </row>
    <row r="957" spans="1:36" ht="12.75" customHeight="1" x14ac:dyDescent="0.25">
      <c r="A957" s="22"/>
      <c r="B957" s="27"/>
      <c r="C957" s="27"/>
      <c r="D957" s="76"/>
      <c r="E957" s="76"/>
      <c r="F957" s="76"/>
      <c r="G957" s="76"/>
      <c r="H957" s="76"/>
      <c r="I957" s="76"/>
      <c r="J957" s="76"/>
      <c r="K957" s="7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  <c r="AA957" s="27"/>
      <c r="AB957" s="27"/>
      <c r="AC957" s="27"/>
      <c r="AD957" s="78"/>
      <c r="AE957" s="78"/>
      <c r="AF957" s="78"/>
      <c r="AG957" s="1"/>
      <c r="AH957" s="27"/>
      <c r="AI957" s="30"/>
      <c r="AJ957" s="1"/>
    </row>
    <row r="958" spans="1:36" ht="12.75" customHeight="1" x14ac:dyDescent="0.25">
      <c r="A958" s="22"/>
      <c r="B958" s="27"/>
      <c r="C958" s="27"/>
      <c r="D958" s="76"/>
      <c r="E958" s="76"/>
      <c r="F958" s="76"/>
      <c r="G958" s="76"/>
      <c r="H958" s="76"/>
      <c r="I958" s="76"/>
      <c r="J958" s="76"/>
      <c r="K958" s="7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  <c r="AA958" s="27"/>
      <c r="AB958" s="27"/>
      <c r="AC958" s="27"/>
      <c r="AD958" s="78"/>
      <c r="AE958" s="78"/>
      <c r="AF958" s="78"/>
      <c r="AG958" s="1"/>
      <c r="AH958" s="27"/>
      <c r="AI958" s="30"/>
      <c r="AJ958" s="1"/>
    </row>
    <row r="959" spans="1:36" ht="12.75" customHeight="1" x14ac:dyDescent="0.25">
      <c r="A959" s="22"/>
      <c r="B959" s="27"/>
      <c r="C959" s="27"/>
      <c r="D959" s="76"/>
      <c r="E959" s="76"/>
      <c r="F959" s="76"/>
      <c r="G959" s="76"/>
      <c r="H959" s="76"/>
      <c r="I959" s="76"/>
      <c r="J959" s="76"/>
      <c r="K959" s="7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  <c r="AA959" s="27"/>
      <c r="AB959" s="27"/>
      <c r="AC959" s="27"/>
      <c r="AD959" s="78"/>
      <c r="AE959" s="78"/>
      <c r="AF959" s="78"/>
      <c r="AG959" s="1"/>
      <c r="AH959" s="27"/>
      <c r="AI959" s="30"/>
      <c r="AJ959" s="1"/>
    </row>
    <row r="960" spans="1:36" ht="12.75" customHeight="1" x14ac:dyDescent="0.25">
      <c r="A960" s="22"/>
      <c r="B960" s="27"/>
      <c r="C960" s="27"/>
      <c r="D960" s="76"/>
      <c r="E960" s="76"/>
      <c r="F960" s="76"/>
      <c r="G960" s="76"/>
      <c r="H960" s="76"/>
      <c r="I960" s="76"/>
      <c r="J960" s="76"/>
      <c r="K960" s="7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  <c r="AA960" s="27"/>
      <c r="AB960" s="27"/>
      <c r="AC960" s="27"/>
      <c r="AD960" s="78"/>
      <c r="AE960" s="78"/>
      <c r="AF960" s="78"/>
      <c r="AG960" s="1"/>
      <c r="AH960" s="27"/>
      <c r="AI960" s="30"/>
      <c r="AJ960" s="1"/>
    </row>
    <row r="961" spans="1:36" ht="12.75" customHeight="1" x14ac:dyDescent="0.25">
      <c r="A961" s="22"/>
      <c r="B961" s="27"/>
      <c r="C961" s="27"/>
      <c r="D961" s="76"/>
      <c r="E961" s="76"/>
      <c r="F961" s="76"/>
      <c r="G961" s="76"/>
      <c r="H961" s="76"/>
      <c r="I961" s="76"/>
      <c r="J961" s="76"/>
      <c r="K961" s="7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  <c r="AA961" s="27"/>
      <c r="AB961" s="27"/>
      <c r="AC961" s="27"/>
      <c r="AD961" s="78"/>
      <c r="AE961" s="78"/>
      <c r="AF961" s="78"/>
      <c r="AG961" s="1"/>
      <c r="AH961" s="27"/>
      <c r="AI961" s="30"/>
      <c r="AJ961" s="1"/>
    </row>
    <row r="962" spans="1:36" ht="12.75" customHeight="1" x14ac:dyDescent="0.25">
      <c r="A962" s="22"/>
      <c r="B962" s="27"/>
      <c r="C962" s="27"/>
      <c r="D962" s="76"/>
      <c r="E962" s="76"/>
      <c r="F962" s="76"/>
      <c r="G962" s="76"/>
      <c r="H962" s="76"/>
      <c r="I962" s="76"/>
      <c r="J962" s="76"/>
      <c r="K962" s="7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  <c r="AA962" s="27"/>
      <c r="AB962" s="27"/>
      <c r="AC962" s="27"/>
      <c r="AD962" s="78"/>
      <c r="AE962" s="78"/>
      <c r="AF962" s="78"/>
      <c r="AG962" s="1"/>
      <c r="AH962" s="27"/>
      <c r="AI962" s="30"/>
      <c r="AJ962" s="1"/>
    </row>
    <row r="963" spans="1:36" ht="12.75" customHeight="1" x14ac:dyDescent="0.25">
      <c r="A963" s="22"/>
      <c r="B963" s="27"/>
      <c r="C963" s="27"/>
      <c r="D963" s="76"/>
      <c r="E963" s="76"/>
      <c r="F963" s="76"/>
      <c r="G963" s="76"/>
      <c r="H963" s="76"/>
      <c r="I963" s="76"/>
      <c r="J963" s="76"/>
      <c r="K963" s="7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  <c r="AA963" s="27"/>
      <c r="AB963" s="27"/>
      <c r="AC963" s="27"/>
      <c r="AD963" s="78"/>
      <c r="AE963" s="78"/>
      <c r="AF963" s="78"/>
      <c r="AG963" s="1"/>
      <c r="AH963" s="27"/>
      <c r="AI963" s="30"/>
      <c r="AJ963" s="1"/>
    </row>
    <row r="964" spans="1:36" ht="12.75" customHeight="1" x14ac:dyDescent="0.25">
      <c r="A964" s="22"/>
      <c r="B964" s="27"/>
      <c r="C964" s="27"/>
      <c r="D964" s="76"/>
      <c r="E964" s="76"/>
      <c r="F964" s="76"/>
      <c r="G964" s="76"/>
      <c r="H964" s="76"/>
      <c r="I964" s="76"/>
      <c r="J964" s="76"/>
      <c r="K964" s="7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  <c r="AA964" s="27"/>
      <c r="AB964" s="27"/>
      <c r="AC964" s="27"/>
      <c r="AD964" s="78"/>
      <c r="AE964" s="78"/>
      <c r="AF964" s="78"/>
      <c r="AG964" s="1"/>
      <c r="AH964" s="27"/>
      <c r="AI964" s="30"/>
      <c r="AJ964" s="1"/>
    </row>
    <row r="965" spans="1:36" ht="12.75" customHeight="1" x14ac:dyDescent="0.25">
      <c r="A965" s="22"/>
      <c r="B965" s="27"/>
      <c r="C965" s="27"/>
      <c r="D965" s="76"/>
      <c r="E965" s="76"/>
      <c r="F965" s="76"/>
      <c r="G965" s="76"/>
      <c r="H965" s="76"/>
      <c r="I965" s="76"/>
      <c r="J965" s="76"/>
      <c r="K965" s="7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  <c r="AA965" s="27"/>
      <c r="AB965" s="27"/>
      <c r="AC965" s="27"/>
      <c r="AD965" s="78"/>
      <c r="AE965" s="78"/>
      <c r="AF965" s="78"/>
      <c r="AG965" s="1"/>
      <c r="AH965" s="27"/>
      <c r="AI965" s="30"/>
      <c r="AJ965" s="1"/>
    </row>
    <row r="966" spans="1:36" ht="12.75" customHeight="1" x14ac:dyDescent="0.25">
      <c r="A966" s="22"/>
      <c r="B966" s="27"/>
      <c r="C966" s="27"/>
      <c r="D966" s="76"/>
      <c r="E966" s="76"/>
      <c r="F966" s="76"/>
      <c r="G966" s="76"/>
      <c r="H966" s="76"/>
      <c r="I966" s="76"/>
      <c r="J966" s="76"/>
      <c r="K966" s="7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  <c r="AA966" s="27"/>
      <c r="AB966" s="27"/>
      <c r="AC966" s="27"/>
      <c r="AD966" s="78"/>
      <c r="AE966" s="78"/>
      <c r="AF966" s="78"/>
      <c r="AG966" s="1"/>
      <c r="AH966" s="27"/>
      <c r="AI966" s="30"/>
      <c r="AJ966" s="1"/>
    </row>
    <row r="967" spans="1:36" ht="12.75" customHeight="1" x14ac:dyDescent="0.25">
      <c r="A967" s="22"/>
      <c r="B967" s="27"/>
      <c r="C967" s="27"/>
      <c r="D967" s="76"/>
      <c r="E967" s="76"/>
      <c r="F967" s="76"/>
      <c r="G967" s="76"/>
      <c r="H967" s="76"/>
      <c r="I967" s="76"/>
      <c r="J967" s="76"/>
      <c r="K967" s="7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  <c r="AA967" s="27"/>
      <c r="AB967" s="27"/>
      <c r="AC967" s="27"/>
      <c r="AD967" s="78"/>
      <c r="AE967" s="78"/>
      <c r="AF967" s="78"/>
      <c r="AG967" s="1"/>
      <c r="AH967" s="27"/>
      <c r="AI967" s="30"/>
      <c r="AJ967" s="1"/>
    </row>
    <row r="968" spans="1:36" ht="12.75" customHeight="1" x14ac:dyDescent="0.25">
      <c r="A968" s="22"/>
      <c r="B968" s="27"/>
      <c r="C968" s="27"/>
      <c r="D968" s="76"/>
      <c r="E968" s="76"/>
      <c r="F968" s="76"/>
      <c r="G968" s="76"/>
      <c r="H968" s="76"/>
      <c r="I968" s="76"/>
      <c r="J968" s="76"/>
      <c r="K968" s="7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  <c r="AA968" s="27"/>
      <c r="AB968" s="27"/>
      <c r="AC968" s="27"/>
      <c r="AD968" s="78"/>
      <c r="AE968" s="78"/>
      <c r="AF968" s="78"/>
      <c r="AG968" s="1"/>
      <c r="AH968" s="27"/>
      <c r="AI968" s="30"/>
      <c r="AJ968" s="1"/>
    </row>
    <row r="969" spans="1:36" ht="12.75" customHeight="1" x14ac:dyDescent="0.25">
      <c r="A969" s="22"/>
      <c r="B969" s="27"/>
      <c r="C969" s="27"/>
      <c r="D969" s="76"/>
      <c r="E969" s="76"/>
      <c r="F969" s="76"/>
      <c r="G969" s="76"/>
      <c r="H969" s="76"/>
      <c r="I969" s="76"/>
      <c r="J969" s="76"/>
      <c r="K969" s="7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  <c r="AA969" s="27"/>
      <c r="AB969" s="27"/>
      <c r="AC969" s="27"/>
      <c r="AD969" s="78"/>
      <c r="AE969" s="78"/>
      <c r="AF969" s="78"/>
      <c r="AG969" s="1"/>
      <c r="AH969" s="27"/>
      <c r="AI969" s="30"/>
      <c r="AJ969" s="1"/>
    </row>
    <row r="970" spans="1:36" ht="12.75" customHeight="1" x14ac:dyDescent="0.25">
      <c r="A970" s="22"/>
      <c r="B970" s="27"/>
      <c r="C970" s="27"/>
      <c r="D970" s="76"/>
      <c r="E970" s="76"/>
      <c r="F970" s="76"/>
      <c r="G970" s="76"/>
      <c r="H970" s="76"/>
      <c r="I970" s="76"/>
      <c r="J970" s="76"/>
      <c r="K970" s="7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  <c r="AA970" s="27"/>
      <c r="AB970" s="27"/>
      <c r="AC970" s="27"/>
      <c r="AD970" s="78"/>
      <c r="AE970" s="78"/>
      <c r="AF970" s="78"/>
      <c r="AG970" s="1"/>
      <c r="AH970" s="27"/>
      <c r="AI970" s="30"/>
      <c r="AJ970" s="1"/>
    </row>
    <row r="971" spans="1:36" ht="12.75" customHeight="1" x14ac:dyDescent="0.25">
      <c r="A971" s="22"/>
      <c r="B971" s="27"/>
      <c r="C971" s="27"/>
      <c r="D971" s="76"/>
      <c r="E971" s="76"/>
      <c r="F971" s="76"/>
      <c r="G971" s="76"/>
      <c r="H971" s="76"/>
      <c r="I971" s="76"/>
      <c r="J971" s="76"/>
      <c r="K971" s="7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  <c r="AA971" s="27"/>
      <c r="AB971" s="27"/>
      <c r="AC971" s="27"/>
      <c r="AD971" s="78"/>
      <c r="AE971" s="78"/>
      <c r="AF971" s="78"/>
      <c r="AG971" s="1"/>
      <c r="AH971" s="27"/>
      <c r="AI971" s="30"/>
      <c r="AJ971" s="1"/>
    </row>
    <row r="972" spans="1:36" ht="12.75" customHeight="1" x14ac:dyDescent="0.25">
      <c r="A972" s="22"/>
      <c r="B972" s="27"/>
      <c r="C972" s="27"/>
      <c r="D972" s="76"/>
      <c r="E972" s="76"/>
      <c r="F972" s="76"/>
      <c r="G972" s="76"/>
      <c r="H972" s="76"/>
      <c r="I972" s="76"/>
      <c r="J972" s="76"/>
      <c r="K972" s="7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  <c r="AA972" s="27"/>
      <c r="AB972" s="27"/>
      <c r="AC972" s="27"/>
      <c r="AD972" s="78"/>
      <c r="AE972" s="78"/>
      <c r="AF972" s="78"/>
      <c r="AG972" s="1"/>
      <c r="AH972" s="27"/>
      <c r="AI972" s="30"/>
      <c r="AJ972" s="1"/>
    </row>
    <row r="973" spans="1:36" ht="12.75" customHeight="1" x14ac:dyDescent="0.25">
      <c r="A973" s="22"/>
      <c r="B973" s="27"/>
      <c r="C973" s="27"/>
      <c r="D973" s="76"/>
      <c r="E973" s="76"/>
      <c r="F973" s="76"/>
      <c r="G973" s="76"/>
      <c r="H973" s="76"/>
      <c r="I973" s="76"/>
      <c r="J973" s="76"/>
      <c r="K973" s="7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  <c r="AA973" s="27"/>
      <c r="AB973" s="27"/>
      <c r="AC973" s="27"/>
      <c r="AD973" s="78"/>
      <c r="AE973" s="78"/>
      <c r="AF973" s="78"/>
      <c r="AG973" s="1"/>
      <c r="AH973" s="27"/>
      <c r="AI973" s="30"/>
      <c r="AJ973" s="1"/>
    </row>
    <row r="974" spans="1:36" ht="12.75" customHeight="1" x14ac:dyDescent="0.25">
      <c r="A974" s="22"/>
      <c r="B974" s="27"/>
      <c r="C974" s="27"/>
      <c r="D974" s="76"/>
      <c r="E974" s="76"/>
      <c r="F974" s="76"/>
      <c r="G974" s="76"/>
      <c r="H974" s="76"/>
      <c r="I974" s="76"/>
      <c r="J974" s="76"/>
      <c r="K974" s="7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  <c r="AA974" s="27"/>
      <c r="AB974" s="27"/>
      <c r="AC974" s="27"/>
      <c r="AD974" s="78"/>
      <c r="AE974" s="78"/>
      <c r="AF974" s="78"/>
      <c r="AG974" s="1"/>
      <c r="AH974" s="27"/>
      <c r="AI974" s="30"/>
      <c r="AJ974" s="1"/>
    </row>
    <row r="975" spans="1:36" ht="12.75" customHeight="1" x14ac:dyDescent="0.25">
      <c r="A975" s="22"/>
      <c r="B975" s="27"/>
      <c r="C975" s="27"/>
      <c r="D975" s="76"/>
      <c r="E975" s="76"/>
      <c r="F975" s="76"/>
      <c r="G975" s="76"/>
      <c r="H975" s="76"/>
      <c r="I975" s="76"/>
      <c r="J975" s="76"/>
      <c r="K975" s="7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  <c r="AA975" s="27"/>
      <c r="AB975" s="27"/>
      <c r="AC975" s="27"/>
      <c r="AD975" s="78"/>
      <c r="AE975" s="78"/>
      <c r="AF975" s="78"/>
      <c r="AG975" s="1"/>
      <c r="AH975" s="27"/>
      <c r="AI975" s="30"/>
      <c r="AJ975" s="1"/>
    </row>
    <row r="976" spans="1:36" ht="12.75" customHeight="1" x14ac:dyDescent="0.25">
      <c r="A976" s="22"/>
      <c r="B976" s="27"/>
      <c r="C976" s="27"/>
      <c r="D976" s="76"/>
      <c r="E976" s="76"/>
      <c r="F976" s="76"/>
      <c r="G976" s="76"/>
      <c r="H976" s="76"/>
      <c r="I976" s="76"/>
      <c r="J976" s="76"/>
      <c r="K976" s="7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  <c r="AA976" s="27"/>
      <c r="AB976" s="27"/>
      <c r="AC976" s="27"/>
      <c r="AD976" s="78"/>
      <c r="AE976" s="78"/>
      <c r="AF976" s="78"/>
      <c r="AG976" s="1"/>
      <c r="AH976" s="27"/>
      <c r="AI976" s="30"/>
      <c r="AJ976" s="1"/>
    </row>
    <row r="977" spans="1:36" ht="12.75" customHeight="1" x14ac:dyDescent="0.25">
      <c r="A977" s="22"/>
      <c r="B977" s="27"/>
      <c r="C977" s="27"/>
      <c r="D977" s="76"/>
      <c r="E977" s="76"/>
      <c r="F977" s="76"/>
      <c r="G977" s="76"/>
      <c r="H977" s="76"/>
      <c r="I977" s="76"/>
      <c r="J977" s="76"/>
      <c r="K977" s="7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  <c r="AA977" s="27"/>
      <c r="AB977" s="27"/>
      <c r="AC977" s="27"/>
      <c r="AD977" s="78"/>
      <c r="AE977" s="78"/>
      <c r="AF977" s="78"/>
      <c r="AG977" s="1"/>
      <c r="AH977" s="27"/>
      <c r="AI977" s="30"/>
      <c r="AJ977" s="1"/>
    </row>
    <row r="978" spans="1:36" ht="12.75" customHeight="1" x14ac:dyDescent="0.25">
      <c r="A978" s="22"/>
      <c r="B978" s="27"/>
      <c r="C978" s="27"/>
      <c r="D978" s="76"/>
      <c r="E978" s="76"/>
      <c r="F978" s="76"/>
      <c r="G978" s="76"/>
      <c r="H978" s="76"/>
      <c r="I978" s="76"/>
      <c r="J978" s="76"/>
      <c r="K978" s="7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  <c r="AA978" s="27"/>
      <c r="AB978" s="27"/>
      <c r="AC978" s="27"/>
      <c r="AD978" s="78"/>
      <c r="AE978" s="78"/>
      <c r="AF978" s="78"/>
      <c r="AG978" s="1"/>
      <c r="AH978" s="27"/>
      <c r="AI978" s="30"/>
      <c r="AJ978" s="1"/>
    </row>
    <row r="979" spans="1:36" ht="12.75" customHeight="1" x14ac:dyDescent="0.25">
      <c r="A979" s="22"/>
      <c r="B979" s="27"/>
      <c r="C979" s="27"/>
      <c r="D979" s="76"/>
      <c r="E979" s="76"/>
      <c r="F979" s="76"/>
      <c r="G979" s="76"/>
      <c r="H979" s="76"/>
      <c r="I979" s="76"/>
      <c r="J979" s="76"/>
      <c r="K979" s="7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  <c r="AA979" s="27"/>
      <c r="AB979" s="27"/>
      <c r="AC979" s="27"/>
      <c r="AD979" s="78"/>
      <c r="AE979" s="78"/>
      <c r="AF979" s="78"/>
      <c r="AG979" s="1"/>
      <c r="AH979" s="27"/>
      <c r="AI979" s="30"/>
      <c r="AJ979" s="1"/>
    </row>
    <row r="980" spans="1:36" ht="12.75" customHeight="1" x14ac:dyDescent="0.25">
      <c r="A980" s="22"/>
      <c r="B980" s="27"/>
      <c r="C980" s="27"/>
      <c r="D980" s="76"/>
      <c r="E980" s="76"/>
      <c r="F980" s="76"/>
      <c r="G980" s="76"/>
      <c r="H980" s="76"/>
      <c r="I980" s="76"/>
      <c r="J980" s="76"/>
      <c r="K980" s="7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  <c r="AA980" s="27"/>
      <c r="AB980" s="27"/>
      <c r="AC980" s="27"/>
      <c r="AD980" s="78"/>
      <c r="AE980" s="78"/>
      <c r="AF980" s="78"/>
      <c r="AG980" s="1"/>
      <c r="AH980" s="27"/>
      <c r="AI980" s="30"/>
      <c r="AJ980" s="1"/>
    </row>
    <row r="981" spans="1:36" ht="12.75" customHeight="1" x14ac:dyDescent="0.25">
      <c r="A981" s="22"/>
      <c r="B981" s="27"/>
      <c r="C981" s="27"/>
      <c r="D981" s="76"/>
      <c r="E981" s="76"/>
      <c r="F981" s="76"/>
      <c r="G981" s="76"/>
      <c r="H981" s="76"/>
      <c r="I981" s="76"/>
      <c r="J981" s="76"/>
      <c r="K981" s="7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  <c r="AA981" s="27"/>
      <c r="AB981" s="27"/>
      <c r="AC981" s="27"/>
      <c r="AD981" s="78"/>
      <c r="AE981" s="78"/>
      <c r="AF981" s="78"/>
      <c r="AG981" s="1"/>
      <c r="AH981" s="27"/>
      <c r="AI981" s="30"/>
      <c r="AJ981" s="1"/>
    </row>
    <row r="982" spans="1:36" ht="12.75" customHeight="1" x14ac:dyDescent="0.25">
      <c r="A982" s="22"/>
      <c r="B982" s="27"/>
      <c r="C982" s="27"/>
      <c r="D982" s="76"/>
      <c r="E982" s="76"/>
      <c r="F982" s="76"/>
      <c r="G982" s="76"/>
      <c r="H982" s="76"/>
      <c r="I982" s="76"/>
      <c r="J982" s="76"/>
      <c r="K982" s="7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  <c r="AA982" s="27"/>
      <c r="AB982" s="27"/>
      <c r="AC982" s="27"/>
      <c r="AD982" s="78"/>
      <c r="AE982" s="78"/>
      <c r="AF982" s="78"/>
      <c r="AG982" s="1"/>
      <c r="AH982" s="27"/>
      <c r="AI982" s="30"/>
      <c r="AJ982" s="1"/>
    </row>
    <row r="983" spans="1:36" ht="12.75" customHeight="1" x14ac:dyDescent="0.25">
      <c r="A983" s="22"/>
      <c r="B983" s="27"/>
      <c r="C983" s="27"/>
      <c r="D983" s="76"/>
      <c r="E983" s="76"/>
      <c r="F983" s="76"/>
      <c r="G983" s="76"/>
      <c r="H983" s="76"/>
      <c r="I983" s="76"/>
      <c r="J983" s="76"/>
      <c r="K983" s="7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  <c r="AA983" s="27"/>
      <c r="AB983" s="27"/>
      <c r="AC983" s="27"/>
      <c r="AD983" s="78"/>
      <c r="AE983" s="78"/>
      <c r="AF983" s="78"/>
      <c r="AG983" s="1"/>
      <c r="AH983" s="27"/>
      <c r="AI983" s="30"/>
      <c r="AJ983" s="1"/>
    </row>
    <row r="984" spans="1:36" ht="12.75" customHeight="1" x14ac:dyDescent="0.25">
      <c r="A984" s="22"/>
      <c r="B984" s="27"/>
      <c r="C984" s="27"/>
      <c r="D984" s="76"/>
      <c r="E984" s="76"/>
      <c r="F984" s="76"/>
      <c r="G984" s="76"/>
      <c r="H984" s="76"/>
      <c r="I984" s="76"/>
      <c r="J984" s="76"/>
      <c r="K984" s="7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  <c r="AA984" s="27"/>
      <c r="AB984" s="27"/>
      <c r="AC984" s="27"/>
      <c r="AD984" s="78"/>
      <c r="AE984" s="78"/>
      <c r="AF984" s="78"/>
      <c r="AG984" s="1"/>
      <c r="AH984" s="27"/>
      <c r="AI984" s="30"/>
      <c r="AJ984" s="1"/>
    </row>
    <row r="985" spans="1:36" ht="12.75" customHeight="1" x14ac:dyDescent="0.25">
      <c r="A985" s="22"/>
      <c r="B985" s="27"/>
      <c r="C985" s="27"/>
      <c r="D985" s="76"/>
      <c r="E985" s="76"/>
      <c r="F985" s="76"/>
      <c r="G985" s="76"/>
      <c r="H985" s="76"/>
      <c r="I985" s="76"/>
      <c r="J985" s="76"/>
      <c r="K985" s="7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  <c r="AA985" s="27"/>
      <c r="AB985" s="27"/>
      <c r="AC985" s="27"/>
      <c r="AD985" s="78"/>
      <c r="AE985" s="78"/>
      <c r="AF985" s="78"/>
      <c r="AG985" s="1"/>
      <c r="AH985" s="27"/>
      <c r="AI985" s="30"/>
      <c r="AJ985" s="1"/>
    </row>
    <row r="986" spans="1:36" ht="12.75" customHeight="1" x14ac:dyDescent="0.25">
      <c r="A986" s="22"/>
      <c r="B986" s="27"/>
      <c r="C986" s="27"/>
      <c r="D986" s="76"/>
      <c r="E986" s="76"/>
      <c r="F986" s="76"/>
      <c r="G986" s="76"/>
      <c r="H986" s="76"/>
      <c r="I986" s="76"/>
      <c r="J986" s="76"/>
      <c r="K986" s="7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  <c r="AA986" s="27"/>
      <c r="AB986" s="27"/>
      <c r="AC986" s="27"/>
      <c r="AD986" s="78"/>
      <c r="AE986" s="78"/>
      <c r="AF986" s="78"/>
      <c r="AG986" s="1"/>
      <c r="AH986" s="27"/>
      <c r="AI986" s="30"/>
      <c r="AJ986" s="1"/>
    </row>
    <row r="987" spans="1:36" ht="12.75" customHeight="1" x14ac:dyDescent="0.25">
      <c r="A987" s="22"/>
      <c r="B987" s="27"/>
      <c r="C987" s="27"/>
      <c r="D987" s="76"/>
      <c r="E987" s="76"/>
      <c r="F987" s="76"/>
      <c r="G987" s="76"/>
      <c r="H987" s="76"/>
      <c r="I987" s="76"/>
      <c r="J987" s="76"/>
      <c r="K987" s="7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  <c r="AA987" s="27"/>
      <c r="AB987" s="27"/>
      <c r="AC987" s="27"/>
      <c r="AD987" s="78"/>
      <c r="AE987" s="78"/>
      <c r="AF987" s="78"/>
      <c r="AG987" s="1"/>
      <c r="AH987" s="27"/>
      <c r="AI987" s="30"/>
      <c r="AJ987" s="1"/>
    </row>
    <row r="988" spans="1:36" ht="12.75" customHeight="1" x14ac:dyDescent="0.25">
      <c r="A988" s="22"/>
      <c r="B988" s="27"/>
      <c r="C988" s="27"/>
      <c r="D988" s="76"/>
      <c r="E988" s="76"/>
      <c r="F988" s="76"/>
      <c r="G988" s="76"/>
      <c r="H988" s="76"/>
      <c r="I988" s="76"/>
      <c r="J988" s="76"/>
      <c r="K988" s="7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  <c r="AA988" s="27"/>
      <c r="AB988" s="27"/>
      <c r="AC988" s="27"/>
      <c r="AD988" s="78"/>
      <c r="AE988" s="78"/>
      <c r="AF988" s="78"/>
      <c r="AG988" s="1"/>
      <c r="AH988" s="27"/>
      <c r="AI988" s="30"/>
      <c r="AJ988" s="1"/>
    </row>
    <row r="989" spans="1:36" ht="12.75" customHeight="1" x14ac:dyDescent="0.25">
      <c r="A989" s="22"/>
      <c r="B989" s="27"/>
      <c r="C989" s="27"/>
      <c r="D989" s="76"/>
      <c r="E989" s="76"/>
      <c r="F989" s="76"/>
      <c r="G989" s="76"/>
      <c r="H989" s="76"/>
      <c r="I989" s="76"/>
      <c r="J989" s="76"/>
      <c r="K989" s="7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  <c r="AA989" s="27"/>
      <c r="AB989" s="27"/>
      <c r="AC989" s="27"/>
      <c r="AD989" s="78"/>
      <c r="AE989" s="78"/>
      <c r="AF989" s="78"/>
      <c r="AG989" s="1"/>
      <c r="AH989" s="27"/>
      <c r="AI989" s="30"/>
      <c r="AJ989" s="1"/>
    </row>
    <row r="990" spans="1:36" ht="12.75" customHeight="1" x14ac:dyDescent="0.25">
      <c r="A990" s="22"/>
      <c r="B990" s="27"/>
      <c r="C990" s="27"/>
      <c r="D990" s="76"/>
      <c r="E990" s="76"/>
      <c r="F990" s="76"/>
      <c r="G990" s="76"/>
      <c r="H990" s="76"/>
      <c r="I990" s="76"/>
      <c r="J990" s="76"/>
      <c r="K990" s="7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  <c r="AA990" s="27"/>
      <c r="AB990" s="27"/>
      <c r="AC990" s="27"/>
      <c r="AD990" s="78"/>
      <c r="AE990" s="78"/>
      <c r="AF990" s="78"/>
      <c r="AG990" s="1"/>
      <c r="AH990" s="27"/>
      <c r="AI990" s="30"/>
      <c r="AJ990" s="1"/>
    </row>
    <row r="991" spans="1:36" ht="12.75" customHeight="1" x14ac:dyDescent="0.25">
      <c r="A991" s="22"/>
      <c r="B991" s="27"/>
      <c r="C991" s="27"/>
      <c r="D991" s="76"/>
      <c r="E991" s="76"/>
      <c r="F991" s="76"/>
      <c r="G991" s="76"/>
      <c r="H991" s="76"/>
      <c r="I991" s="76"/>
      <c r="J991" s="76"/>
      <c r="K991" s="7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  <c r="AA991" s="27"/>
      <c r="AB991" s="27"/>
      <c r="AC991" s="27"/>
      <c r="AD991" s="78"/>
      <c r="AE991" s="78"/>
      <c r="AF991" s="78"/>
      <c r="AG991" s="1"/>
      <c r="AH991" s="27"/>
      <c r="AI991" s="30"/>
      <c r="AJ991" s="1"/>
    </row>
    <row r="992" spans="1:36" ht="12.75" customHeight="1" x14ac:dyDescent="0.25">
      <c r="A992" s="22"/>
      <c r="B992" s="27"/>
      <c r="C992" s="27"/>
      <c r="D992" s="76"/>
      <c r="E992" s="76"/>
      <c r="F992" s="76"/>
      <c r="G992" s="76"/>
      <c r="H992" s="76"/>
      <c r="I992" s="76"/>
      <c r="J992" s="76"/>
      <c r="K992" s="7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  <c r="AA992" s="27"/>
      <c r="AB992" s="27"/>
      <c r="AC992" s="27"/>
      <c r="AD992" s="78"/>
      <c r="AE992" s="78"/>
      <c r="AF992" s="78"/>
      <c r="AG992" s="1"/>
      <c r="AH992" s="27"/>
      <c r="AI992" s="30"/>
      <c r="AJ992" s="1"/>
    </row>
    <row r="993" spans="1:36" ht="12.75" customHeight="1" x14ac:dyDescent="0.25">
      <c r="A993" s="22"/>
      <c r="B993" s="27"/>
      <c r="C993" s="27"/>
      <c r="D993" s="76"/>
      <c r="E993" s="76"/>
      <c r="F993" s="76"/>
      <c r="G993" s="76"/>
      <c r="H993" s="76"/>
      <c r="I993" s="76"/>
      <c r="J993" s="76"/>
      <c r="K993" s="7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  <c r="AA993" s="27"/>
      <c r="AB993" s="27"/>
      <c r="AC993" s="27"/>
      <c r="AD993" s="78"/>
      <c r="AE993" s="78"/>
      <c r="AF993" s="78"/>
      <c r="AG993" s="1"/>
      <c r="AH993" s="27"/>
      <c r="AI993" s="30"/>
      <c r="AJ993" s="1"/>
    </row>
    <row r="994" spans="1:36" ht="12.75" customHeight="1" x14ac:dyDescent="0.25">
      <c r="A994" s="22"/>
      <c r="B994" s="27"/>
      <c r="C994" s="27"/>
      <c r="D994" s="76"/>
      <c r="E994" s="76"/>
      <c r="F994" s="76"/>
      <c r="G994" s="76"/>
      <c r="H994" s="76"/>
      <c r="I994" s="76"/>
      <c r="J994" s="76"/>
      <c r="K994" s="7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  <c r="AA994" s="27"/>
      <c r="AB994" s="27"/>
      <c r="AC994" s="27"/>
      <c r="AD994" s="78"/>
      <c r="AE994" s="78"/>
      <c r="AF994" s="78"/>
      <c r="AG994" s="1"/>
      <c r="AH994" s="27"/>
      <c r="AI994" s="30"/>
      <c r="AJ994" s="1"/>
    </row>
    <row r="995" spans="1:36" ht="12.75" customHeight="1" x14ac:dyDescent="0.25">
      <c r="A995" s="22"/>
      <c r="B995" s="27"/>
      <c r="C995" s="27"/>
      <c r="D995" s="76"/>
      <c r="E995" s="76"/>
      <c r="F995" s="76"/>
      <c r="G995" s="76"/>
      <c r="H995" s="76"/>
      <c r="I995" s="76"/>
      <c r="J995" s="76"/>
      <c r="K995" s="7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  <c r="AA995" s="27"/>
      <c r="AB995" s="27"/>
      <c r="AC995" s="27"/>
      <c r="AD995" s="78"/>
      <c r="AE995" s="78"/>
      <c r="AF995" s="78"/>
      <c r="AG995" s="1"/>
      <c r="AH995" s="27"/>
      <c r="AI995" s="30"/>
      <c r="AJ995" s="1"/>
    </row>
    <row r="996" spans="1:36" ht="12.75" customHeight="1" x14ac:dyDescent="0.25">
      <c r="A996" s="22"/>
      <c r="B996" s="27"/>
      <c r="C996" s="27"/>
      <c r="D996" s="76"/>
      <c r="E996" s="76"/>
      <c r="F996" s="76"/>
      <c r="G996" s="76"/>
      <c r="H996" s="76"/>
      <c r="I996" s="76"/>
      <c r="J996" s="76"/>
      <c r="K996" s="7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  <c r="AA996" s="27"/>
      <c r="AB996" s="27"/>
      <c r="AC996" s="27"/>
      <c r="AD996" s="78"/>
      <c r="AE996" s="78"/>
      <c r="AF996" s="78"/>
      <c r="AG996" s="1"/>
      <c r="AH996" s="27"/>
      <c r="AI996" s="30"/>
      <c r="AJ996" s="1"/>
    </row>
    <row r="997" spans="1:36" ht="12.75" customHeight="1" x14ac:dyDescent="0.25">
      <c r="A997" s="22"/>
      <c r="B997" s="27"/>
      <c r="C997" s="27"/>
      <c r="D997" s="76"/>
      <c r="E997" s="76"/>
      <c r="F997" s="76"/>
      <c r="G997" s="76"/>
      <c r="H997" s="76"/>
      <c r="I997" s="76"/>
      <c r="J997" s="76"/>
      <c r="K997" s="7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  <c r="AA997" s="27"/>
      <c r="AB997" s="27"/>
      <c r="AC997" s="27"/>
      <c r="AD997" s="78"/>
      <c r="AE997" s="78"/>
      <c r="AF997" s="78"/>
      <c r="AG997" s="1"/>
      <c r="AH997" s="27"/>
      <c r="AI997" s="30"/>
      <c r="AJ997" s="1"/>
    </row>
    <row r="998" spans="1:36" ht="12.75" customHeight="1" x14ac:dyDescent="0.25">
      <c r="A998" s="22"/>
      <c r="B998" s="27"/>
      <c r="C998" s="27"/>
      <c r="D998" s="76"/>
      <c r="E998" s="76"/>
      <c r="F998" s="76"/>
      <c r="G998" s="76"/>
      <c r="H998" s="76"/>
      <c r="I998" s="76"/>
      <c r="J998" s="76"/>
      <c r="K998" s="7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  <c r="AA998" s="27"/>
      <c r="AB998" s="27"/>
      <c r="AC998" s="27"/>
      <c r="AD998" s="78"/>
      <c r="AE998" s="78"/>
      <c r="AF998" s="78"/>
      <c r="AG998" s="1"/>
      <c r="AH998" s="27"/>
      <c r="AI998" s="30"/>
      <c r="AJ998" s="1"/>
    </row>
    <row r="999" spans="1:36" ht="12.75" customHeight="1" x14ac:dyDescent="0.25">
      <c r="A999" s="22"/>
      <c r="B999" s="27"/>
      <c r="C999" s="27"/>
      <c r="D999" s="76"/>
      <c r="E999" s="76"/>
      <c r="F999" s="76"/>
      <c r="G999" s="76"/>
      <c r="H999" s="76"/>
      <c r="I999" s="76"/>
      <c r="J999" s="76"/>
      <c r="K999" s="7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  <c r="AA999" s="27"/>
      <c r="AB999" s="27"/>
      <c r="AC999" s="27"/>
      <c r="AD999" s="78"/>
      <c r="AE999" s="78"/>
      <c r="AF999" s="78"/>
      <c r="AG999" s="1"/>
      <c r="AH999" s="27"/>
      <c r="AI999" s="30"/>
      <c r="AJ999" s="1"/>
    </row>
    <row r="1000" spans="1:36" ht="12.75" customHeight="1" x14ac:dyDescent="0.25">
      <c r="A1000" s="22"/>
      <c r="B1000" s="27"/>
      <c r="C1000" s="27"/>
      <c r="D1000" s="76"/>
      <c r="E1000" s="76"/>
      <c r="F1000" s="76"/>
      <c r="G1000" s="76"/>
      <c r="H1000" s="76"/>
      <c r="I1000" s="76"/>
      <c r="J1000" s="76"/>
      <c r="K1000" s="7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  <c r="AA1000" s="27"/>
      <c r="AB1000" s="27"/>
      <c r="AC1000" s="27"/>
      <c r="AD1000" s="78"/>
      <c r="AE1000" s="78"/>
      <c r="AF1000" s="78"/>
      <c r="AG1000" s="1"/>
      <c r="AH1000" s="27"/>
      <c r="AI1000" s="30"/>
      <c r="AJ1000" s="1"/>
    </row>
    <row r="1001" spans="1:36" ht="12.75" customHeight="1" x14ac:dyDescent="0.25">
      <c r="A1001" s="22"/>
      <c r="B1001" s="27"/>
      <c r="C1001" s="27"/>
      <c r="D1001" s="76"/>
      <c r="E1001" s="76"/>
      <c r="F1001" s="76"/>
      <c r="G1001" s="76"/>
      <c r="H1001" s="76"/>
      <c r="I1001" s="76"/>
      <c r="J1001" s="76"/>
      <c r="K1001" s="77"/>
      <c r="L1001" s="27"/>
      <c r="M1001" s="27"/>
      <c r="N1001" s="27"/>
      <c r="O1001" s="27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  <c r="Z1001" s="27"/>
      <c r="AA1001" s="27"/>
      <c r="AB1001" s="27"/>
      <c r="AC1001" s="27"/>
      <c r="AD1001" s="78"/>
      <c r="AE1001" s="78"/>
      <c r="AF1001" s="78"/>
      <c r="AG1001" s="1"/>
      <c r="AH1001" s="27"/>
      <c r="AI1001" s="30"/>
      <c r="AJ1001" s="1"/>
    </row>
    <row r="1002" spans="1:36" ht="12.75" customHeight="1" x14ac:dyDescent="0.25">
      <c r="A1002" s="22"/>
      <c r="B1002" s="27"/>
      <c r="C1002" s="27"/>
      <c r="D1002" s="76"/>
      <c r="E1002" s="76"/>
      <c r="F1002" s="76"/>
      <c r="G1002" s="76"/>
      <c r="H1002" s="76"/>
      <c r="I1002" s="76"/>
      <c r="J1002" s="76"/>
      <c r="K1002" s="77"/>
      <c r="L1002" s="27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  <c r="Z1002" s="27"/>
      <c r="AA1002" s="27"/>
      <c r="AB1002" s="27"/>
      <c r="AC1002" s="27"/>
      <c r="AD1002" s="78"/>
      <c r="AE1002" s="78"/>
      <c r="AF1002" s="78"/>
      <c r="AG1002" s="1"/>
      <c r="AH1002" s="27"/>
      <c r="AI1002" s="30"/>
      <c r="AJ1002" s="1"/>
    </row>
    <row r="1003" spans="1:36" ht="12.75" customHeight="1" x14ac:dyDescent="0.25">
      <c r="A1003" s="22"/>
      <c r="B1003" s="27"/>
      <c r="C1003" s="27"/>
      <c r="D1003" s="76"/>
      <c r="E1003" s="76"/>
      <c r="F1003" s="76"/>
      <c r="G1003" s="76"/>
      <c r="H1003" s="76"/>
      <c r="I1003" s="76"/>
      <c r="J1003" s="76"/>
      <c r="K1003" s="77"/>
      <c r="L1003" s="27"/>
      <c r="M1003" s="27"/>
      <c r="N1003" s="27"/>
      <c r="O1003" s="27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  <c r="Z1003" s="27"/>
      <c r="AA1003" s="27"/>
      <c r="AB1003" s="27"/>
      <c r="AC1003" s="27"/>
      <c r="AD1003" s="78"/>
      <c r="AE1003" s="78"/>
      <c r="AF1003" s="78"/>
      <c r="AG1003" s="1"/>
      <c r="AH1003" s="27"/>
      <c r="AI1003" s="30"/>
      <c r="AJ1003" s="1"/>
    </row>
    <row r="1004" spans="1:36" ht="12.75" customHeight="1" x14ac:dyDescent="0.25">
      <c r="A1004" s="22"/>
      <c r="B1004" s="27"/>
      <c r="C1004" s="27"/>
      <c r="D1004" s="76"/>
      <c r="E1004" s="76"/>
      <c r="F1004" s="76"/>
      <c r="G1004" s="76"/>
      <c r="H1004" s="76"/>
      <c r="I1004" s="76"/>
      <c r="J1004" s="76"/>
      <c r="K1004" s="77"/>
      <c r="L1004" s="27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  <c r="Z1004" s="27"/>
      <c r="AA1004" s="27"/>
      <c r="AB1004" s="27"/>
      <c r="AC1004" s="27"/>
      <c r="AD1004" s="78"/>
      <c r="AE1004" s="78"/>
      <c r="AF1004" s="78"/>
      <c r="AG1004" s="1"/>
      <c r="AH1004" s="27"/>
      <c r="AI1004" s="30"/>
      <c r="AJ1004" s="1"/>
    </row>
    <row r="1005" spans="1:36" ht="12.75" customHeight="1" x14ac:dyDescent="0.25">
      <c r="A1005" s="22"/>
      <c r="B1005" s="27"/>
      <c r="C1005" s="27"/>
      <c r="D1005" s="76"/>
      <c r="E1005" s="76"/>
      <c r="F1005" s="76"/>
      <c r="G1005" s="76"/>
      <c r="H1005" s="76"/>
      <c r="I1005" s="76"/>
      <c r="J1005" s="76"/>
      <c r="K1005" s="77"/>
      <c r="L1005" s="27"/>
      <c r="M1005" s="27"/>
      <c r="N1005" s="27"/>
      <c r="O1005" s="27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  <c r="Z1005" s="27"/>
      <c r="AA1005" s="27"/>
      <c r="AB1005" s="27"/>
      <c r="AC1005" s="27"/>
      <c r="AD1005" s="78"/>
      <c r="AE1005" s="78"/>
      <c r="AF1005" s="78"/>
      <c r="AG1005" s="1"/>
      <c r="AH1005" s="27"/>
      <c r="AI1005" s="30"/>
      <c r="AJ1005" s="1"/>
    </row>
    <row r="1006" spans="1:36" ht="12.75" customHeight="1" x14ac:dyDescent="0.25">
      <c r="A1006" s="22"/>
      <c r="B1006" s="27"/>
      <c r="C1006" s="27"/>
      <c r="D1006" s="76"/>
      <c r="E1006" s="76"/>
      <c r="F1006" s="76"/>
      <c r="G1006" s="76"/>
      <c r="H1006" s="76"/>
      <c r="I1006" s="76"/>
      <c r="J1006" s="76"/>
      <c r="K1006" s="77"/>
      <c r="L1006" s="27"/>
      <c r="M1006" s="27"/>
      <c r="N1006" s="27"/>
      <c r="O1006" s="27"/>
      <c r="P1006" s="27"/>
      <c r="Q1006" s="27"/>
      <c r="R1006" s="27"/>
      <c r="S1006" s="27"/>
      <c r="T1006" s="27"/>
      <c r="U1006" s="27"/>
      <c r="V1006" s="27"/>
      <c r="W1006" s="27"/>
      <c r="X1006" s="27"/>
      <c r="Y1006" s="27"/>
      <c r="Z1006" s="27"/>
      <c r="AA1006" s="27"/>
      <c r="AB1006" s="27"/>
      <c r="AC1006" s="27"/>
      <c r="AD1006" s="78"/>
      <c r="AE1006" s="78"/>
      <c r="AF1006" s="78"/>
      <c r="AG1006" s="1"/>
      <c r="AH1006" s="27"/>
      <c r="AI1006" s="30"/>
      <c r="AJ1006" s="1"/>
    </row>
    <row r="1007" spans="1:36" ht="12.75" customHeight="1" x14ac:dyDescent="0.25">
      <c r="A1007" s="22"/>
      <c r="B1007" s="27"/>
      <c r="C1007" s="27"/>
      <c r="D1007" s="76"/>
      <c r="E1007" s="76"/>
      <c r="F1007" s="76"/>
      <c r="G1007" s="76"/>
      <c r="H1007" s="76"/>
      <c r="I1007" s="76"/>
      <c r="J1007" s="76"/>
      <c r="K1007" s="77"/>
      <c r="L1007" s="27"/>
      <c r="M1007" s="27"/>
      <c r="N1007" s="27"/>
      <c r="O1007" s="27"/>
      <c r="P1007" s="27"/>
      <c r="Q1007" s="27"/>
      <c r="R1007" s="27"/>
      <c r="S1007" s="27"/>
      <c r="T1007" s="27"/>
      <c r="U1007" s="27"/>
      <c r="V1007" s="27"/>
      <c r="W1007" s="27"/>
      <c r="X1007" s="27"/>
      <c r="Y1007" s="27"/>
      <c r="Z1007" s="27"/>
      <c r="AA1007" s="27"/>
      <c r="AB1007" s="27"/>
      <c r="AC1007" s="27"/>
      <c r="AD1007" s="78"/>
      <c r="AE1007" s="78"/>
      <c r="AF1007" s="78"/>
      <c r="AG1007" s="1"/>
      <c r="AH1007" s="27"/>
      <c r="AI1007" s="30"/>
      <c r="AJ1007" s="1"/>
    </row>
    <row r="1008" spans="1:36" ht="12.75" customHeight="1" x14ac:dyDescent="0.25">
      <c r="A1008" s="22"/>
      <c r="B1008" s="27"/>
      <c r="C1008" s="27"/>
      <c r="D1008" s="76"/>
      <c r="E1008" s="76"/>
      <c r="F1008" s="76"/>
      <c r="G1008" s="76"/>
      <c r="H1008" s="76"/>
      <c r="I1008" s="76"/>
      <c r="J1008" s="76"/>
      <c r="K1008" s="77"/>
      <c r="L1008" s="27"/>
      <c r="M1008" s="27"/>
      <c r="N1008" s="27"/>
      <c r="O1008" s="27"/>
      <c r="P1008" s="27"/>
      <c r="Q1008" s="27"/>
      <c r="R1008" s="27"/>
      <c r="S1008" s="27"/>
      <c r="T1008" s="27"/>
      <c r="U1008" s="27"/>
      <c r="V1008" s="27"/>
      <c r="W1008" s="27"/>
      <c r="X1008" s="27"/>
      <c r="Y1008" s="27"/>
      <c r="Z1008" s="27"/>
      <c r="AA1008" s="27"/>
      <c r="AB1008" s="27"/>
      <c r="AC1008" s="27"/>
      <c r="AD1008" s="78"/>
      <c r="AE1008" s="78"/>
      <c r="AF1008" s="78"/>
      <c r="AG1008" s="1"/>
      <c r="AH1008" s="27"/>
      <c r="AI1008" s="30"/>
      <c r="AJ1008" s="1"/>
    </row>
    <row r="1009" spans="1:36" ht="12.75" customHeight="1" x14ac:dyDescent="0.25">
      <c r="A1009" s="22"/>
      <c r="B1009" s="27"/>
      <c r="C1009" s="27"/>
      <c r="D1009" s="76"/>
      <c r="E1009" s="76"/>
      <c r="F1009" s="76"/>
      <c r="G1009" s="76"/>
      <c r="H1009" s="76"/>
      <c r="I1009" s="76"/>
      <c r="J1009" s="76"/>
      <c r="K1009" s="77"/>
      <c r="L1009" s="27"/>
      <c r="M1009" s="27"/>
      <c r="N1009" s="27"/>
      <c r="O1009" s="27"/>
      <c r="P1009" s="27"/>
      <c r="Q1009" s="27"/>
      <c r="R1009" s="27"/>
      <c r="S1009" s="27"/>
      <c r="T1009" s="27"/>
      <c r="U1009" s="27"/>
      <c r="V1009" s="27"/>
      <c r="W1009" s="27"/>
      <c r="X1009" s="27"/>
      <c r="Y1009" s="27"/>
      <c r="Z1009" s="27"/>
      <c r="AA1009" s="27"/>
      <c r="AB1009" s="27"/>
      <c r="AC1009" s="27"/>
      <c r="AD1009" s="78"/>
      <c r="AE1009" s="78"/>
      <c r="AF1009" s="78"/>
      <c r="AG1009" s="1"/>
      <c r="AH1009" s="27"/>
      <c r="AI1009" s="30"/>
      <c r="AJ1009" s="1"/>
    </row>
    <row r="1010" spans="1:36" ht="12.75" customHeight="1" x14ac:dyDescent="0.25">
      <c r="A1010" s="22"/>
      <c r="B1010" s="27"/>
      <c r="C1010" s="27"/>
      <c r="D1010" s="76"/>
      <c r="E1010" s="76"/>
      <c r="F1010" s="76"/>
      <c r="G1010" s="76"/>
      <c r="H1010" s="76"/>
      <c r="I1010" s="76"/>
      <c r="J1010" s="76"/>
      <c r="K1010" s="77"/>
      <c r="L1010" s="27"/>
      <c r="M1010" s="27"/>
      <c r="N1010" s="27"/>
      <c r="O1010" s="27"/>
      <c r="P1010" s="27"/>
      <c r="Q1010" s="27"/>
      <c r="R1010" s="27"/>
      <c r="S1010" s="27"/>
      <c r="T1010" s="27"/>
      <c r="U1010" s="27"/>
      <c r="V1010" s="27"/>
      <c r="W1010" s="27"/>
      <c r="X1010" s="27"/>
      <c r="Y1010" s="27"/>
      <c r="Z1010" s="27"/>
      <c r="AA1010" s="27"/>
      <c r="AB1010" s="27"/>
      <c r="AC1010" s="27"/>
      <c r="AD1010" s="78"/>
      <c r="AE1010" s="78"/>
      <c r="AF1010" s="78"/>
      <c r="AG1010" s="1"/>
      <c r="AH1010" s="27"/>
      <c r="AI1010" s="30"/>
      <c r="AJ1010" s="1"/>
    </row>
    <row r="1011" spans="1:36" ht="12.75" customHeight="1" x14ac:dyDescent="0.25">
      <c r="A1011" s="22"/>
      <c r="B1011" s="27"/>
      <c r="C1011" s="27"/>
      <c r="D1011" s="76"/>
      <c r="E1011" s="76"/>
      <c r="F1011" s="76"/>
      <c r="G1011" s="76"/>
      <c r="H1011" s="76"/>
      <c r="I1011" s="76"/>
      <c r="J1011" s="76"/>
      <c r="K1011" s="77"/>
      <c r="L1011" s="27"/>
      <c r="M1011" s="27"/>
      <c r="N1011" s="27"/>
      <c r="O1011" s="27"/>
      <c r="P1011" s="27"/>
      <c r="Q1011" s="27"/>
      <c r="R1011" s="27"/>
      <c r="S1011" s="27"/>
      <c r="T1011" s="27"/>
      <c r="U1011" s="27"/>
      <c r="V1011" s="27"/>
      <c r="W1011" s="27"/>
      <c r="X1011" s="27"/>
      <c r="Y1011" s="27"/>
      <c r="Z1011" s="27"/>
      <c r="AA1011" s="27"/>
      <c r="AB1011" s="27"/>
      <c r="AC1011" s="27"/>
      <c r="AD1011" s="78"/>
      <c r="AE1011" s="78"/>
      <c r="AF1011" s="78"/>
      <c r="AG1011" s="1"/>
      <c r="AH1011" s="27"/>
      <c r="AI1011" s="30"/>
      <c r="AJ1011" s="1"/>
    </row>
    <row r="1012" spans="1:36" ht="12.75" customHeight="1" x14ac:dyDescent="0.25">
      <c r="A1012" s="22"/>
      <c r="B1012" s="27"/>
      <c r="C1012" s="27"/>
      <c r="D1012" s="76"/>
      <c r="E1012" s="76"/>
      <c r="F1012" s="76"/>
      <c r="G1012" s="76"/>
      <c r="H1012" s="76"/>
      <c r="I1012" s="76"/>
      <c r="J1012" s="76"/>
      <c r="K1012" s="77"/>
      <c r="L1012" s="27"/>
      <c r="M1012" s="27"/>
      <c r="N1012" s="27"/>
      <c r="O1012" s="27"/>
      <c r="P1012" s="27"/>
      <c r="Q1012" s="27"/>
      <c r="R1012" s="27"/>
      <c r="S1012" s="27"/>
      <c r="T1012" s="27"/>
      <c r="U1012" s="27"/>
      <c r="V1012" s="27"/>
      <c r="W1012" s="27"/>
      <c r="X1012" s="27"/>
      <c r="Y1012" s="27"/>
      <c r="Z1012" s="27"/>
      <c r="AA1012" s="27"/>
      <c r="AB1012" s="27"/>
      <c r="AC1012" s="27"/>
      <c r="AD1012" s="78"/>
      <c r="AE1012" s="78"/>
      <c r="AF1012" s="78"/>
      <c r="AG1012" s="1"/>
      <c r="AH1012" s="27"/>
      <c r="AI1012" s="30"/>
      <c r="AJ1012" s="1"/>
    </row>
    <row r="1013" spans="1:36" ht="12.75" customHeight="1" x14ac:dyDescent="0.25">
      <c r="A1013" s="22"/>
      <c r="B1013" s="27"/>
      <c r="C1013" s="27"/>
      <c r="D1013" s="76"/>
      <c r="E1013" s="76"/>
      <c r="F1013" s="76"/>
      <c r="G1013" s="76"/>
      <c r="H1013" s="76"/>
      <c r="I1013" s="76"/>
      <c r="J1013" s="76"/>
      <c r="K1013" s="77"/>
      <c r="L1013" s="27"/>
      <c r="M1013" s="27"/>
      <c r="N1013" s="27"/>
      <c r="O1013" s="27"/>
      <c r="P1013" s="27"/>
      <c r="Q1013" s="27"/>
      <c r="R1013" s="27"/>
      <c r="S1013" s="27"/>
      <c r="T1013" s="27"/>
      <c r="U1013" s="27"/>
      <c r="V1013" s="27"/>
      <c r="W1013" s="27"/>
      <c r="X1013" s="27"/>
      <c r="Y1013" s="27"/>
      <c r="Z1013" s="27"/>
      <c r="AA1013" s="27"/>
      <c r="AB1013" s="27"/>
      <c r="AC1013" s="27"/>
      <c r="AD1013" s="78"/>
      <c r="AE1013" s="78"/>
      <c r="AF1013" s="78"/>
      <c r="AG1013" s="1"/>
      <c r="AH1013" s="27"/>
      <c r="AI1013" s="30"/>
      <c r="AJ1013" s="1"/>
    </row>
    <row r="1014" spans="1:36" ht="12.75" customHeight="1" x14ac:dyDescent="0.25">
      <c r="A1014" s="22"/>
      <c r="B1014" s="27"/>
      <c r="C1014" s="27"/>
      <c r="D1014" s="76"/>
      <c r="E1014" s="76"/>
      <c r="F1014" s="76"/>
      <c r="G1014" s="76"/>
      <c r="H1014" s="76"/>
      <c r="I1014" s="76"/>
      <c r="J1014" s="76"/>
      <c r="K1014" s="77"/>
      <c r="L1014" s="27"/>
      <c r="M1014" s="27"/>
      <c r="N1014" s="27"/>
      <c r="O1014" s="27"/>
      <c r="P1014" s="27"/>
      <c r="Q1014" s="27"/>
      <c r="R1014" s="27"/>
      <c r="S1014" s="27"/>
      <c r="T1014" s="27"/>
      <c r="U1014" s="27"/>
      <c r="V1014" s="27"/>
      <c r="W1014" s="27"/>
      <c r="X1014" s="27"/>
      <c r="Y1014" s="27"/>
      <c r="Z1014" s="27"/>
      <c r="AA1014" s="27"/>
      <c r="AB1014" s="27"/>
      <c r="AC1014" s="27"/>
      <c r="AD1014" s="78"/>
      <c r="AE1014" s="78"/>
      <c r="AF1014" s="78"/>
      <c r="AG1014" s="1"/>
      <c r="AH1014" s="27"/>
      <c r="AI1014" s="30"/>
      <c r="AJ1014" s="1"/>
    </row>
    <row r="1015" spans="1:36" ht="12.75" customHeight="1" x14ac:dyDescent="0.25">
      <c r="A1015" s="22"/>
      <c r="B1015" s="27"/>
      <c r="C1015" s="27"/>
      <c r="D1015" s="76"/>
      <c r="E1015" s="76"/>
      <c r="F1015" s="76"/>
      <c r="G1015" s="76"/>
      <c r="H1015" s="76"/>
      <c r="I1015" s="76"/>
      <c r="J1015" s="76"/>
      <c r="K1015" s="77"/>
      <c r="L1015" s="27"/>
      <c r="M1015" s="27"/>
      <c r="N1015" s="27"/>
      <c r="O1015" s="27"/>
      <c r="P1015" s="27"/>
      <c r="Q1015" s="27"/>
      <c r="R1015" s="27"/>
      <c r="S1015" s="27"/>
      <c r="T1015" s="27"/>
      <c r="U1015" s="27"/>
      <c r="V1015" s="27"/>
      <c r="W1015" s="27"/>
      <c r="X1015" s="27"/>
      <c r="Y1015" s="27"/>
      <c r="Z1015" s="27"/>
      <c r="AA1015" s="27"/>
      <c r="AB1015" s="27"/>
      <c r="AC1015" s="27"/>
      <c r="AD1015" s="78"/>
      <c r="AE1015" s="78"/>
      <c r="AF1015" s="78"/>
      <c r="AG1015" s="1"/>
      <c r="AH1015" s="27"/>
      <c r="AI1015" s="30"/>
      <c r="AJ1015" s="1"/>
    </row>
    <row r="1016" spans="1:36" ht="12.75" customHeight="1" x14ac:dyDescent="0.25">
      <c r="A1016" s="22"/>
      <c r="B1016" s="27"/>
      <c r="C1016" s="27"/>
      <c r="D1016" s="76"/>
      <c r="E1016" s="76"/>
      <c r="F1016" s="76"/>
      <c r="G1016" s="76"/>
      <c r="H1016" s="76"/>
      <c r="I1016" s="76"/>
      <c r="J1016" s="76"/>
      <c r="K1016" s="77"/>
      <c r="L1016" s="27"/>
      <c r="M1016" s="27"/>
      <c r="N1016" s="27"/>
      <c r="O1016" s="27"/>
      <c r="P1016" s="27"/>
      <c r="Q1016" s="27"/>
      <c r="R1016" s="27"/>
      <c r="S1016" s="27"/>
      <c r="T1016" s="27"/>
      <c r="U1016" s="27"/>
      <c r="V1016" s="27"/>
      <c r="W1016" s="27"/>
      <c r="X1016" s="27"/>
      <c r="Y1016" s="27"/>
      <c r="Z1016" s="27"/>
      <c r="AA1016" s="27"/>
      <c r="AB1016" s="27"/>
      <c r="AC1016" s="27"/>
      <c r="AD1016" s="78"/>
      <c r="AE1016" s="78"/>
      <c r="AF1016" s="78"/>
      <c r="AG1016" s="1"/>
      <c r="AH1016" s="27"/>
      <c r="AI1016" s="30"/>
      <c r="AJ1016" s="1"/>
    </row>
    <row r="1017" spans="1:36" ht="12.75" customHeight="1" x14ac:dyDescent="0.25">
      <c r="A1017" s="22"/>
      <c r="B1017" s="27"/>
      <c r="C1017" s="27"/>
      <c r="D1017" s="76"/>
      <c r="E1017" s="76"/>
      <c r="F1017" s="76"/>
      <c r="G1017" s="76"/>
      <c r="H1017" s="76"/>
      <c r="I1017" s="76"/>
      <c r="J1017" s="76"/>
      <c r="K1017" s="77"/>
      <c r="L1017" s="27"/>
      <c r="M1017" s="27"/>
      <c r="N1017" s="27"/>
      <c r="O1017" s="27"/>
      <c r="P1017" s="27"/>
      <c r="Q1017" s="27"/>
      <c r="R1017" s="27"/>
      <c r="S1017" s="27"/>
      <c r="T1017" s="27"/>
      <c r="U1017" s="27"/>
      <c r="V1017" s="27"/>
      <c r="W1017" s="27"/>
      <c r="X1017" s="27"/>
      <c r="Y1017" s="27"/>
      <c r="Z1017" s="27"/>
      <c r="AA1017" s="27"/>
      <c r="AB1017" s="27"/>
      <c r="AC1017" s="27"/>
      <c r="AD1017" s="78"/>
      <c r="AE1017" s="78"/>
      <c r="AF1017" s="78"/>
      <c r="AG1017" s="1"/>
      <c r="AH1017" s="27"/>
      <c r="AI1017" s="30"/>
      <c r="AJ1017" s="1"/>
    </row>
    <row r="1018" spans="1:36" ht="12.75" customHeight="1" x14ac:dyDescent="0.25">
      <c r="A1018" s="22"/>
      <c r="B1018" s="27"/>
      <c r="C1018" s="27"/>
      <c r="D1018" s="76"/>
      <c r="E1018" s="76"/>
      <c r="F1018" s="76"/>
      <c r="G1018" s="76"/>
      <c r="H1018" s="76"/>
      <c r="I1018" s="76"/>
      <c r="J1018" s="76"/>
      <c r="K1018" s="77"/>
      <c r="L1018" s="27"/>
      <c r="M1018" s="27"/>
      <c r="N1018" s="27"/>
      <c r="O1018" s="27"/>
      <c r="P1018" s="27"/>
      <c r="Q1018" s="27"/>
      <c r="R1018" s="27"/>
      <c r="S1018" s="27"/>
      <c r="T1018" s="27"/>
      <c r="U1018" s="27"/>
      <c r="V1018" s="27"/>
      <c r="W1018" s="27"/>
      <c r="X1018" s="27"/>
      <c r="Y1018" s="27"/>
      <c r="Z1018" s="27"/>
      <c r="AA1018" s="27"/>
      <c r="AB1018" s="27"/>
      <c r="AC1018" s="27"/>
      <c r="AD1018" s="78"/>
      <c r="AE1018" s="78"/>
      <c r="AF1018" s="78"/>
      <c r="AG1018" s="1"/>
      <c r="AH1018" s="27"/>
      <c r="AI1018" s="30"/>
      <c r="AJ1018" s="1"/>
    </row>
    <row r="1019" spans="1:36" ht="12.75" customHeight="1" x14ac:dyDescent="0.25">
      <c r="A1019" s="22"/>
      <c r="B1019" s="27"/>
      <c r="C1019" s="27"/>
      <c r="D1019" s="76"/>
      <c r="E1019" s="76"/>
      <c r="F1019" s="76"/>
      <c r="G1019" s="76"/>
      <c r="H1019" s="76"/>
      <c r="I1019" s="76"/>
      <c r="J1019" s="76"/>
      <c r="K1019" s="77"/>
      <c r="L1019" s="27"/>
      <c r="M1019" s="27"/>
      <c r="N1019" s="27"/>
      <c r="O1019" s="27"/>
      <c r="P1019" s="27"/>
      <c r="Q1019" s="27"/>
      <c r="R1019" s="27"/>
      <c r="S1019" s="27"/>
      <c r="T1019" s="27"/>
      <c r="U1019" s="27"/>
      <c r="V1019" s="27"/>
      <c r="W1019" s="27"/>
      <c r="X1019" s="27"/>
      <c r="Y1019" s="27"/>
      <c r="Z1019" s="27"/>
      <c r="AA1019" s="27"/>
      <c r="AB1019" s="27"/>
      <c r="AC1019" s="27"/>
      <c r="AD1019" s="78"/>
      <c r="AE1019" s="78"/>
      <c r="AF1019" s="78"/>
      <c r="AG1019" s="1"/>
      <c r="AH1019" s="27"/>
      <c r="AI1019" s="30"/>
      <c r="AJ1019" s="1"/>
    </row>
    <row r="1020" spans="1:36" ht="12.75" customHeight="1" x14ac:dyDescent="0.25">
      <c r="A1020" s="22"/>
      <c r="B1020" s="27"/>
      <c r="C1020" s="27"/>
      <c r="D1020" s="76"/>
      <c r="E1020" s="76"/>
      <c r="F1020" s="76"/>
      <c r="G1020" s="76"/>
      <c r="H1020" s="76"/>
      <c r="I1020" s="76"/>
      <c r="J1020" s="76"/>
      <c r="K1020" s="77"/>
      <c r="L1020" s="27"/>
      <c r="M1020" s="27"/>
      <c r="N1020" s="27"/>
      <c r="O1020" s="27"/>
      <c r="P1020" s="27"/>
      <c r="Q1020" s="27"/>
      <c r="R1020" s="27"/>
      <c r="S1020" s="27"/>
      <c r="T1020" s="27"/>
      <c r="U1020" s="27"/>
      <c r="V1020" s="27"/>
      <c r="W1020" s="27"/>
      <c r="X1020" s="27"/>
      <c r="Y1020" s="27"/>
      <c r="Z1020" s="27"/>
      <c r="AA1020" s="27"/>
      <c r="AB1020" s="27"/>
      <c r="AC1020" s="27"/>
      <c r="AD1020" s="78"/>
      <c r="AE1020" s="78"/>
      <c r="AF1020" s="78"/>
      <c r="AG1020" s="1"/>
      <c r="AH1020" s="27"/>
      <c r="AI1020" s="30"/>
      <c r="AJ1020" s="1"/>
    </row>
    <row r="1021" spans="1:36" ht="12.75" customHeight="1" x14ac:dyDescent="0.25">
      <c r="A1021" s="22"/>
      <c r="B1021" s="27"/>
      <c r="C1021" s="27"/>
      <c r="D1021" s="76"/>
      <c r="E1021" s="76"/>
      <c r="F1021" s="76"/>
      <c r="G1021" s="76"/>
      <c r="H1021" s="76"/>
      <c r="I1021" s="76"/>
      <c r="J1021" s="76"/>
      <c r="K1021" s="77"/>
      <c r="L1021" s="27"/>
      <c r="M1021" s="27"/>
      <c r="N1021" s="27"/>
      <c r="O1021" s="27"/>
      <c r="P1021" s="27"/>
      <c r="Q1021" s="27"/>
      <c r="R1021" s="27"/>
      <c r="S1021" s="27"/>
      <c r="T1021" s="27"/>
      <c r="U1021" s="27"/>
      <c r="V1021" s="27"/>
      <c r="W1021" s="27"/>
      <c r="X1021" s="27"/>
      <c r="Y1021" s="27"/>
      <c r="Z1021" s="27"/>
      <c r="AA1021" s="27"/>
      <c r="AB1021" s="27"/>
      <c r="AC1021" s="27"/>
      <c r="AD1021" s="78"/>
      <c r="AE1021" s="78"/>
      <c r="AF1021" s="78"/>
      <c r="AG1021" s="1"/>
      <c r="AH1021" s="27"/>
      <c r="AI1021" s="30"/>
      <c r="AJ1021" s="1"/>
    </row>
    <row r="1022" spans="1:36" ht="12.75" customHeight="1" x14ac:dyDescent="0.25">
      <c r="A1022" s="22"/>
      <c r="B1022" s="27"/>
      <c r="C1022" s="27"/>
      <c r="D1022" s="76"/>
      <c r="E1022" s="76"/>
      <c r="F1022" s="76"/>
      <c r="G1022" s="76"/>
      <c r="H1022" s="76"/>
      <c r="I1022" s="76"/>
      <c r="J1022" s="76"/>
      <c r="K1022" s="77"/>
      <c r="L1022" s="27"/>
      <c r="M1022" s="27"/>
      <c r="N1022" s="27"/>
      <c r="O1022" s="27"/>
      <c r="P1022" s="27"/>
      <c r="Q1022" s="27"/>
      <c r="R1022" s="27"/>
      <c r="S1022" s="27"/>
      <c r="T1022" s="27"/>
      <c r="U1022" s="27"/>
      <c r="V1022" s="27"/>
      <c r="W1022" s="27"/>
      <c r="X1022" s="27"/>
      <c r="Y1022" s="27"/>
      <c r="Z1022" s="27"/>
      <c r="AA1022" s="27"/>
      <c r="AB1022" s="27"/>
      <c r="AC1022" s="27"/>
      <c r="AD1022" s="78"/>
      <c r="AE1022" s="78"/>
      <c r="AF1022" s="78"/>
      <c r="AG1022" s="1"/>
      <c r="AH1022" s="27"/>
      <c r="AI1022" s="30"/>
      <c r="AJ1022" s="1"/>
    </row>
    <row r="1023" spans="1:36" ht="12.75" customHeight="1" x14ac:dyDescent="0.25">
      <c r="A1023" s="22"/>
      <c r="B1023" s="27"/>
      <c r="C1023" s="27"/>
      <c r="D1023" s="76"/>
      <c r="E1023" s="76"/>
      <c r="F1023" s="76"/>
      <c r="G1023" s="76"/>
      <c r="H1023" s="76"/>
      <c r="I1023" s="76"/>
      <c r="J1023" s="76"/>
      <c r="K1023" s="77"/>
      <c r="L1023" s="27"/>
      <c r="M1023" s="27"/>
      <c r="N1023" s="27"/>
      <c r="O1023" s="27"/>
      <c r="P1023" s="27"/>
      <c r="Q1023" s="27"/>
      <c r="R1023" s="27"/>
      <c r="S1023" s="27"/>
      <c r="T1023" s="27"/>
      <c r="U1023" s="27"/>
      <c r="V1023" s="27"/>
      <c r="W1023" s="27"/>
      <c r="X1023" s="27"/>
      <c r="Y1023" s="27"/>
      <c r="Z1023" s="27"/>
      <c r="AA1023" s="27"/>
      <c r="AB1023" s="27"/>
      <c r="AC1023" s="27"/>
      <c r="AD1023" s="78"/>
      <c r="AE1023" s="78"/>
      <c r="AF1023" s="78"/>
      <c r="AG1023" s="1"/>
      <c r="AH1023" s="27"/>
      <c r="AI1023" s="30"/>
      <c r="AJ1023" s="1"/>
    </row>
    <row r="1024" spans="1:36" ht="12.75" customHeight="1" x14ac:dyDescent="0.25">
      <c r="A1024" s="22"/>
      <c r="B1024" s="27"/>
      <c r="C1024" s="27"/>
      <c r="D1024" s="76"/>
      <c r="E1024" s="76"/>
      <c r="F1024" s="76"/>
      <c r="G1024" s="76"/>
      <c r="H1024" s="76"/>
      <c r="I1024" s="76"/>
      <c r="J1024" s="76"/>
      <c r="K1024" s="77"/>
      <c r="L1024" s="27"/>
      <c r="M1024" s="27"/>
      <c r="N1024" s="27"/>
      <c r="O1024" s="27"/>
      <c r="P1024" s="27"/>
      <c r="Q1024" s="27"/>
      <c r="R1024" s="27"/>
      <c r="S1024" s="27"/>
      <c r="T1024" s="27"/>
      <c r="U1024" s="27"/>
      <c r="V1024" s="27"/>
      <c r="W1024" s="27"/>
      <c r="X1024" s="27"/>
      <c r="Y1024" s="27"/>
      <c r="Z1024" s="27"/>
      <c r="AA1024" s="27"/>
      <c r="AB1024" s="27"/>
      <c r="AC1024" s="27"/>
      <c r="AD1024" s="78"/>
      <c r="AE1024" s="78"/>
      <c r="AF1024" s="78"/>
      <c r="AG1024" s="1"/>
      <c r="AH1024" s="27"/>
      <c r="AI1024" s="30"/>
      <c r="AJ1024" s="1"/>
    </row>
    <row r="1025" spans="1:36" ht="12.75" customHeight="1" x14ac:dyDescent="0.25">
      <c r="A1025" s="22"/>
      <c r="B1025" s="27"/>
      <c r="C1025" s="27"/>
      <c r="D1025" s="76"/>
      <c r="E1025" s="76"/>
      <c r="F1025" s="76"/>
      <c r="G1025" s="76"/>
      <c r="H1025" s="76"/>
      <c r="I1025" s="76"/>
      <c r="J1025" s="76"/>
      <c r="K1025" s="77"/>
      <c r="L1025" s="27"/>
      <c r="M1025" s="27"/>
      <c r="N1025" s="27"/>
      <c r="O1025" s="27"/>
      <c r="P1025" s="27"/>
      <c r="Q1025" s="27"/>
      <c r="R1025" s="27"/>
      <c r="S1025" s="27"/>
      <c r="T1025" s="27"/>
      <c r="U1025" s="27"/>
      <c r="V1025" s="27"/>
      <c r="W1025" s="27"/>
      <c r="X1025" s="27"/>
      <c r="Y1025" s="27"/>
      <c r="Z1025" s="27"/>
      <c r="AA1025" s="27"/>
      <c r="AB1025" s="27"/>
      <c r="AC1025" s="27"/>
      <c r="AD1025" s="78"/>
      <c r="AE1025" s="78"/>
      <c r="AF1025" s="78"/>
      <c r="AG1025" s="1"/>
      <c r="AH1025" s="27"/>
      <c r="AI1025" s="30"/>
      <c r="AJ1025" s="1"/>
    </row>
    <row r="1026" spans="1:36" ht="12.75" customHeight="1" x14ac:dyDescent="0.25">
      <c r="A1026" s="22"/>
      <c r="B1026" s="27"/>
      <c r="C1026" s="27"/>
      <c r="D1026" s="76"/>
      <c r="E1026" s="76"/>
      <c r="F1026" s="76"/>
      <c r="G1026" s="76"/>
      <c r="H1026" s="76"/>
      <c r="I1026" s="76"/>
      <c r="J1026" s="76"/>
      <c r="K1026" s="77"/>
      <c r="L1026" s="27"/>
      <c r="M1026" s="27"/>
      <c r="N1026" s="27"/>
      <c r="O1026" s="27"/>
      <c r="P1026" s="27"/>
      <c r="Q1026" s="27"/>
      <c r="R1026" s="27"/>
      <c r="S1026" s="27"/>
      <c r="T1026" s="27"/>
      <c r="U1026" s="27"/>
      <c r="V1026" s="27"/>
      <c r="W1026" s="27"/>
      <c r="X1026" s="27"/>
      <c r="Y1026" s="27"/>
      <c r="Z1026" s="27"/>
      <c r="AA1026" s="27"/>
      <c r="AB1026" s="27"/>
      <c r="AC1026" s="27"/>
      <c r="AD1026" s="78"/>
      <c r="AE1026" s="78"/>
      <c r="AF1026" s="78"/>
      <c r="AG1026" s="1"/>
      <c r="AH1026" s="27"/>
      <c r="AI1026" s="30"/>
      <c r="AJ1026" s="1"/>
    </row>
    <row r="1027" spans="1:36" ht="12.75" customHeight="1" x14ac:dyDescent="0.25">
      <c r="A1027" s="22"/>
      <c r="B1027" s="27"/>
      <c r="C1027" s="27"/>
      <c r="D1027" s="76"/>
      <c r="E1027" s="76"/>
      <c r="F1027" s="76"/>
      <c r="G1027" s="76"/>
      <c r="H1027" s="76"/>
      <c r="I1027" s="76"/>
      <c r="J1027" s="76"/>
      <c r="K1027" s="77"/>
      <c r="L1027" s="27"/>
      <c r="M1027" s="27"/>
      <c r="N1027" s="27"/>
      <c r="O1027" s="27"/>
      <c r="P1027" s="27"/>
      <c r="Q1027" s="27"/>
      <c r="R1027" s="27"/>
      <c r="S1027" s="27"/>
      <c r="T1027" s="27"/>
      <c r="U1027" s="27"/>
      <c r="V1027" s="27"/>
      <c r="W1027" s="27"/>
      <c r="X1027" s="27"/>
      <c r="Y1027" s="27"/>
      <c r="Z1027" s="27"/>
      <c r="AA1027" s="27"/>
      <c r="AB1027" s="27"/>
      <c r="AC1027" s="27"/>
      <c r="AD1027" s="78"/>
      <c r="AE1027" s="78"/>
      <c r="AF1027" s="78"/>
      <c r="AG1027" s="1"/>
      <c r="AH1027" s="27"/>
      <c r="AI1027" s="30"/>
      <c r="AJ1027" s="1"/>
    </row>
    <row r="1028" spans="1:36" ht="12.75" customHeight="1" x14ac:dyDescent="0.25">
      <c r="A1028" s="22"/>
      <c r="B1028" s="27"/>
      <c r="C1028" s="27"/>
      <c r="D1028" s="76"/>
      <c r="E1028" s="76"/>
      <c r="F1028" s="76"/>
      <c r="G1028" s="76"/>
      <c r="H1028" s="76"/>
      <c r="I1028" s="76"/>
      <c r="J1028" s="76"/>
      <c r="K1028" s="77"/>
      <c r="L1028" s="27"/>
      <c r="M1028" s="27"/>
      <c r="N1028" s="27"/>
      <c r="O1028" s="27"/>
      <c r="P1028" s="27"/>
      <c r="Q1028" s="27"/>
      <c r="R1028" s="27"/>
      <c r="S1028" s="27"/>
      <c r="T1028" s="27"/>
      <c r="U1028" s="27"/>
      <c r="V1028" s="27"/>
      <c r="W1028" s="27"/>
      <c r="X1028" s="27"/>
      <c r="Y1028" s="27"/>
      <c r="Z1028" s="27"/>
      <c r="AA1028" s="27"/>
      <c r="AB1028" s="27"/>
      <c r="AC1028" s="27"/>
      <c r="AD1028" s="78"/>
      <c r="AE1028" s="78"/>
      <c r="AF1028" s="78"/>
      <c r="AG1028" s="1"/>
      <c r="AH1028" s="27"/>
      <c r="AI1028" s="30"/>
      <c r="AJ1028" s="1"/>
    </row>
    <row r="1029" spans="1:36" ht="12.75" customHeight="1" x14ac:dyDescent="0.25">
      <c r="A1029" s="22"/>
      <c r="B1029" s="27"/>
      <c r="C1029" s="27"/>
      <c r="D1029" s="76"/>
      <c r="E1029" s="76"/>
      <c r="F1029" s="76"/>
      <c r="G1029" s="76"/>
      <c r="H1029" s="76"/>
      <c r="I1029" s="76"/>
      <c r="J1029" s="76"/>
      <c r="K1029" s="77"/>
      <c r="L1029" s="27"/>
      <c r="M1029" s="27"/>
      <c r="N1029" s="27"/>
      <c r="O1029" s="27"/>
      <c r="P1029" s="27"/>
      <c r="Q1029" s="27"/>
      <c r="R1029" s="27"/>
      <c r="S1029" s="27"/>
      <c r="T1029" s="27"/>
      <c r="U1029" s="27"/>
      <c r="V1029" s="27"/>
      <c r="W1029" s="27"/>
      <c r="X1029" s="27"/>
      <c r="Y1029" s="27"/>
      <c r="Z1029" s="27"/>
      <c r="AA1029" s="27"/>
      <c r="AB1029" s="27"/>
      <c r="AC1029" s="27"/>
      <c r="AD1029" s="78"/>
      <c r="AE1029" s="78"/>
      <c r="AF1029" s="78"/>
      <c r="AG1029" s="1"/>
      <c r="AH1029" s="27"/>
      <c r="AI1029" s="30"/>
      <c r="AJ1029" s="1"/>
    </row>
    <row r="1030" spans="1:36" ht="12.75" customHeight="1" x14ac:dyDescent="0.25">
      <c r="A1030" s="22"/>
      <c r="B1030" s="27"/>
      <c r="C1030" s="27"/>
      <c r="D1030" s="76"/>
      <c r="E1030" s="76"/>
      <c r="F1030" s="76"/>
      <c r="G1030" s="76"/>
      <c r="H1030" s="76"/>
      <c r="I1030" s="76"/>
      <c r="J1030" s="76"/>
      <c r="K1030" s="77"/>
      <c r="L1030" s="27"/>
      <c r="M1030" s="27"/>
      <c r="N1030" s="27"/>
      <c r="O1030" s="27"/>
      <c r="P1030" s="27"/>
      <c r="Q1030" s="27"/>
      <c r="R1030" s="27"/>
      <c r="S1030" s="27"/>
      <c r="T1030" s="27"/>
      <c r="U1030" s="27"/>
      <c r="V1030" s="27"/>
      <c r="W1030" s="27"/>
      <c r="X1030" s="27"/>
      <c r="Y1030" s="27"/>
      <c r="Z1030" s="27"/>
      <c r="AA1030" s="27"/>
      <c r="AB1030" s="27"/>
      <c r="AC1030" s="27"/>
      <c r="AD1030" s="78"/>
      <c r="AE1030" s="78"/>
      <c r="AF1030" s="78"/>
      <c r="AG1030" s="1"/>
      <c r="AH1030" s="27"/>
      <c r="AI1030" s="30"/>
      <c r="AJ1030" s="1"/>
    </row>
    <row r="1031" spans="1:36" ht="12.75" customHeight="1" x14ac:dyDescent="0.25">
      <c r="A1031" s="22"/>
      <c r="B1031" s="27"/>
      <c r="C1031" s="27"/>
      <c r="D1031" s="76"/>
      <c r="E1031" s="76"/>
      <c r="F1031" s="76"/>
      <c r="G1031" s="76"/>
      <c r="H1031" s="76"/>
      <c r="I1031" s="76"/>
      <c r="J1031" s="76"/>
      <c r="K1031" s="77"/>
      <c r="L1031" s="27"/>
      <c r="M1031" s="27"/>
      <c r="N1031" s="27"/>
      <c r="O1031" s="27"/>
      <c r="P1031" s="27"/>
      <c r="Q1031" s="27"/>
      <c r="R1031" s="27"/>
      <c r="S1031" s="27"/>
      <c r="T1031" s="27"/>
      <c r="U1031" s="27"/>
      <c r="V1031" s="27"/>
      <c r="W1031" s="27"/>
      <c r="X1031" s="27"/>
      <c r="Y1031" s="27"/>
      <c r="Z1031" s="27"/>
      <c r="AA1031" s="27"/>
      <c r="AB1031" s="27"/>
      <c r="AC1031" s="27"/>
      <c r="AD1031" s="78"/>
      <c r="AE1031" s="78"/>
      <c r="AF1031" s="78"/>
      <c r="AG1031" s="1"/>
      <c r="AH1031" s="27"/>
      <c r="AI1031" s="30"/>
      <c r="AJ1031" s="1"/>
    </row>
    <row r="1032" spans="1:36" ht="12.75" customHeight="1" x14ac:dyDescent="0.25">
      <c r="A1032" s="22"/>
      <c r="B1032" s="27"/>
      <c r="C1032" s="27"/>
      <c r="D1032" s="76"/>
      <c r="E1032" s="76"/>
      <c r="F1032" s="76"/>
      <c r="G1032" s="76"/>
      <c r="H1032" s="76"/>
      <c r="I1032" s="76"/>
      <c r="J1032" s="76"/>
      <c r="K1032" s="77"/>
      <c r="L1032" s="27"/>
      <c r="M1032" s="27"/>
      <c r="N1032" s="27"/>
      <c r="O1032" s="27"/>
      <c r="P1032" s="27"/>
      <c r="Q1032" s="27"/>
      <c r="R1032" s="27"/>
      <c r="S1032" s="27"/>
      <c r="T1032" s="27"/>
      <c r="U1032" s="27"/>
      <c r="V1032" s="27"/>
      <c r="W1032" s="27"/>
      <c r="X1032" s="27"/>
      <c r="Y1032" s="27"/>
      <c r="Z1032" s="27"/>
      <c r="AA1032" s="27"/>
      <c r="AB1032" s="27"/>
      <c r="AC1032" s="27"/>
      <c r="AD1032" s="78"/>
      <c r="AE1032" s="78"/>
      <c r="AF1032" s="78"/>
      <c r="AG1032" s="1"/>
      <c r="AH1032" s="27"/>
      <c r="AI1032" s="30"/>
      <c r="AJ1032" s="1"/>
    </row>
    <row r="1033" spans="1:36" ht="12.75" customHeight="1" x14ac:dyDescent="0.25">
      <c r="A1033" s="22"/>
      <c r="B1033" s="27"/>
      <c r="C1033" s="27"/>
      <c r="D1033" s="76"/>
      <c r="E1033" s="76"/>
      <c r="F1033" s="76"/>
      <c r="G1033" s="76"/>
      <c r="H1033" s="76"/>
      <c r="I1033" s="76"/>
      <c r="J1033" s="76"/>
      <c r="K1033" s="77"/>
      <c r="L1033" s="27"/>
      <c r="M1033" s="27"/>
      <c r="N1033" s="27"/>
      <c r="O1033" s="27"/>
      <c r="P1033" s="27"/>
      <c r="Q1033" s="27"/>
      <c r="R1033" s="27"/>
      <c r="S1033" s="27"/>
      <c r="T1033" s="27"/>
      <c r="U1033" s="27"/>
      <c r="V1033" s="27"/>
      <c r="W1033" s="27"/>
      <c r="X1033" s="27"/>
      <c r="Y1033" s="27"/>
      <c r="Z1033" s="27"/>
      <c r="AA1033" s="27"/>
      <c r="AB1033" s="27"/>
      <c r="AC1033" s="27"/>
      <c r="AD1033" s="78"/>
      <c r="AE1033" s="78"/>
      <c r="AF1033" s="78"/>
      <c r="AG1033" s="1"/>
      <c r="AH1033" s="27"/>
      <c r="AI1033" s="30"/>
      <c r="AJ1033" s="1"/>
    </row>
    <row r="1034" spans="1:36" ht="12.75" customHeight="1" x14ac:dyDescent="0.25">
      <c r="A1034" s="22"/>
      <c r="B1034" s="27"/>
      <c r="C1034" s="27"/>
      <c r="D1034" s="76"/>
      <c r="E1034" s="76"/>
      <c r="F1034" s="76"/>
      <c r="G1034" s="76"/>
      <c r="H1034" s="76"/>
      <c r="I1034" s="76"/>
      <c r="J1034" s="76"/>
      <c r="K1034" s="77"/>
      <c r="L1034" s="27"/>
      <c r="M1034" s="27"/>
      <c r="N1034" s="27"/>
      <c r="O1034" s="27"/>
      <c r="P1034" s="27"/>
      <c r="Q1034" s="27"/>
      <c r="R1034" s="27"/>
      <c r="S1034" s="27"/>
      <c r="T1034" s="27"/>
      <c r="U1034" s="27"/>
      <c r="V1034" s="27"/>
      <c r="W1034" s="27"/>
      <c r="X1034" s="27"/>
      <c r="Y1034" s="27"/>
      <c r="Z1034" s="27"/>
      <c r="AA1034" s="27"/>
      <c r="AB1034" s="27"/>
      <c r="AC1034" s="27"/>
      <c r="AD1034" s="78"/>
      <c r="AE1034" s="78"/>
      <c r="AF1034" s="78"/>
      <c r="AG1034" s="1"/>
      <c r="AH1034" s="27"/>
      <c r="AI1034" s="30"/>
      <c r="AJ1034" s="1"/>
    </row>
    <row r="1035" spans="1:36" ht="12.75" customHeight="1" x14ac:dyDescent="0.25">
      <c r="A1035" s="22"/>
      <c r="B1035" s="27"/>
      <c r="C1035" s="27"/>
      <c r="D1035" s="76"/>
      <c r="E1035" s="76"/>
      <c r="F1035" s="76"/>
      <c r="G1035" s="76"/>
      <c r="H1035" s="76"/>
      <c r="I1035" s="76"/>
      <c r="J1035" s="76"/>
      <c r="K1035" s="77"/>
      <c r="L1035" s="27"/>
      <c r="M1035" s="27"/>
      <c r="N1035" s="27"/>
      <c r="O1035" s="27"/>
      <c r="P1035" s="27"/>
      <c r="Q1035" s="27"/>
      <c r="R1035" s="27"/>
      <c r="S1035" s="27"/>
      <c r="T1035" s="27"/>
      <c r="U1035" s="27"/>
      <c r="V1035" s="27"/>
      <c r="W1035" s="27"/>
      <c r="X1035" s="27"/>
      <c r="Y1035" s="27"/>
      <c r="Z1035" s="27"/>
      <c r="AA1035" s="27"/>
      <c r="AB1035" s="27"/>
      <c r="AC1035" s="27"/>
      <c r="AD1035" s="78"/>
      <c r="AE1035" s="78"/>
      <c r="AF1035" s="78"/>
      <c r="AG1035" s="1"/>
      <c r="AH1035" s="27"/>
      <c r="AI1035" s="30"/>
      <c r="AJ1035" s="1"/>
    </row>
    <row r="1036" spans="1:36" ht="12.75" customHeight="1" x14ac:dyDescent="0.25">
      <c r="A1036" s="22"/>
      <c r="B1036" s="27"/>
      <c r="C1036" s="27"/>
      <c r="D1036" s="76"/>
      <c r="E1036" s="76"/>
      <c r="F1036" s="76"/>
      <c r="G1036" s="76"/>
      <c r="H1036" s="76"/>
      <c r="I1036" s="76"/>
      <c r="J1036" s="76"/>
      <c r="K1036" s="77"/>
      <c r="L1036" s="27"/>
      <c r="M1036" s="27"/>
      <c r="N1036" s="27"/>
      <c r="O1036" s="27"/>
      <c r="P1036" s="27"/>
      <c r="Q1036" s="27"/>
      <c r="R1036" s="27"/>
      <c r="S1036" s="27"/>
      <c r="T1036" s="27"/>
      <c r="U1036" s="27"/>
      <c r="V1036" s="27"/>
      <c r="W1036" s="27"/>
      <c r="X1036" s="27"/>
      <c r="Y1036" s="27"/>
      <c r="Z1036" s="27"/>
      <c r="AA1036" s="27"/>
      <c r="AB1036" s="27"/>
      <c r="AC1036" s="27"/>
      <c r="AD1036" s="78"/>
      <c r="AE1036" s="78"/>
      <c r="AF1036" s="78"/>
      <c r="AG1036" s="1"/>
      <c r="AH1036" s="27"/>
      <c r="AI1036" s="30"/>
      <c r="AJ1036" s="1"/>
    </row>
    <row r="1037" spans="1:36" ht="12.75" customHeight="1" x14ac:dyDescent="0.25">
      <c r="A1037" s="22"/>
      <c r="B1037" s="27"/>
      <c r="C1037" s="27"/>
      <c r="D1037" s="76"/>
      <c r="E1037" s="76"/>
      <c r="F1037" s="76"/>
      <c r="G1037" s="76"/>
      <c r="H1037" s="76"/>
      <c r="I1037" s="76"/>
      <c r="J1037" s="76"/>
      <c r="K1037" s="77"/>
      <c r="L1037" s="27"/>
      <c r="M1037" s="27"/>
      <c r="N1037" s="27"/>
      <c r="O1037" s="27"/>
      <c r="P1037" s="27"/>
      <c r="Q1037" s="27"/>
      <c r="R1037" s="27"/>
      <c r="S1037" s="27"/>
      <c r="T1037" s="27"/>
      <c r="U1037" s="27"/>
      <c r="V1037" s="27"/>
      <c r="W1037" s="27"/>
      <c r="X1037" s="27"/>
      <c r="Y1037" s="27"/>
      <c r="Z1037" s="27"/>
      <c r="AA1037" s="27"/>
      <c r="AB1037" s="27"/>
      <c r="AC1037" s="27"/>
      <c r="AD1037" s="78"/>
      <c r="AE1037" s="78"/>
      <c r="AF1037" s="78"/>
      <c r="AG1037" s="1"/>
      <c r="AH1037" s="27"/>
      <c r="AI1037" s="30"/>
      <c r="AJ1037" s="1"/>
    </row>
    <row r="1038" spans="1:36" ht="12.75" customHeight="1" x14ac:dyDescent="0.25">
      <c r="A1038" s="22"/>
      <c r="B1038" s="27"/>
      <c r="C1038" s="27"/>
      <c r="D1038" s="76"/>
      <c r="E1038" s="76"/>
      <c r="F1038" s="76"/>
      <c r="G1038" s="76"/>
      <c r="H1038" s="76"/>
      <c r="I1038" s="76"/>
      <c r="J1038" s="76"/>
      <c r="K1038" s="77"/>
      <c r="L1038" s="27"/>
      <c r="M1038" s="27"/>
      <c r="N1038" s="27"/>
      <c r="O1038" s="27"/>
      <c r="P1038" s="27"/>
      <c r="Q1038" s="27"/>
      <c r="R1038" s="27"/>
      <c r="S1038" s="27"/>
      <c r="T1038" s="27"/>
      <c r="U1038" s="27"/>
      <c r="V1038" s="27"/>
      <c r="W1038" s="27"/>
      <c r="X1038" s="27"/>
      <c r="Y1038" s="27"/>
      <c r="Z1038" s="27"/>
      <c r="AA1038" s="27"/>
      <c r="AB1038" s="27"/>
      <c r="AC1038" s="27"/>
      <c r="AD1038" s="78"/>
      <c r="AE1038" s="78"/>
      <c r="AF1038" s="78"/>
      <c r="AG1038" s="1"/>
      <c r="AH1038" s="27"/>
      <c r="AI1038" s="30"/>
      <c r="AJ1038" s="1"/>
    </row>
    <row r="1039" spans="1:36" ht="12.75" customHeight="1" x14ac:dyDescent="0.25">
      <c r="A1039" s="22"/>
      <c r="B1039" s="27"/>
      <c r="C1039" s="27"/>
      <c r="D1039" s="76"/>
      <c r="E1039" s="76"/>
      <c r="F1039" s="76"/>
      <c r="G1039" s="76"/>
      <c r="H1039" s="76"/>
      <c r="I1039" s="76"/>
      <c r="J1039" s="76"/>
      <c r="K1039" s="77"/>
      <c r="L1039" s="27"/>
      <c r="M1039" s="27"/>
      <c r="N1039" s="27"/>
      <c r="O1039" s="27"/>
      <c r="P1039" s="27"/>
      <c r="Q1039" s="27"/>
      <c r="R1039" s="27"/>
      <c r="S1039" s="27"/>
      <c r="T1039" s="27"/>
      <c r="U1039" s="27"/>
      <c r="V1039" s="27"/>
      <c r="W1039" s="27"/>
      <c r="X1039" s="27"/>
      <c r="Y1039" s="27"/>
      <c r="Z1039" s="27"/>
      <c r="AA1039" s="27"/>
      <c r="AB1039" s="27"/>
      <c r="AC1039" s="27"/>
      <c r="AD1039" s="78"/>
      <c r="AE1039" s="78"/>
      <c r="AF1039" s="78"/>
      <c r="AG1039" s="1"/>
      <c r="AH1039" s="27"/>
      <c r="AI1039" s="30"/>
      <c r="AJ1039" s="1"/>
    </row>
    <row r="1040" spans="1:36" ht="12.75" customHeight="1" x14ac:dyDescent="0.25">
      <c r="A1040" s="22"/>
      <c r="B1040" s="27"/>
      <c r="C1040" s="27"/>
      <c r="D1040" s="76"/>
      <c r="E1040" s="76"/>
      <c r="F1040" s="76"/>
      <c r="G1040" s="76"/>
      <c r="H1040" s="76"/>
      <c r="I1040" s="76"/>
      <c r="J1040" s="76"/>
      <c r="K1040" s="77"/>
      <c r="L1040" s="27"/>
      <c r="M1040" s="27"/>
      <c r="N1040" s="27"/>
      <c r="O1040" s="27"/>
      <c r="P1040" s="27"/>
      <c r="Q1040" s="27"/>
      <c r="R1040" s="27"/>
      <c r="S1040" s="27"/>
      <c r="T1040" s="27"/>
      <c r="U1040" s="27"/>
      <c r="V1040" s="27"/>
      <c r="W1040" s="27"/>
      <c r="X1040" s="27"/>
      <c r="Y1040" s="27"/>
      <c r="Z1040" s="27"/>
      <c r="AA1040" s="27"/>
      <c r="AB1040" s="27"/>
      <c r="AC1040" s="27"/>
      <c r="AD1040" s="78"/>
      <c r="AE1040" s="78"/>
      <c r="AF1040" s="78"/>
      <c r="AG1040" s="1"/>
      <c r="AH1040" s="27"/>
      <c r="AI1040" s="30"/>
      <c r="AJ1040" s="1"/>
    </row>
    <row r="1041" spans="1:36" ht="12.75" customHeight="1" x14ac:dyDescent="0.25">
      <c r="A1041" s="22"/>
      <c r="B1041" s="27"/>
      <c r="C1041" s="27"/>
      <c r="D1041" s="76"/>
      <c r="E1041" s="76"/>
      <c r="F1041" s="76"/>
      <c r="G1041" s="76"/>
      <c r="H1041" s="76"/>
      <c r="I1041" s="76"/>
      <c r="J1041" s="76"/>
      <c r="K1041" s="77"/>
      <c r="L1041" s="27"/>
      <c r="M1041" s="27"/>
      <c r="N1041" s="27"/>
      <c r="O1041" s="27"/>
      <c r="P1041" s="27"/>
      <c r="Q1041" s="27"/>
      <c r="R1041" s="27"/>
      <c r="S1041" s="27"/>
      <c r="T1041" s="27"/>
      <c r="U1041" s="27"/>
      <c r="V1041" s="27"/>
      <c r="W1041" s="27"/>
      <c r="X1041" s="27"/>
      <c r="Y1041" s="27"/>
      <c r="Z1041" s="27"/>
      <c r="AA1041" s="27"/>
      <c r="AB1041" s="27"/>
      <c r="AC1041" s="27"/>
      <c r="AD1041" s="78"/>
      <c r="AE1041" s="78"/>
      <c r="AF1041" s="78"/>
      <c r="AG1041" s="1"/>
      <c r="AH1041" s="27"/>
      <c r="AI1041" s="30"/>
      <c r="AJ1041" s="1"/>
    </row>
    <row r="1042" spans="1:36" ht="12.75" customHeight="1" x14ac:dyDescent="0.25">
      <c r="A1042" s="22"/>
      <c r="B1042" s="27"/>
      <c r="C1042" s="27"/>
      <c r="D1042" s="76"/>
      <c r="E1042" s="76"/>
      <c r="F1042" s="76"/>
      <c r="G1042" s="76"/>
      <c r="H1042" s="76"/>
      <c r="I1042" s="76"/>
      <c r="J1042" s="76"/>
      <c r="K1042" s="77"/>
      <c r="L1042" s="27"/>
      <c r="M1042" s="27"/>
      <c r="N1042" s="27"/>
      <c r="O1042" s="27"/>
      <c r="P1042" s="27"/>
      <c r="Q1042" s="27"/>
      <c r="R1042" s="27"/>
      <c r="S1042" s="27"/>
      <c r="T1042" s="27"/>
      <c r="U1042" s="27"/>
      <c r="V1042" s="27"/>
      <c r="W1042" s="27"/>
      <c r="X1042" s="27"/>
      <c r="Y1042" s="27"/>
      <c r="Z1042" s="27"/>
      <c r="AA1042" s="27"/>
      <c r="AB1042" s="27"/>
      <c r="AC1042" s="27"/>
      <c r="AD1042" s="78"/>
      <c r="AE1042" s="78"/>
      <c r="AF1042" s="78"/>
      <c r="AG1042" s="1"/>
      <c r="AH1042" s="27"/>
      <c r="AI1042" s="30"/>
      <c r="AJ1042" s="1"/>
    </row>
    <row r="1043" spans="1:36" ht="12.75" customHeight="1" x14ac:dyDescent="0.25">
      <c r="A1043" s="22"/>
      <c r="B1043" s="27"/>
      <c r="C1043" s="27"/>
      <c r="D1043" s="76"/>
      <c r="E1043" s="76"/>
      <c r="F1043" s="76"/>
      <c r="G1043" s="76"/>
      <c r="H1043" s="76"/>
      <c r="I1043" s="76"/>
      <c r="J1043" s="76"/>
      <c r="K1043" s="77"/>
      <c r="L1043" s="27"/>
      <c r="M1043" s="27"/>
      <c r="N1043" s="27"/>
      <c r="O1043" s="27"/>
      <c r="P1043" s="27"/>
      <c r="Q1043" s="27"/>
      <c r="R1043" s="27"/>
      <c r="S1043" s="27"/>
      <c r="T1043" s="27"/>
      <c r="U1043" s="27"/>
      <c r="V1043" s="27"/>
      <c r="W1043" s="27"/>
      <c r="X1043" s="27"/>
      <c r="Y1043" s="27"/>
      <c r="Z1043" s="27"/>
      <c r="AA1043" s="27"/>
      <c r="AB1043" s="27"/>
      <c r="AC1043" s="27"/>
      <c r="AD1043" s="78"/>
      <c r="AE1043" s="78"/>
      <c r="AF1043" s="78"/>
      <c r="AG1043" s="1"/>
      <c r="AH1043" s="27"/>
      <c r="AI1043" s="30"/>
      <c r="AJ1043" s="1"/>
    </row>
    <row r="1044" spans="1:36" ht="12.75" customHeight="1" x14ac:dyDescent="0.25">
      <c r="A1044" s="22"/>
      <c r="B1044" s="27"/>
      <c r="C1044" s="27"/>
      <c r="D1044" s="76"/>
      <c r="E1044" s="76"/>
      <c r="F1044" s="76"/>
      <c r="G1044" s="76"/>
      <c r="H1044" s="76"/>
      <c r="I1044" s="76"/>
      <c r="J1044" s="76"/>
      <c r="K1044" s="77"/>
      <c r="L1044" s="27"/>
      <c r="M1044" s="27"/>
      <c r="N1044" s="27"/>
      <c r="O1044" s="27"/>
      <c r="P1044" s="27"/>
      <c r="Q1044" s="27"/>
      <c r="R1044" s="27"/>
      <c r="S1044" s="27"/>
      <c r="T1044" s="27"/>
      <c r="U1044" s="27"/>
      <c r="V1044" s="27"/>
      <c r="W1044" s="27"/>
      <c r="X1044" s="27"/>
      <c r="Y1044" s="27"/>
      <c r="Z1044" s="27"/>
      <c r="AA1044" s="27"/>
      <c r="AB1044" s="27"/>
      <c r="AC1044" s="27"/>
      <c r="AD1044" s="78"/>
      <c r="AE1044" s="78"/>
      <c r="AF1044" s="78"/>
      <c r="AG1044" s="1"/>
      <c r="AH1044" s="27"/>
      <c r="AI1044" s="30"/>
      <c r="AJ1044" s="1"/>
    </row>
    <row r="1045" spans="1:36" ht="12.75" customHeight="1" x14ac:dyDescent="0.25">
      <c r="A1045" s="22"/>
      <c r="B1045" s="27"/>
      <c r="C1045" s="27"/>
      <c r="D1045" s="76"/>
      <c r="E1045" s="76"/>
      <c r="F1045" s="76"/>
      <c r="G1045" s="76"/>
      <c r="H1045" s="76"/>
      <c r="I1045" s="76"/>
      <c r="J1045" s="76"/>
      <c r="K1045" s="77"/>
      <c r="L1045" s="27"/>
      <c r="M1045" s="27"/>
      <c r="N1045" s="27"/>
      <c r="O1045" s="27"/>
      <c r="P1045" s="27"/>
      <c r="Q1045" s="27"/>
      <c r="R1045" s="27"/>
      <c r="S1045" s="27"/>
      <c r="T1045" s="27"/>
      <c r="U1045" s="27"/>
      <c r="V1045" s="27"/>
      <c r="W1045" s="27"/>
      <c r="X1045" s="27"/>
      <c r="Y1045" s="27"/>
      <c r="Z1045" s="27"/>
      <c r="AA1045" s="27"/>
      <c r="AB1045" s="27"/>
      <c r="AC1045" s="27"/>
      <c r="AD1045" s="78"/>
      <c r="AE1045" s="78"/>
      <c r="AF1045" s="78"/>
      <c r="AG1045" s="1"/>
      <c r="AH1045" s="27"/>
      <c r="AI1045" s="30"/>
      <c r="AJ1045" s="1"/>
    </row>
    <row r="1046" spans="1:36" ht="12.75" customHeight="1" x14ac:dyDescent="0.25">
      <c r="A1046" s="22"/>
      <c r="B1046" s="27"/>
      <c r="C1046" s="27"/>
      <c r="D1046" s="76"/>
      <c r="E1046" s="76"/>
      <c r="F1046" s="76"/>
      <c r="G1046" s="76"/>
      <c r="H1046" s="76"/>
      <c r="I1046" s="76"/>
      <c r="J1046" s="76"/>
      <c r="K1046" s="77"/>
      <c r="L1046" s="27"/>
      <c r="M1046" s="27"/>
      <c r="N1046" s="27"/>
      <c r="O1046" s="27"/>
      <c r="P1046" s="27"/>
      <c r="Q1046" s="27"/>
      <c r="R1046" s="27"/>
      <c r="S1046" s="27"/>
      <c r="T1046" s="27"/>
      <c r="U1046" s="27"/>
      <c r="V1046" s="27"/>
      <c r="W1046" s="27"/>
      <c r="X1046" s="27"/>
      <c r="Y1046" s="27"/>
      <c r="Z1046" s="27"/>
      <c r="AA1046" s="27"/>
      <c r="AB1046" s="27"/>
      <c r="AC1046" s="27"/>
      <c r="AD1046" s="78"/>
      <c r="AE1046" s="78"/>
      <c r="AF1046" s="78"/>
      <c r="AG1046" s="1"/>
      <c r="AH1046" s="27"/>
      <c r="AI1046" s="30"/>
      <c r="AJ1046" s="1"/>
    </row>
    <row r="1047" spans="1:36" ht="12.75" customHeight="1" x14ac:dyDescent="0.25">
      <c r="A1047" s="22"/>
      <c r="B1047" s="27"/>
      <c r="C1047" s="27"/>
      <c r="D1047" s="76"/>
      <c r="E1047" s="76"/>
      <c r="F1047" s="76"/>
      <c r="G1047" s="76"/>
      <c r="H1047" s="76"/>
      <c r="I1047" s="76"/>
      <c r="J1047" s="76"/>
      <c r="K1047" s="77"/>
      <c r="L1047" s="27"/>
      <c r="M1047" s="27"/>
      <c r="N1047" s="27"/>
      <c r="O1047" s="27"/>
      <c r="P1047" s="27"/>
      <c r="Q1047" s="27"/>
      <c r="R1047" s="27"/>
      <c r="S1047" s="27"/>
      <c r="T1047" s="27"/>
      <c r="U1047" s="27"/>
      <c r="V1047" s="27"/>
      <c r="W1047" s="27"/>
      <c r="X1047" s="27"/>
      <c r="Y1047" s="27"/>
      <c r="Z1047" s="27"/>
      <c r="AA1047" s="27"/>
      <c r="AB1047" s="27"/>
      <c r="AC1047" s="27"/>
      <c r="AD1047" s="78"/>
      <c r="AE1047" s="78"/>
      <c r="AF1047" s="78"/>
      <c r="AG1047" s="1"/>
      <c r="AH1047" s="27"/>
      <c r="AI1047" s="30"/>
      <c r="AJ1047" s="1"/>
    </row>
    <row r="1048" spans="1:36" ht="12.75" customHeight="1" x14ac:dyDescent="0.25">
      <c r="A1048" s="22"/>
      <c r="B1048" s="27"/>
      <c r="C1048" s="27"/>
      <c r="D1048" s="76"/>
      <c r="E1048" s="76"/>
      <c r="F1048" s="76"/>
      <c r="G1048" s="76"/>
      <c r="H1048" s="76"/>
      <c r="I1048" s="76"/>
      <c r="J1048" s="76"/>
      <c r="K1048" s="77"/>
      <c r="L1048" s="27"/>
      <c r="M1048" s="27"/>
      <c r="N1048" s="27"/>
      <c r="O1048" s="27"/>
      <c r="P1048" s="27"/>
      <c r="Q1048" s="27"/>
      <c r="R1048" s="27"/>
      <c r="S1048" s="27"/>
      <c r="T1048" s="27"/>
      <c r="U1048" s="27"/>
      <c r="V1048" s="27"/>
      <c r="W1048" s="27"/>
      <c r="X1048" s="27"/>
      <c r="Y1048" s="27"/>
      <c r="Z1048" s="27"/>
      <c r="AA1048" s="27"/>
      <c r="AB1048" s="27"/>
      <c r="AC1048" s="27"/>
      <c r="AD1048" s="78"/>
      <c r="AE1048" s="78"/>
      <c r="AF1048" s="78"/>
      <c r="AG1048" s="1"/>
      <c r="AH1048" s="27"/>
      <c r="AI1048" s="30"/>
      <c r="AJ1048" s="1"/>
    </row>
    <row r="1049" spans="1:36" ht="12.75" customHeight="1" x14ac:dyDescent="0.25">
      <c r="A1049" s="22"/>
      <c r="B1049" s="27"/>
      <c r="C1049" s="27"/>
      <c r="D1049" s="76"/>
      <c r="E1049" s="76"/>
      <c r="F1049" s="76"/>
      <c r="G1049" s="76"/>
      <c r="H1049" s="76"/>
      <c r="I1049" s="76"/>
      <c r="J1049" s="76"/>
      <c r="K1049" s="77"/>
      <c r="L1049" s="27"/>
      <c r="M1049" s="27"/>
      <c r="N1049" s="27"/>
      <c r="O1049" s="27"/>
      <c r="P1049" s="27"/>
      <c r="Q1049" s="27"/>
      <c r="R1049" s="27"/>
      <c r="S1049" s="27"/>
      <c r="T1049" s="27"/>
      <c r="U1049" s="27"/>
      <c r="V1049" s="27"/>
      <c r="W1049" s="27"/>
      <c r="X1049" s="27"/>
      <c r="Y1049" s="27"/>
      <c r="Z1049" s="27"/>
      <c r="AA1049" s="27"/>
      <c r="AB1049" s="27"/>
      <c r="AC1049" s="27"/>
      <c r="AD1049" s="78"/>
      <c r="AE1049" s="78"/>
      <c r="AF1049" s="78"/>
      <c r="AG1049" s="1"/>
      <c r="AH1049" s="27"/>
      <c r="AI1049" s="30"/>
      <c r="AJ1049" s="1"/>
    </row>
    <row r="1050" spans="1:36" ht="12.75" customHeight="1" x14ac:dyDescent="0.25">
      <c r="A1050" s="22"/>
      <c r="B1050" s="27"/>
      <c r="C1050" s="27"/>
      <c r="D1050" s="76"/>
      <c r="E1050" s="76"/>
      <c r="F1050" s="76"/>
      <c r="G1050" s="76"/>
      <c r="H1050" s="76"/>
      <c r="I1050" s="76"/>
      <c r="J1050" s="76"/>
      <c r="K1050" s="77"/>
      <c r="L1050" s="27"/>
      <c r="M1050" s="27"/>
      <c r="N1050" s="27"/>
      <c r="O1050" s="27"/>
      <c r="P1050" s="27"/>
      <c r="Q1050" s="27"/>
      <c r="R1050" s="27"/>
      <c r="S1050" s="27"/>
      <c r="T1050" s="27"/>
      <c r="U1050" s="27"/>
      <c r="V1050" s="27"/>
      <c r="W1050" s="27"/>
      <c r="X1050" s="27"/>
      <c r="Y1050" s="27"/>
      <c r="Z1050" s="27"/>
      <c r="AA1050" s="27"/>
      <c r="AB1050" s="27"/>
      <c r="AC1050" s="27"/>
      <c r="AD1050" s="78"/>
      <c r="AE1050" s="78"/>
      <c r="AF1050" s="78"/>
      <c r="AG1050" s="1"/>
      <c r="AH1050" s="27"/>
      <c r="AI1050" s="30"/>
      <c r="AJ1050" s="1"/>
    </row>
    <row r="1051" spans="1:36" ht="12.75" customHeight="1" x14ac:dyDescent="0.25">
      <c r="A1051" s="22"/>
      <c r="B1051" s="27"/>
      <c r="C1051" s="27"/>
      <c r="D1051" s="76"/>
      <c r="E1051" s="76"/>
      <c r="F1051" s="76"/>
      <c r="G1051" s="76"/>
      <c r="H1051" s="76"/>
      <c r="I1051" s="76"/>
      <c r="J1051" s="76"/>
      <c r="K1051" s="77"/>
      <c r="L1051" s="27"/>
      <c r="M1051" s="27"/>
      <c r="N1051" s="27"/>
      <c r="O1051" s="27"/>
      <c r="P1051" s="27"/>
      <c r="Q1051" s="27"/>
      <c r="R1051" s="27"/>
      <c r="S1051" s="27"/>
      <c r="T1051" s="27"/>
      <c r="U1051" s="27"/>
      <c r="V1051" s="27"/>
      <c r="W1051" s="27"/>
      <c r="X1051" s="27"/>
      <c r="Y1051" s="27"/>
      <c r="Z1051" s="27"/>
      <c r="AA1051" s="27"/>
      <c r="AB1051" s="27"/>
      <c r="AC1051" s="27"/>
      <c r="AD1051" s="78"/>
      <c r="AE1051" s="78"/>
      <c r="AF1051" s="78"/>
      <c r="AG1051" s="1"/>
      <c r="AH1051" s="27"/>
      <c r="AI1051" s="30"/>
      <c r="AJ1051" s="1"/>
    </row>
    <row r="1052" spans="1:36" ht="12.75" customHeight="1" x14ac:dyDescent="0.25">
      <c r="A1052" s="22"/>
      <c r="B1052" s="27"/>
      <c r="C1052" s="27"/>
      <c r="D1052" s="76"/>
      <c r="E1052" s="76"/>
      <c r="F1052" s="76"/>
      <c r="G1052" s="76"/>
      <c r="H1052" s="76"/>
      <c r="I1052" s="76"/>
      <c r="J1052" s="76"/>
      <c r="K1052" s="77"/>
      <c r="L1052" s="27"/>
      <c r="M1052" s="27"/>
      <c r="N1052" s="27"/>
      <c r="O1052" s="27"/>
      <c r="P1052" s="27"/>
      <c r="Q1052" s="27"/>
      <c r="R1052" s="27"/>
      <c r="S1052" s="27"/>
      <c r="T1052" s="27"/>
      <c r="U1052" s="27"/>
      <c r="V1052" s="27"/>
      <c r="W1052" s="27"/>
      <c r="X1052" s="27"/>
      <c r="Y1052" s="27"/>
      <c r="Z1052" s="27"/>
      <c r="AA1052" s="27"/>
      <c r="AB1052" s="27"/>
      <c r="AC1052" s="27"/>
      <c r="AD1052" s="78"/>
      <c r="AE1052" s="78"/>
      <c r="AF1052" s="78"/>
      <c r="AG1052" s="1"/>
      <c r="AH1052" s="27"/>
      <c r="AI1052" s="30"/>
      <c r="AJ1052" s="1"/>
    </row>
    <row r="1053" spans="1:36" ht="12.75" customHeight="1" x14ac:dyDescent="0.25">
      <c r="A1053" s="22"/>
      <c r="B1053" s="27"/>
      <c r="C1053" s="27"/>
      <c r="D1053" s="76"/>
      <c r="E1053" s="76"/>
      <c r="F1053" s="76"/>
      <c r="G1053" s="76"/>
      <c r="H1053" s="76"/>
      <c r="I1053" s="76"/>
      <c r="J1053" s="76"/>
      <c r="K1053" s="77"/>
      <c r="L1053" s="27"/>
      <c r="M1053" s="27"/>
      <c r="N1053" s="27"/>
      <c r="O1053" s="27"/>
      <c r="P1053" s="27"/>
      <c r="Q1053" s="27"/>
      <c r="R1053" s="27"/>
      <c r="S1053" s="27"/>
      <c r="T1053" s="27"/>
      <c r="U1053" s="27"/>
      <c r="V1053" s="27"/>
      <c r="W1053" s="27"/>
      <c r="X1053" s="27"/>
      <c r="Y1053" s="27"/>
      <c r="Z1053" s="27"/>
      <c r="AA1053" s="27"/>
      <c r="AB1053" s="27"/>
      <c r="AC1053" s="27"/>
      <c r="AD1053" s="78"/>
      <c r="AE1053" s="78"/>
      <c r="AF1053" s="78"/>
      <c r="AG1053" s="1"/>
      <c r="AH1053" s="27"/>
      <c r="AI1053" s="30"/>
      <c r="AJ1053" s="1"/>
    </row>
    <row r="1054" spans="1:36" ht="12.75" customHeight="1" x14ac:dyDescent="0.25">
      <c r="A1054" s="22"/>
      <c r="B1054" s="27"/>
      <c r="C1054" s="27"/>
      <c r="D1054" s="76"/>
      <c r="E1054" s="76"/>
      <c r="F1054" s="76"/>
      <c r="G1054" s="76"/>
      <c r="H1054" s="76"/>
      <c r="I1054" s="76"/>
      <c r="J1054" s="76"/>
      <c r="K1054" s="77"/>
      <c r="L1054" s="27"/>
      <c r="M1054" s="27"/>
      <c r="N1054" s="27"/>
      <c r="O1054" s="27"/>
      <c r="P1054" s="27"/>
      <c r="Q1054" s="27"/>
      <c r="R1054" s="27"/>
      <c r="S1054" s="27"/>
      <c r="T1054" s="27"/>
      <c r="U1054" s="27"/>
      <c r="V1054" s="27"/>
      <c r="W1054" s="27"/>
      <c r="X1054" s="27"/>
      <c r="Y1054" s="27"/>
      <c r="Z1054" s="27"/>
      <c r="AA1054" s="27"/>
      <c r="AB1054" s="27"/>
      <c r="AC1054" s="27"/>
      <c r="AD1054" s="78"/>
      <c r="AE1054" s="78"/>
      <c r="AF1054" s="78"/>
      <c r="AG1054" s="1"/>
      <c r="AH1054" s="27"/>
      <c r="AI1054" s="30"/>
      <c r="AJ1054" s="1"/>
    </row>
    <row r="1055" spans="1:36" ht="12.75" customHeight="1" x14ac:dyDescent="0.25">
      <c r="A1055" s="22"/>
      <c r="B1055" s="27"/>
      <c r="C1055" s="27"/>
      <c r="D1055" s="76"/>
      <c r="E1055" s="76"/>
      <c r="F1055" s="76"/>
      <c r="G1055" s="76"/>
      <c r="H1055" s="76"/>
      <c r="I1055" s="76"/>
      <c r="J1055" s="76"/>
      <c r="K1055" s="77"/>
      <c r="L1055" s="27"/>
      <c r="M1055" s="27"/>
      <c r="N1055" s="27"/>
      <c r="O1055" s="27"/>
      <c r="P1055" s="27"/>
      <c r="Q1055" s="27"/>
      <c r="R1055" s="27"/>
      <c r="S1055" s="27"/>
      <c r="T1055" s="27"/>
      <c r="U1055" s="27"/>
      <c r="V1055" s="27"/>
      <c r="W1055" s="27"/>
      <c r="X1055" s="27"/>
      <c r="Y1055" s="27"/>
      <c r="Z1055" s="27"/>
      <c r="AA1055" s="27"/>
      <c r="AB1055" s="27"/>
      <c r="AC1055" s="27"/>
      <c r="AD1055" s="78"/>
      <c r="AE1055" s="78"/>
      <c r="AF1055" s="78"/>
      <c r="AG1055" s="1"/>
      <c r="AH1055" s="27"/>
      <c r="AI1055" s="30"/>
      <c r="AJ1055" s="1"/>
    </row>
    <row r="1056" spans="1:36" ht="12.75" customHeight="1" x14ac:dyDescent="0.25">
      <c r="A1056" s="22"/>
      <c r="B1056" s="27"/>
      <c r="C1056" s="27"/>
      <c r="D1056" s="76"/>
      <c r="E1056" s="76"/>
      <c r="F1056" s="76"/>
      <c r="G1056" s="76"/>
      <c r="H1056" s="76"/>
      <c r="I1056" s="76"/>
      <c r="J1056" s="76"/>
      <c r="K1056" s="77"/>
      <c r="L1056" s="27"/>
      <c r="M1056" s="27"/>
      <c r="N1056" s="27"/>
      <c r="O1056" s="27"/>
      <c r="P1056" s="27"/>
      <c r="Q1056" s="27"/>
      <c r="R1056" s="27"/>
      <c r="S1056" s="27"/>
      <c r="T1056" s="27"/>
      <c r="U1056" s="27"/>
      <c r="V1056" s="27"/>
      <c r="W1056" s="27"/>
      <c r="X1056" s="27"/>
      <c r="Y1056" s="27"/>
      <c r="Z1056" s="27"/>
      <c r="AA1056" s="27"/>
      <c r="AB1056" s="27"/>
      <c r="AC1056" s="27"/>
      <c r="AD1056" s="78"/>
      <c r="AE1056" s="78"/>
      <c r="AF1056" s="78"/>
      <c r="AG1056" s="1"/>
      <c r="AH1056" s="27"/>
      <c r="AI1056" s="30"/>
      <c r="AJ1056" s="1"/>
    </row>
    <row r="1057" spans="1:36" ht="12.75" customHeight="1" x14ac:dyDescent="0.25">
      <c r="A1057" s="22"/>
      <c r="B1057" s="27"/>
      <c r="C1057" s="27"/>
      <c r="D1057" s="76"/>
      <c r="E1057" s="76"/>
      <c r="F1057" s="76"/>
      <c r="G1057" s="76"/>
      <c r="H1057" s="76"/>
      <c r="I1057" s="76"/>
      <c r="J1057" s="76"/>
      <c r="K1057" s="77"/>
      <c r="L1057" s="27"/>
      <c r="M1057" s="27"/>
      <c r="N1057" s="27"/>
      <c r="O1057" s="27"/>
      <c r="P1057" s="27"/>
      <c r="Q1057" s="27"/>
      <c r="R1057" s="27"/>
      <c r="S1057" s="27"/>
      <c r="T1057" s="27"/>
      <c r="U1057" s="27"/>
      <c r="V1057" s="27"/>
      <c r="W1057" s="27"/>
      <c r="X1057" s="27"/>
      <c r="Y1057" s="27"/>
      <c r="Z1057" s="27"/>
      <c r="AA1057" s="27"/>
      <c r="AB1057" s="27"/>
      <c r="AC1057" s="27"/>
      <c r="AD1057" s="78"/>
      <c r="AE1057" s="78"/>
      <c r="AF1057" s="78"/>
      <c r="AG1057" s="1"/>
      <c r="AH1057" s="27"/>
      <c r="AI1057" s="30"/>
      <c r="AJ1057" s="1"/>
    </row>
    <row r="1058" spans="1:36" ht="12.75" customHeight="1" x14ac:dyDescent="0.25">
      <c r="A1058" s="22"/>
      <c r="B1058" s="27"/>
      <c r="C1058" s="27"/>
      <c r="D1058" s="76"/>
      <c r="E1058" s="76"/>
      <c r="F1058" s="76"/>
      <c r="G1058" s="76"/>
      <c r="H1058" s="76"/>
      <c r="I1058" s="76"/>
      <c r="J1058" s="76"/>
      <c r="K1058" s="77"/>
      <c r="L1058" s="27"/>
      <c r="M1058" s="27"/>
      <c r="N1058" s="27"/>
      <c r="O1058" s="27"/>
      <c r="P1058" s="27"/>
      <c r="Q1058" s="27"/>
      <c r="R1058" s="27"/>
      <c r="S1058" s="27"/>
      <c r="T1058" s="27"/>
      <c r="U1058" s="27"/>
      <c r="V1058" s="27"/>
      <c r="W1058" s="27"/>
      <c r="X1058" s="27"/>
      <c r="Y1058" s="27"/>
      <c r="Z1058" s="27"/>
      <c r="AA1058" s="27"/>
      <c r="AB1058" s="27"/>
      <c r="AC1058" s="27"/>
      <c r="AD1058" s="78"/>
      <c r="AE1058" s="78"/>
      <c r="AF1058" s="78"/>
      <c r="AG1058" s="1"/>
      <c r="AH1058" s="27"/>
      <c r="AI1058" s="30"/>
      <c r="AJ1058" s="1"/>
    </row>
    <row r="1059" spans="1:36" ht="12.75" customHeight="1" x14ac:dyDescent="0.25">
      <c r="A1059" s="22"/>
      <c r="B1059" s="27"/>
      <c r="C1059" s="27"/>
      <c r="D1059" s="76"/>
      <c r="E1059" s="76"/>
      <c r="F1059" s="76"/>
      <c r="G1059" s="76"/>
      <c r="H1059" s="76"/>
      <c r="I1059" s="76"/>
      <c r="J1059" s="76"/>
      <c r="K1059" s="77"/>
      <c r="L1059" s="27"/>
      <c r="M1059" s="27"/>
      <c r="N1059" s="27"/>
      <c r="O1059" s="27"/>
      <c r="P1059" s="27"/>
      <c r="Q1059" s="27"/>
      <c r="R1059" s="27"/>
      <c r="S1059" s="27"/>
      <c r="T1059" s="27"/>
      <c r="U1059" s="27"/>
      <c r="V1059" s="27"/>
      <c r="W1059" s="27"/>
      <c r="X1059" s="27"/>
      <c r="Y1059" s="27"/>
      <c r="Z1059" s="27"/>
      <c r="AA1059" s="27"/>
      <c r="AB1059" s="27"/>
      <c r="AC1059" s="27"/>
      <c r="AD1059" s="78"/>
      <c r="AE1059" s="78"/>
      <c r="AF1059" s="78"/>
      <c r="AG1059" s="1"/>
      <c r="AH1059" s="27"/>
      <c r="AI1059" s="30"/>
      <c r="AJ1059" s="1"/>
    </row>
    <row r="1060" spans="1:36" ht="12.75" customHeight="1" x14ac:dyDescent="0.25">
      <c r="A1060" s="22"/>
      <c r="B1060" s="27"/>
      <c r="C1060" s="27"/>
      <c r="D1060" s="76"/>
      <c r="E1060" s="76"/>
      <c r="F1060" s="76"/>
      <c r="G1060" s="76"/>
      <c r="H1060" s="76"/>
      <c r="I1060" s="76"/>
      <c r="J1060" s="76"/>
      <c r="K1060" s="77"/>
      <c r="L1060" s="27"/>
      <c r="M1060" s="27"/>
      <c r="N1060" s="27"/>
      <c r="O1060" s="27"/>
      <c r="P1060" s="27"/>
      <c r="Q1060" s="27"/>
      <c r="R1060" s="27"/>
      <c r="S1060" s="27"/>
      <c r="T1060" s="27"/>
      <c r="U1060" s="27"/>
      <c r="V1060" s="27"/>
      <c r="W1060" s="27"/>
      <c r="X1060" s="27"/>
      <c r="Y1060" s="27"/>
      <c r="Z1060" s="27"/>
      <c r="AA1060" s="27"/>
      <c r="AB1060" s="27"/>
      <c r="AC1060" s="27"/>
      <c r="AD1060" s="78"/>
      <c r="AE1060" s="78"/>
      <c r="AF1060" s="78"/>
      <c r="AG1060" s="1"/>
      <c r="AH1060" s="27"/>
      <c r="AI1060" s="30"/>
      <c r="AJ1060" s="1"/>
    </row>
    <row r="1061" spans="1:36" ht="12.75" customHeight="1" x14ac:dyDescent="0.25">
      <c r="A1061" s="22"/>
      <c r="B1061" s="27"/>
      <c r="C1061" s="27"/>
      <c r="D1061" s="76"/>
      <c r="E1061" s="76"/>
      <c r="F1061" s="76"/>
      <c r="G1061" s="76"/>
      <c r="H1061" s="76"/>
      <c r="I1061" s="76"/>
      <c r="J1061" s="76"/>
      <c r="K1061" s="77"/>
      <c r="L1061" s="27"/>
      <c r="M1061" s="27"/>
      <c r="N1061" s="27"/>
      <c r="O1061" s="27"/>
      <c r="P1061" s="27"/>
      <c r="Q1061" s="27"/>
      <c r="R1061" s="27"/>
      <c r="S1061" s="27"/>
      <c r="T1061" s="27"/>
      <c r="U1061" s="27"/>
      <c r="V1061" s="27"/>
      <c r="W1061" s="27"/>
      <c r="X1061" s="27"/>
      <c r="Y1061" s="27"/>
      <c r="Z1061" s="27"/>
      <c r="AA1061" s="27"/>
      <c r="AB1061" s="27"/>
      <c r="AC1061" s="27"/>
      <c r="AD1061" s="78"/>
      <c r="AE1061" s="78"/>
      <c r="AF1061" s="78"/>
      <c r="AG1061" s="1"/>
      <c r="AH1061" s="27"/>
      <c r="AI1061" s="30"/>
      <c r="AJ1061" s="1"/>
    </row>
    <row r="1062" spans="1:36" ht="12.75" customHeight="1" x14ac:dyDescent="0.25">
      <c r="A1062" s="22"/>
      <c r="B1062" s="27"/>
      <c r="C1062" s="27"/>
      <c r="D1062" s="76"/>
      <c r="E1062" s="76"/>
      <c r="F1062" s="76"/>
      <c r="G1062" s="76"/>
      <c r="H1062" s="76"/>
      <c r="I1062" s="76"/>
      <c r="J1062" s="76"/>
      <c r="K1062" s="77"/>
      <c r="L1062" s="27"/>
      <c r="M1062" s="27"/>
      <c r="N1062" s="27"/>
      <c r="O1062" s="27"/>
      <c r="P1062" s="27"/>
      <c r="Q1062" s="27"/>
      <c r="R1062" s="27"/>
      <c r="S1062" s="27"/>
      <c r="T1062" s="27"/>
      <c r="U1062" s="27"/>
      <c r="V1062" s="27"/>
      <c r="W1062" s="27"/>
      <c r="X1062" s="27"/>
      <c r="Y1062" s="27"/>
      <c r="Z1062" s="27"/>
      <c r="AA1062" s="27"/>
      <c r="AB1062" s="27"/>
      <c r="AC1062" s="27"/>
      <c r="AD1062" s="78"/>
      <c r="AE1062" s="78"/>
      <c r="AF1062" s="78"/>
      <c r="AG1062" s="1"/>
      <c r="AH1062" s="27"/>
      <c r="AI1062" s="30"/>
      <c r="AJ1062" s="1"/>
    </row>
    <row r="1063" spans="1:36" ht="12.75" customHeight="1" x14ac:dyDescent="0.25">
      <c r="A1063" s="22"/>
      <c r="B1063" s="27"/>
      <c r="C1063" s="27"/>
      <c r="D1063" s="76"/>
      <c r="E1063" s="76"/>
      <c r="F1063" s="76"/>
      <c r="G1063" s="76"/>
      <c r="H1063" s="76"/>
      <c r="I1063" s="76"/>
      <c r="J1063" s="76"/>
      <c r="K1063" s="77"/>
      <c r="L1063" s="27"/>
      <c r="M1063" s="27"/>
      <c r="N1063" s="27"/>
      <c r="O1063" s="27"/>
      <c r="P1063" s="27"/>
      <c r="Q1063" s="27"/>
      <c r="R1063" s="27"/>
      <c r="S1063" s="27"/>
      <c r="T1063" s="27"/>
      <c r="U1063" s="27"/>
      <c r="V1063" s="27"/>
      <c r="W1063" s="27"/>
      <c r="X1063" s="27"/>
      <c r="Y1063" s="27"/>
      <c r="Z1063" s="27"/>
      <c r="AA1063" s="27"/>
      <c r="AB1063" s="27"/>
      <c r="AC1063" s="27"/>
      <c r="AD1063" s="78"/>
      <c r="AE1063" s="78"/>
      <c r="AF1063" s="78"/>
      <c r="AG1063" s="1"/>
      <c r="AH1063" s="27"/>
      <c r="AI1063" s="30"/>
      <c r="AJ1063" s="1"/>
    </row>
    <row r="1064" spans="1:36" ht="12.75" customHeight="1" x14ac:dyDescent="0.25">
      <c r="A1064" s="22"/>
      <c r="B1064" s="27"/>
      <c r="C1064" s="27"/>
      <c r="D1064" s="76"/>
      <c r="E1064" s="76"/>
      <c r="F1064" s="76"/>
      <c r="G1064" s="76"/>
      <c r="H1064" s="76"/>
      <c r="I1064" s="76"/>
      <c r="J1064" s="76"/>
      <c r="K1064" s="77"/>
      <c r="L1064" s="27"/>
      <c r="M1064" s="27"/>
      <c r="N1064" s="27"/>
      <c r="O1064" s="27"/>
      <c r="P1064" s="27"/>
      <c r="Q1064" s="27"/>
      <c r="R1064" s="27"/>
      <c r="S1064" s="27"/>
      <c r="T1064" s="27"/>
      <c r="U1064" s="27"/>
      <c r="V1064" s="27"/>
      <c r="W1064" s="27"/>
      <c r="X1064" s="27"/>
      <c r="Y1064" s="27"/>
      <c r="Z1064" s="27"/>
      <c r="AA1064" s="27"/>
      <c r="AB1064" s="27"/>
      <c r="AC1064" s="27"/>
      <c r="AD1064" s="78"/>
      <c r="AE1064" s="78"/>
      <c r="AF1064" s="78"/>
      <c r="AG1064" s="1"/>
      <c r="AH1064" s="27"/>
      <c r="AI1064" s="30"/>
      <c r="AJ1064" s="1"/>
    </row>
    <row r="1065" spans="1:36" ht="12.75" customHeight="1" x14ac:dyDescent="0.25">
      <c r="A1065" s="22"/>
      <c r="B1065" s="27"/>
      <c r="C1065" s="27"/>
      <c r="D1065" s="76"/>
      <c r="E1065" s="76"/>
      <c r="F1065" s="76"/>
      <c r="G1065" s="76"/>
      <c r="H1065" s="76"/>
      <c r="I1065" s="76"/>
      <c r="J1065" s="76"/>
      <c r="K1065" s="77"/>
      <c r="L1065" s="27"/>
      <c r="M1065" s="27"/>
      <c r="N1065" s="27"/>
      <c r="O1065" s="27"/>
      <c r="P1065" s="27"/>
      <c r="Q1065" s="27"/>
      <c r="R1065" s="27"/>
      <c r="S1065" s="27"/>
      <c r="T1065" s="27"/>
      <c r="U1065" s="27"/>
      <c r="V1065" s="27"/>
      <c r="W1065" s="27"/>
      <c r="X1065" s="27"/>
      <c r="Y1065" s="27"/>
      <c r="Z1065" s="27"/>
      <c r="AA1065" s="27"/>
      <c r="AB1065" s="27"/>
      <c r="AC1065" s="27"/>
      <c r="AD1065" s="78"/>
      <c r="AE1065" s="78"/>
      <c r="AF1065" s="78"/>
      <c r="AG1065" s="1"/>
      <c r="AH1065" s="27"/>
      <c r="AI1065" s="30"/>
      <c r="AJ1065" s="1"/>
    </row>
    <row r="1066" spans="1:36" ht="12.75" customHeight="1" x14ac:dyDescent="0.25">
      <c r="A1066" s="22"/>
      <c r="B1066" s="27"/>
      <c r="C1066" s="27"/>
      <c r="D1066" s="76"/>
      <c r="E1066" s="76"/>
      <c r="F1066" s="76"/>
      <c r="G1066" s="76"/>
      <c r="H1066" s="76"/>
      <c r="I1066" s="76"/>
      <c r="J1066" s="76"/>
      <c r="K1066" s="77"/>
      <c r="L1066" s="27"/>
      <c r="M1066" s="27"/>
      <c r="N1066" s="27"/>
      <c r="O1066" s="27"/>
      <c r="P1066" s="27"/>
      <c r="Q1066" s="27"/>
      <c r="R1066" s="27"/>
      <c r="S1066" s="27"/>
      <c r="T1066" s="27"/>
      <c r="U1066" s="27"/>
      <c r="V1066" s="27"/>
      <c r="W1066" s="27"/>
      <c r="X1066" s="27"/>
      <c r="Y1066" s="27"/>
      <c r="Z1066" s="27"/>
      <c r="AA1066" s="27"/>
      <c r="AB1066" s="27"/>
      <c r="AC1066" s="27"/>
      <c r="AD1066" s="78"/>
      <c r="AE1066" s="78"/>
      <c r="AF1066" s="78"/>
      <c r="AG1066" s="1"/>
      <c r="AH1066" s="27"/>
      <c r="AI1066" s="30"/>
      <c r="AJ1066" s="1"/>
    </row>
    <row r="1067" spans="1:36" ht="12.75" customHeight="1" x14ac:dyDescent="0.25">
      <c r="A1067" s="22"/>
      <c r="B1067" s="27"/>
      <c r="C1067" s="27"/>
      <c r="D1067" s="76"/>
      <c r="E1067" s="76"/>
      <c r="F1067" s="76"/>
      <c r="G1067" s="76"/>
      <c r="H1067" s="76"/>
      <c r="I1067" s="76"/>
      <c r="J1067" s="76"/>
      <c r="K1067" s="77"/>
      <c r="L1067" s="27"/>
      <c r="M1067" s="27"/>
      <c r="N1067" s="27"/>
      <c r="O1067" s="27"/>
      <c r="P1067" s="27"/>
      <c r="Q1067" s="27"/>
      <c r="R1067" s="27"/>
      <c r="S1067" s="27"/>
      <c r="T1067" s="27"/>
      <c r="U1067" s="27"/>
      <c r="V1067" s="27"/>
      <c r="W1067" s="27"/>
      <c r="X1067" s="27"/>
      <c r="Y1067" s="27"/>
      <c r="Z1067" s="27"/>
      <c r="AA1067" s="27"/>
      <c r="AB1067" s="27"/>
      <c r="AC1067" s="27"/>
      <c r="AD1067" s="78"/>
      <c r="AE1067" s="78"/>
      <c r="AF1067" s="78"/>
      <c r="AG1067" s="1"/>
      <c r="AH1067" s="27"/>
      <c r="AI1067" s="30"/>
      <c r="AJ1067" s="1"/>
    </row>
    <row r="1068" spans="1:36" ht="12.75" customHeight="1" x14ac:dyDescent="0.25">
      <c r="A1068" s="22"/>
      <c r="B1068" s="27"/>
      <c r="C1068" s="27"/>
      <c r="D1068" s="76"/>
      <c r="E1068" s="76"/>
      <c r="F1068" s="76"/>
      <c r="G1068" s="76"/>
      <c r="H1068" s="76"/>
      <c r="I1068" s="76"/>
      <c r="J1068" s="76"/>
      <c r="K1068" s="77"/>
      <c r="L1068" s="27"/>
      <c r="M1068" s="27"/>
      <c r="N1068" s="27"/>
      <c r="O1068" s="27"/>
      <c r="P1068" s="27"/>
      <c r="Q1068" s="27"/>
      <c r="R1068" s="27"/>
      <c r="S1068" s="27"/>
      <c r="T1068" s="27"/>
      <c r="U1068" s="27"/>
      <c r="V1068" s="27"/>
      <c r="W1068" s="27"/>
      <c r="X1068" s="27"/>
      <c r="Y1068" s="27"/>
      <c r="Z1068" s="27"/>
      <c r="AA1068" s="27"/>
      <c r="AB1068" s="27"/>
      <c r="AC1068" s="27"/>
      <c r="AD1068" s="78"/>
      <c r="AE1068" s="78"/>
      <c r="AF1068" s="78"/>
      <c r="AG1068" s="1"/>
      <c r="AH1068" s="27"/>
      <c r="AI1068" s="30"/>
      <c r="AJ1068" s="1"/>
    </row>
    <row r="1069" spans="1:36" ht="12.75" customHeight="1" x14ac:dyDescent="0.25">
      <c r="A1069" s="22"/>
      <c r="B1069" s="27"/>
      <c r="C1069" s="27"/>
      <c r="D1069" s="76"/>
      <c r="E1069" s="76"/>
      <c r="F1069" s="76"/>
      <c r="G1069" s="76"/>
      <c r="H1069" s="76"/>
      <c r="I1069" s="76"/>
      <c r="J1069" s="76"/>
      <c r="K1069" s="77"/>
      <c r="L1069" s="27"/>
      <c r="M1069" s="27"/>
      <c r="N1069" s="27"/>
      <c r="O1069" s="27"/>
      <c r="P1069" s="27"/>
      <c r="Q1069" s="27"/>
      <c r="R1069" s="27"/>
      <c r="S1069" s="27"/>
      <c r="T1069" s="27"/>
      <c r="U1069" s="27"/>
      <c r="V1069" s="27"/>
      <c r="W1069" s="27"/>
      <c r="X1069" s="27"/>
      <c r="Y1069" s="27"/>
      <c r="Z1069" s="27"/>
      <c r="AA1069" s="27"/>
      <c r="AB1069" s="27"/>
      <c r="AC1069" s="27"/>
      <c r="AD1069" s="78"/>
      <c r="AE1069" s="78"/>
      <c r="AF1069" s="78"/>
      <c r="AG1069" s="1"/>
      <c r="AH1069" s="27"/>
      <c r="AI1069" s="30"/>
      <c r="AJ1069" s="1"/>
    </row>
    <row r="1070" spans="1:36" ht="12.75" customHeight="1" x14ac:dyDescent="0.25">
      <c r="A1070" s="22"/>
      <c r="B1070" s="27"/>
      <c r="C1070" s="27"/>
      <c r="D1070" s="76"/>
      <c r="E1070" s="76"/>
      <c r="F1070" s="76"/>
      <c r="G1070" s="76"/>
      <c r="H1070" s="76"/>
      <c r="I1070" s="76"/>
      <c r="J1070" s="76"/>
      <c r="K1070" s="77"/>
      <c r="L1070" s="27"/>
      <c r="M1070" s="27"/>
      <c r="N1070" s="27"/>
      <c r="O1070" s="27"/>
      <c r="P1070" s="27"/>
      <c r="Q1070" s="27"/>
      <c r="R1070" s="27"/>
      <c r="S1070" s="27"/>
      <c r="T1070" s="27"/>
      <c r="U1070" s="27"/>
      <c r="V1070" s="27"/>
      <c r="W1070" s="27"/>
      <c r="X1070" s="27"/>
      <c r="Y1070" s="27"/>
      <c r="Z1070" s="27"/>
      <c r="AA1070" s="27"/>
      <c r="AB1070" s="27"/>
      <c r="AC1070" s="27"/>
      <c r="AD1070" s="78"/>
      <c r="AE1070" s="78"/>
      <c r="AF1070" s="78"/>
      <c r="AG1070" s="1"/>
      <c r="AH1070" s="27"/>
      <c r="AI1070" s="30"/>
      <c r="AJ1070" s="1"/>
    </row>
    <row r="1071" spans="1:36" ht="12.75" customHeight="1" x14ac:dyDescent="0.25">
      <c r="A1071" s="22"/>
      <c r="B1071" s="27"/>
      <c r="C1071" s="27"/>
      <c r="D1071" s="76"/>
      <c r="E1071" s="76"/>
      <c r="F1071" s="76"/>
      <c r="G1071" s="76"/>
      <c r="H1071" s="76"/>
      <c r="I1071" s="76"/>
      <c r="J1071" s="76"/>
      <c r="K1071" s="77"/>
      <c r="L1071" s="27"/>
      <c r="M1071" s="27"/>
      <c r="N1071" s="27"/>
      <c r="O1071" s="27"/>
      <c r="P1071" s="27"/>
      <c r="Q1071" s="27"/>
      <c r="R1071" s="27"/>
      <c r="S1071" s="27"/>
      <c r="T1071" s="27"/>
      <c r="U1071" s="27"/>
      <c r="V1071" s="27"/>
      <c r="W1071" s="27"/>
      <c r="X1071" s="27"/>
      <c r="Y1071" s="27"/>
      <c r="Z1071" s="27"/>
      <c r="AA1071" s="27"/>
      <c r="AB1071" s="27"/>
      <c r="AC1071" s="27"/>
      <c r="AD1071" s="78"/>
      <c r="AE1071" s="78"/>
      <c r="AF1071" s="78"/>
      <c r="AG1071" s="1"/>
      <c r="AH1071" s="27"/>
      <c r="AI1071" s="30"/>
      <c r="AJ1071" s="1"/>
    </row>
    <row r="1072" spans="1:36" ht="12.75" customHeight="1" x14ac:dyDescent="0.25">
      <c r="A1072" s="22"/>
      <c r="B1072" s="27"/>
      <c r="C1072" s="27"/>
      <c r="D1072" s="76"/>
      <c r="E1072" s="76"/>
      <c r="F1072" s="76"/>
      <c r="G1072" s="76"/>
      <c r="H1072" s="76"/>
      <c r="I1072" s="76"/>
      <c r="J1072" s="76"/>
      <c r="K1072" s="77"/>
      <c r="L1072" s="27"/>
      <c r="M1072" s="27"/>
      <c r="N1072" s="27"/>
      <c r="O1072" s="27"/>
      <c r="P1072" s="27"/>
      <c r="Q1072" s="27"/>
      <c r="R1072" s="27"/>
      <c r="S1072" s="27"/>
      <c r="T1072" s="27"/>
      <c r="U1072" s="27"/>
      <c r="V1072" s="27"/>
      <c r="W1072" s="27"/>
      <c r="X1072" s="27"/>
      <c r="Y1072" s="27"/>
      <c r="Z1072" s="27"/>
      <c r="AA1072" s="27"/>
      <c r="AB1072" s="27"/>
      <c r="AC1072" s="27"/>
      <c r="AD1072" s="78"/>
      <c r="AE1072" s="78"/>
      <c r="AF1072" s="78"/>
      <c r="AG1072" s="1"/>
      <c r="AH1072" s="27"/>
      <c r="AI1072" s="30"/>
      <c r="AJ1072" s="1"/>
    </row>
    <row r="1073" spans="1:36" ht="12.75" customHeight="1" x14ac:dyDescent="0.25">
      <c r="A1073" s="22"/>
      <c r="B1073" s="27"/>
      <c r="C1073" s="27"/>
      <c r="D1073" s="76"/>
      <c r="E1073" s="76"/>
      <c r="F1073" s="76"/>
      <c r="G1073" s="76"/>
      <c r="H1073" s="76"/>
      <c r="I1073" s="76"/>
      <c r="J1073" s="76"/>
      <c r="K1073" s="77"/>
      <c r="L1073" s="27"/>
      <c r="M1073" s="27"/>
      <c r="N1073" s="27"/>
      <c r="O1073" s="27"/>
      <c r="P1073" s="27"/>
      <c r="Q1073" s="27"/>
      <c r="R1073" s="27"/>
      <c r="S1073" s="27"/>
      <c r="T1073" s="27"/>
      <c r="U1073" s="27"/>
      <c r="V1073" s="27"/>
      <c r="W1073" s="27"/>
      <c r="X1073" s="27"/>
      <c r="Y1073" s="27"/>
      <c r="Z1073" s="27"/>
      <c r="AA1073" s="27"/>
      <c r="AB1073" s="27"/>
      <c r="AC1073" s="27"/>
      <c r="AD1073" s="78"/>
      <c r="AE1073" s="78"/>
      <c r="AF1073" s="78"/>
      <c r="AG1073" s="1"/>
      <c r="AH1073" s="27"/>
      <c r="AI1073" s="30"/>
      <c r="AJ1073" s="1"/>
    </row>
    <row r="1074" spans="1:36" ht="12.75" customHeight="1" x14ac:dyDescent="0.25">
      <c r="A1074" s="22"/>
      <c r="B1074" s="27"/>
      <c r="C1074" s="27"/>
      <c r="D1074" s="76"/>
      <c r="E1074" s="76"/>
      <c r="F1074" s="76"/>
      <c r="G1074" s="76"/>
      <c r="H1074" s="76"/>
      <c r="I1074" s="76"/>
      <c r="J1074" s="76"/>
      <c r="K1074" s="77"/>
      <c r="L1074" s="27"/>
      <c r="M1074" s="27"/>
      <c r="N1074" s="27"/>
      <c r="O1074" s="27"/>
      <c r="P1074" s="27"/>
      <c r="Q1074" s="27"/>
      <c r="R1074" s="27"/>
      <c r="S1074" s="27"/>
      <c r="T1074" s="27"/>
      <c r="U1074" s="27"/>
      <c r="V1074" s="27"/>
      <c r="W1074" s="27"/>
      <c r="X1074" s="27"/>
      <c r="Y1074" s="27"/>
      <c r="Z1074" s="27"/>
      <c r="AA1074" s="27"/>
      <c r="AB1074" s="27"/>
      <c r="AC1074" s="27"/>
      <c r="AD1074" s="78"/>
      <c r="AE1074" s="78"/>
      <c r="AF1074" s="78"/>
      <c r="AG1074" s="1"/>
      <c r="AH1074" s="27"/>
      <c r="AI1074" s="30"/>
      <c r="AJ1074" s="1"/>
    </row>
    <row r="1075" spans="1:36" ht="12.75" customHeight="1" x14ac:dyDescent="0.25">
      <c r="A1075" s="22"/>
      <c r="B1075" s="27"/>
      <c r="C1075" s="27"/>
      <c r="D1075" s="76"/>
      <c r="E1075" s="76"/>
      <c r="F1075" s="76"/>
      <c r="G1075" s="76"/>
      <c r="H1075" s="76"/>
      <c r="I1075" s="76"/>
      <c r="J1075" s="76"/>
      <c r="K1075" s="77"/>
      <c r="L1075" s="27"/>
      <c r="M1075" s="27"/>
      <c r="N1075" s="27"/>
      <c r="O1075" s="27"/>
      <c r="P1075" s="27"/>
      <c r="Q1075" s="27"/>
      <c r="R1075" s="27"/>
      <c r="S1075" s="27"/>
      <c r="T1075" s="27"/>
      <c r="U1075" s="27"/>
      <c r="V1075" s="27"/>
      <c r="W1075" s="27"/>
      <c r="X1075" s="27"/>
      <c r="Y1075" s="27"/>
      <c r="Z1075" s="27"/>
      <c r="AA1075" s="27"/>
      <c r="AB1075" s="27"/>
      <c r="AC1075" s="27"/>
      <c r="AD1075" s="78"/>
      <c r="AE1075" s="78"/>
      <c r="AF1075" s="78"/>
      <c r="AG1075" s="1"/>
      <c r="AH1075" s="27"/>
      <c r="AI1075" s="30"/>
      <c r="AJ1075" s="1"/>
    </row>
    <row r="1076" spans="1:36" ht="12.75" customHeight="1" x14ac:dyDescent="0.25">
      <c r="A1076" s="22"/>
      <c r="B1076" s="27"/>
      <c r="C1076" s="27"/>
      <c r="D1076" s="76"/>
      <c r="E1076" s="76"/>
      <c r="F1076" s="76"/>
      <c r="G1076" s="76"/>
      <c r="H1076" s="76"/>
      <c r="I1076" s="76"/>
      <c r="J1076" s="76"/>
      <c r="K1076" s="77"/>
      <c r="L1076" s="27"/>
      <c r="M1076" s="27"/>
      <c r="N1076" s="27"/>
      <c r="O1076" s="27"/>
      <c r="P1076" s="27"/>
      <c r="Q1076" s="27"/>
      <c r="R1076" s="27"/>
      <c r="S1076" s="27"/>
      <c r="T1076" s="27"/>
      <c r="U1076" s="27"/>
      <c r="V1076" s="27"/>
      <c r="W1076" s="27"/>
      <c r="X1076" s="27"/>
      <c r="Y1076" s="27"/>
      <c r="Z1076" s="27"/>
      <c r="AA1076" s="27"/>
      <c r="AB1076" s="27"/>
      <c r="AC1076" s="27"/>
      <c r="AD1076" s="78"/>
      <c r="AE1076" s="78"/>
      <c r="AF1076" s="78"/>
      <c r="AG1076" s="1"/>
      <c r="AH1076" s="27"/>
      <c r="AI1076" s="30"/>
      <c r="AJ1076" s="1"/>
    </row>
    <row r="1077" spans="1:36" ht="12.75" customHeight="1" x14ac:dyDescent="0.25">
      <c r="A1077" s="22"/>
      <c r="B1077" s="27"/>
      <c r="C1077" s="27"/>
      <c r="D1077" s="76"/>
      <c r="E1077" s="76"/>
      <c r="F1077" s="76"/>
      <c r="G1077" s="76"/>
      <c r="H1077" s="76"/>
      <c r="I1077" s="76"/>
      <c r="J1077" s="76"/>
      <c r="K1077" s="77"/>
      <c r="L1077" s="27"/>
      <c r="M1077" s="27"/>
      <c r="N1077" s="27"/>
      <c r="O1077" s="27"/>
      <c r="P1077" s="27"/>
      <c r="Q1077" s="27"/>
      <c r="R1077" s="27"/>
      <c r="S1077" s="27"/>
      <c r="T1077" s="27"/>
      <c r="U1077" s="27"/>
      <c r="V1077" s="27"/>
      <c r="W1077" s="27"/>
      <c r="X1077" s="27"/>
      <c r="Y1077" s="27"/>
      <c r="Z1077" s="27"/>
      <c r="AA1077" s="27"/>
      <c r="AB1077" s="27"/>
      <c r="AC1077" s="27"/>
      <c r="AD1077" s="78"/>
      <c r="AE1077" s="78"/>
      <c r="AF1077" s="78"/>
      <c r="AG1077" s="1"/>
      <c r="AH1077" s="27"/>
      <c r="AI1077" s="30"/>
      <c r="AJ1077" s="1"/>
    </row>
    <row r="1078" spans="1:36" ht="12.75" customHeight="1" x14ac:dyDescent="0.25">
      <c r="A1078" s="22"/>
      <c r="B1078" s="27"/>
      <c r="C1078" s="27"/>
      <c r="D1078" s="76"/>
      <c r="E1078" s="76"/>
      <c r="F1078" s="76"/>
      <c r="G1078" s="76"/>
      <c r="H1078" s="76"/>
      <c r="I1078" s="76"/>
      <c r="J1078" s="76"/>
      <c r="K1078" s="77"/>
      <c r="L1078" s="27"/>
      <c r="M1078" s="27"/>
      <c r="N1078" s="27"/>
      <c r="O1078" s="27"/>
      <c r="P1078" s="27"/>
      <c r="Q1078" s="27"/>
      <c r="R1078" s="27"/>
      <c r="S1078" s="27"/>
      <c r="T1078" s="27"/>
      <c r="U1078" s="27"/>
      <c r="V1078" s="27"/>
      <c r="W1078" s="27"/>
      <c r="X1078" s="27"/>
      <c r="Y1078" s="27"/>
      <c r="Z1078" s="27"/>
      <c r="AA1078" s="27"/>
      <c r="AB1078" s="27"/>
      <c r="AC1078" s="27"/>
      <c r="AD1078" s="78"/>
      <c r="AE1078" s="78"/>
      <c r="AF1078" s="78"/>
      <c r="AG1078" s="1"/>
      <c r="AH1078" s="27"/>
      <c r="AI1078" s="30"/>
      <c r="AJ1078" s="1"/>
    </row>
    <row r="1079" spans="1:36" ht="12.75" customHeight="1" x14ac:dyDescent="0.25">
      <c r="A1079" s="22"/>
      <c r="B1079" s="27"/>
      <c r="C1079" s="27"/>
      <c r="D1079" s="76"/>
      <c r="E1079" s="76"/>
      <c r="F1079" s="76"/>
      <c r="G1079" s="76"/>
      <c r="H1079" s="76"/>
      <c r="I1079" s="76"/>
      <c r="J1079" s="76"/>
      <c r="K1079" s="77"/>
      <c r="L1079" s="27"/>
      <c r="M1079" s="27"/>
      <c r="N1079" s="27"/>
      <c r="O1079" s="27"/>
      <c r="P1079" s="27"/>
      <c r="Q1079" s="27"/>
      <c r="R1079" s="27"/>
      <c r="S1079" s="27"/>
      <c r="T1079" s="27"/>
      <c r="U1079" s="27"/>
      <c r="V1079" s="27"/>
      <c r="W1079" s="27"/>
      <c r="X1079" s="27"/>
      <c r="Y1079" s="27"/>
      <c r="Z1079" s="27"/>
      <c r="AA1079" s="27"/>
      <c r="AB1079" s="27"/>
      <c r="AC1079" s="27"/>
      <c r="AD1079" s="78"/>
      <c r="AE1079" s="78"/>
      <c r="AF1079" s="78"/>
      <c r="AG1079" s="1"/>
      <c r="AH1079" s="27"/>
      <c r="AI1079" s="30"/>
      <c r="AJ1079" s="1"/>
    </row>
    <row r="1080" spans="1:36" ht="12.75" customHeight="1" x14ac:dyDescent="0.25">
      <c r="A1080" s="22"/>
      <c r="B1080" s="27"/>
      <c r="C1080" s="27"/>
      <c r="D1080" s="76"/>
      <c r="E1080" s="76"/>
      <c r="F1080" s="76"/>
      <c r="G1080" s="76"/>
      <c r="H1080" s="76"/>
      <c r="I1080" s="76"/>
      <c r="J1080" s="76"/>
      <c r="K1080" s="77"/>
      <c r="L1080" s="27"/>
      <c r="M1080" s="27"/>
      <c r="N1080" s="27"/>
      <c r="O1080" s="27"/>
      <c r="P1080" s="27"/>
      <c r="Q1080" s="27"/>
      <c r="R1080" s="27"/>
      <c r="S1080" s="27"/>
      <c r="T1080" s="27"/>
      <c r="U1080" s="27"/>
      <c r="V1080" s="27"/>
      <c r="W1080" s="27"/>
      <c r="X1080" s="27"/>
      <c r="Y1080" s="27"/>
      <c r="Z1080" s="27"/>
      <c r="AA1080" s="27"/>
      <c r="AB1080" s="27"/>
      <c r="AC1080" s="27"/>
      <c r="AD1080" s="78"/>
      <c r="AE1080" s="78"/>
      <c r="AF1080" s="78"/>
      <c r="AG1080" s="1"/>
      <c r="AH1080" s="27"/>
      <c r="AI1080" s="30"/>
      <c r="AJ1080" s="1"/>
    </row>
    <row r="1081" spans="1:36" ht="12.75" customHeight="1" x14ac:dyDescent="0.25">
      <c r="A1081" s="22"/>
      <c r="B1081" s="27"/>
      <c r="C1081" s="27"/>
      <c r="D1081" s="76"/>
      <c r="E1081" s="76"/>
      <c r="F1081" s="76"/>
      <c r="G1081" s="76"/>
      <c r="H1081" s="76"/>
      <c r="I1081" s="76"/>
      <c r="J1081" s="76"/>
      <c r="K1081" s="77"/>
      <c r="L1081" s="27"/>
      <c r="M1081" s="27"/>
      <c r="N1081" s="27"/>
      <c r="O1081" s="27"/>
      <c r="P1081" s="27"/>
      <c r="Q1081" s="27"/>
      <c r="R1081" s="27"/>
      <c r="S1081" s="27"/>
      <c r="T1081" s="27"/>
      <c r="U1081" s="27"/>
      <c r="V1081" s="27"/>
      <c r="W1081" s="27"/>
      <c r="X1081" s="27"/>
      <c r="Y1081" s="27"/>
      <c r="Z1081" s="27"/>
      <c r="AA1081" s="27"/>
      <c r="AB1081" s="27"/>
      <c r="AC1081" s="27"/>
      <c r="AD1081" s="78"/>
      <c r="AE1081" s="78"/>
      <c r="AF1081" s="78"/>
      <c r="AG1081" s="1"/>
      <c r="AH1081" s="27"/>
      <c r="AI1081" s="30"/>
      <c r="AJ1081" s="1"/>
    </row>
    <row r="1082" spans="1:36" ht="12.75" customHeight="1" x14ac:dyDescent="0.25">
      <c r="A1082" s="22"/>
      <c r="B1082" s="27"/>
      <c r="C1082" s="27"/>
      <c r="D1082" s="76"/>
      <c r="E1082" s="76"/>
      <c r="F1082" s="76"/>
      <c r="G1082" s="76"/>
      <c r="H1082" s="76"/>
      <c r="I1082" s="76"/>
      <c r="J1082" s="76"/>
      <c r="K1082" s="77"/>
      <c r="L1082" s="27"/>
      <c r="M1082" s="27"/>
      <c r="N1082" s="27"/>
      <c r="O1082" s="27"/>
      <c r="P1082" s="27"/>
      <c r="Q1082" s="27"/>
      <c r="R1082" s="27"/>
      <c r="S1082" s="27"/>
      <c r="T1082" s="27"/>
      <c r="U1082" s="27"/>
      <c r="V1082" s="27"/>
      <c r="W1082" s="27"/>
      <c r="X1082" s="27"/>
      <c r="Y1082" s="27"/>
      <c r="Z1082" s="27"/>
      <c r="AA1082" s="27"/>
      <c r="AB1082" s="27"/>
      <c r="AC1082" s="27"/>
      <c r="AD1082" s="78"/>
      <c r="AE1082" s="78"/>
      <c r="AF1082" s="78"/>
      <c r="AG1082" s="1"/>
      <c r="AH1082" s="27"/>
      <c r="AI1082" s="30"/>
      <c r="AJ1082" s="1"/>
    </row>
    <row r="1083" spans="1:36" ht="12.75" customHeight="1" x14ac:dyDescent="0.25">
      <c r="A1083" s="22"/>
      <c r="B1083" s="27"/>
      <c r="C1083" s="27"/>
      <c r="D1083" s="76"/>
      <c r="E1083" s="76"/>
      <c r="F1083" s="76"/>
      <c r="G1083" s="76"/>
      <c r="H1083" s="76"/>
      <c r="I1083" s="76"/>
      <c r="J1083" s="76"/>
      <c r="K1083" s="77"/>
      <c r="L1083" s="27"/>
      <c r="M1083" s="27"/>
      <c r="N1083" s="27"/>
      <c r="O1083" s="27"/>
      <c r="P1083" s="27"/>
      <c r="Q1083" s="27"/>
      <c r="R1083" s="27"/>
      <c r="S1083" s="27"/>
      <c r="T1083" s="27"/>
      <c r="U1083" s="27"/>
      <c r="V1083" s="27"/>
      <c r="W1083" s="27"/>
      <c r="X1083" s="27"/>
      <c r="Y1083" s="27"/>
      <c r="Z1083" s="27"/>
      <c r="AA1083" s="27"/>
      <c r="AB1083" s="27"/>
      <c r="AC1083" s="27"/>
      <c r="AD1083" s="78"/>
      <c r="AE1083" s="78"/>
      <c r="AF1083" s="78"/>
      <c r="AG1083" s="1"/>
      <c r="AH1083" s="27"/>
      <c r="AI1083" s="30"/>
      <c r="AJ1083" s="1"/>
    </row>
    <row r="1084" spans="1:36" ht="12.75" customHeight="1" x14ac:dyDescent="0.25">
      <c r="A1084" s="22"/>
      <c r="B1084" s="27"/>
      <c r="C1084" s="27"/>
      <c r="D1084" s="76"/>
      <c r="E1084" s="76"/>
      <c r="F1084" s="76"/>
      <c r="G1084" s="76"/>
      <c r="H1084" s="76"/>
      <c r="I1084" s="76"/>
      <c r="J1084" s="76"/>
      <c r="K1084" s="77"/>
      <c r="L1084" s="27"/>
      <c r="M1084" s="27"/>
      <c r="N1084" s="27"/>
      <c r="O1084" s="27"/>
      <c r="P1084" s="27"/>
      <c r="Q1084" s="27"/>
      <c r="R1084" s="27"/>
      <c r="S1084" s="27"/>
      <c r="T1084" s="27"/>
      <c r="U1084" s="27"/>
      <c r="V1084" s="27"/>
      <c r="W1084" s="27"/>
      <c r="X1084" s="27"/>
      <c r="Y1084" s="27"/>
      <c r="Z1084" s="27"/>
      <c r="AA1084" s="27"/>
      <c r="AB1084" s="27"/>
      <c r="AC1084" s="27"/>
      <c r="AD1084" s="78"/>
      <c r="AE1084" s="78"/>
      <c r="AF1084" s="78"/>
      <c r="AG1084" s="1"/>
      <c r="AH1084" s="27"/>
      <c r="AI1084" s="30"/>
      <c r="AJ1084" s="1"/>
    </row>
    <row r="1085" spans="1:36" ht="12.75" customHeight="1" x14ac:dyDescent="0.25">
      <c r="A1085" s="22"/>
      <c r="B1085" s="27"/>
      <c r="C1085" s="27"/>
      <c r="D1085" s="76"/>
      <c r="E1085" s="76"/>
      <c r="F1085" s="76"/>
      <c r="G1085" s="76"/>
      <c r="H1085" s="76"/>
      <c r="I1085" s="76"/>
      <c r="J1085" s="76"/>
      <c r="K1085" s="77"/>
      <c r="L1085" s="27"/>
      <c r="M1085" s="27"/>
      <c r="N1085" s="27"/>
      <c r="O1085" s="27"/>
      <c r="P1085" s="27"/>
      <c r="Q1085" s="27"/>
      <c r="R1085" s="27"/>
      <c r="S1085" s="27"/>
      <c r="T1085" s="27"/>
      <c r="U1085" s="27"/>
      <c r="V1085" s="27"/>
      <c r="W1085" s="27"/>
      <c r="X1085" s="27"/>
      <c r="Y1085" s="27"/>
      <c r="Z1085" s="27"/>
      <c r="AA1085" s="27"/>
      <c r="AB1085" s="27"/>
      <c r="AC1085" s="27"/>
      <c r="AD1085" s="78"/>
      <c r="AE1085" s="78"/>
      <c r="AF1085" s="78"/>
      <c r="AG1085" s="1"/>
      <c r="AH1085" s="27"/>
      <c r="AI1085" s="30"/>
      <c r="AJ1085" s="1"/>
    </row>
    <row r="1086" spans="1:36" ht="12.75" customHeight="1" x14ac:dyDescent="0.25">
      <c r="A1086" s="22"/>
      <c r="B1086" s="27"/>
      <c r="C1086" s="27"/>
      <c r="D1086" s="76"/>
      <c r="E1086" s="76"/>
      <c r="F1086" s="76"/>
      <c r="G1086" s="76"/>
      <c r="H1086" s="76"/>
      <c r="I1086" s="76"/>
      <c r="J1086" s="76"/>
      <c r="K1086" s="77"/>
      <c r="L1086" s="27"/>
      <c r="M1086" s="27"/>
      <c r="N1086" s="27"/>
      <c r="O1086" s="27"/>
      <c r="P1086" s="27"/>
      <c r="Q1086" s="27"/>
      <c r="R1086" s="27"/>
      <c r="S1086" s="27"/>
      <c r="T1086" s="27"/>
      <c r="U1086" s="27"/>
      <c r="V1086" s="27"/>
      <c r="W1086" s="27"/>
      <c r="X1086" s="27"/>
      <c r="Y1086" s="27"/>
      <c r="Z1086" s="27"/>
      <c r="AA1086" s="27"/>
      <c r="AB1086" s="27"/>
      <c r="AC1086" s="27"/>
      <c r="AD1086" s="78"/>
      <c r="AE1086" s="78"/>
      <c r="AF1086" s="78"/>
      <c r="AG1086" s="1"/>
      <c r="AH1086" s="27"/>
      <c r="AI1086" s="30"/>
      <c r="AJ1086" s="1"/>
    </row>
    <row r="1087" spans="1:36" ht="12.75" customHeight="1" x14ac:dyDescent="0.25">
      <c r="A1087" s="22"/>
      <c r="B1087" s="27"/>
      <c r="C1087" s="27"/>
      <c r="D1087" s="76"/>
      <c r="E1087" s="76"/>
      <c r="F1087" s="76"/>
      <c r="G1087" s="76"/>
      <c r="H1087" s="76"/>
      <c r="I1087" s="76"/>
      <c r="J1087" s="76"/>
      <c r="K1087" s="77"/>
      <c r="L1087" s="27"/>
      <c r="M1087" s="27"/>
      <c r="N1087" s="27"/>
      <c r="O1087" s="27"/>
      <c r="P1087" s="27"/>
      <c r="Q1087" s="27"/>
      <c r="R1087" s="27"/>
      <c r="S1087" s="27"/>
      <c r="T1087" s="27"/>
      <c r="U1087" s="27"/>
      <c r="V1087" s="27"/>
      <c r="W1087" s="27"/>
      <c r="X1087" s="27"/>
      <c r="Y1087" s="27"/>
      <c r="Z1087" s="27"/>
      <c r="AA1087" s="27"/>
      <c r="AB1087" s="27"/>
      <c r="AC1087" s="27"/>
      <c r="AD1087" s="78"/>
      <c r="AE1087" s="78"/>
      <c r="AF1087" s="78"/>
      <c r="AG1087" s="1"/>
      <c r="AH1087" s="27"/>
      <c r="AI1087" s="30"/>
      <c r="AJ1087" s="1"/>
    </row>
    <row r="1088" spans="1:36" ht="12.75" customHeight="1" x14ac:dyDescent="0.25">
      <c r="A1088" s="22"/>
      <c r="B1088" s="27"/>
      <c r="C1088" s="27"/>
      <c r="D1088" s="76"/>
      <c r="E1088" s="76"/>
      <c r="F1088" s="76"/>
      <c r="G1088" s="76"/>
      <c r="H1088" s="76"/>
      <c r="I1088" s="76"/>
      <c r="J1088" s="76"/>
      <c r="K1088" s="77"/>
      <c r="L1088" s="27"/>
      <c r="M1088" s="27"/>
      <c r="N1088" s="27"/>
      <c r="O1088" s="27"/>
      <c r="P1088" s="27"/>
      <c r="Q1088" s="27"/>
      <c r="R1088" s="27"/>
      <c r="S1088" s="27"/>
      <c r="T1088" s="27"/>
      <c r="U1088" s="27"/>
      <c r="V1088" s="27"/>
      <c r="W1088" s="27"/>
      <c r="X1088" s="27"/>
      <c r="Y1088" s="27"/>
      <c r="Z1088" s="27"/>
      <c r="AA1088" s="27"/>
      <c r="AB1088" s="27"/>
      <c r="AC1088" s="27"/>
      <c r="AD1088" s="78"/>
      <c r="AE1088" s="78"/>
      <c r="AF1088" s="78"/>
      <c r="AG1088" s="1"/>
      <c r="AH1088" s="27"/>
      <c r="AI1088" s="30"/>
      <c r="AJ1088" s="1"/>
    </row>
    <row r="1089" spans="1:36" ht="12.75" customHeight="1" x14ac:dyDescent="0.25">
      <c r="A1089" s="22"/>
      <c r="B1089" s="27"/>
      <c r="C1089" s="27"/>
      <c r="D1089" s="76"/>
      <c r="E1089" s="76"/>
      <c r="F1089" s="76"/>
      <c r="G1089" s="76"/>
      <c r="H1089" s="76"/>
      <c r="I1089" s="76"/>
      <c r="J1089" s="76"/>
      <c r="K1089" s="77"/>
      <c r="L1089" s="27"/>
      <c r="M1089" s="27"/>
      <c r="N1089" s="27"/>
      <c r="O1089" s="27"/>
      <c r="P1089" s="27"/>
      <c r="Q1089" s="27"/>
      <c r="R1089" s="27"/>
      <c r="S1089" s="27"/>
      <c r="T1089" s="27"/>
      <c r="U1089" s="27"/>
      <c r="V1089" s="27"/>
      <c r="W1089" s="27"/>
      <c r="X1089" s="27"/>
      <c r="Y1089" s="27"/>
      <c r="Z1089" s="27"/>
      <c r="AA1089" s="27"/>
      <c r="AB1089" s="27"/>
      <c r="AC1089" s="27"/>
      <c r="AD1089" s="78"/>
      <c r="AE1089" s="78"/>
      <c r="AF1089" s="78"/>
      <c r="AG1089" s="1"/>
      <c r="AH1089" s="27"/>
      <c r="AI1089" s="30"/>
      <c r="AJ1089" s="1"/>
    </row>
    <row r="1090" spans="1:36" ht="12.75" customHeight="1" x14ac:dyDescent="0.25">
      <c r="A1090" s="22"/>
      <c r="B1090" s="27"/>
      <c r="C1090" s="27"/>
      <c r="D1090" s="76"/>
      <c r="E1090" s="76"/>
      <c r="F1090" s="76"/>
      <c r="G1090" s="76"/>
      <c r="H1090" s="76"/>
      <c r="I1090" s="76"/>
      <c r="J1090" s="76"/>
      <c r="K1090" s="77"/>
      <c r="L1090" s="27"/>
      <c r="M1090" s="27"/>
      <c r="N1090" s="27"/>
      <c r="O1090" s="27"/>
      <c r="P1090" s="27"/>
      <c r="Q1090" s="27"/>
      <c r="R1090" s="27"/>
      <c r="S1090" s="27"/>
      <c r="T1090" s="27"/>
      <c r="U1090" s="27"/>
      <c r="V1090" s="27"/>
      <c r="W1090" s="27"/>
      <c r="X1090" s="27"/>
      <c r="Y1090" s="27"/>
      <c r="Z1090" s="27"/>
      <c r="AA1090" s="27"/>
      <c r="AB1090" s="27"/>
      <c r="AC1090" s="27"/>
      <c r="AD1090" s="78"/>
      <c r="AE1090" s="78"/>
      <c r="AF1090" s="78"/>
      <c r="AG1090" s="1"/>
      <c r="AH1090" s="27"/>
      <c r="AI1090" s="30"/>
      <c r="AJ1090" s="1"/>
    </row>
    <row r="1091" spans="1:36" ht="12.75" customHeight="1" x14ac:dyDescent="0.25">
      <c r="A1091" s="22"/>
      <c r="B1091" s="27"/>
      <c r="C1091" s="27"/>
      <c r="D1091" s="76"/>
      <c r="E1091" s="76"/>
      <c r="F1091" s="76"/>
      <c r="G1091" s="76"/>
      <c r="H1091" s="76"/>
      <c r="I1091" s="76"/>
      <c r="J1091" s="76"/>
      <c r="K1091" s="77"/>
      <c r="L1091" s="27"/>
      <c r="M1091" s="27"/>
      <c r="N1091" s="27"/>
      <c r="O1091" s="27"/>
      <c r="P1091" s="27"/>
      <c r="Q1091" s="27"/>
      <c r="R1091" s="27"/>
      <c r="S1091" s="27"/>
      <c r="T1091" s="27"/>
      <c r="U1091" s="27"/>
      <c r="V1091" s="27"/>
      <c r="W1091" s="27"/>
      <c r="X1091" s="27"/>
      <c r="Y1091" s="27"/>
      <c r="Z1091" s="27"/>
      <c r="AA1091" s="27"/>
      <c r="AB1091" s="27"/>
      <c r="AC1091" s="27"/>
      <c r="AD1091" s="78"/>
      <c r="AE1091" s="78"/>
      <c r="AF1091" s="78"/>
      <c r="AG1091" s="1"/>
      <c r="AH1091" s="27"/>
      <c r="AI1091" s="30"/>
      <c r="AJ1091" s="1"/>
    </row>
    <row r="1092" spans="1:36" ht="12.75" customHeight="1" x14ac:dyDescent="0.25">
      <c r="A1092" s="22"/>
      <c r="B1092" s="27"/>
      <c r="C1092" s="27"/>
      <c r="D1092" s="76"/>
      <c r="E1092" s="76"/>
      <c r="F1092" s="76"/>
      <c r="G1092" s="76"/>
      <c r="H1092" s="76"/>
      <c r="I1092" s="76"/>
      <c r="J1092" s="76"/>
      <c r="K1092" s="77"/>
      <c r="L1092" s="27"/>
      <c r="M1092" s="27"/>
      <c r="N1092" s="27"/>
      <c r="O1092" s="27"/>
      <c r="P1092" s="27"/>
      <c r="Q1092" s="27"/>
      <c r="R1092" s="27"/>
      <c r="S1092" s="27"/>
      <c r="T1092" s="27"/>
      <c r="U1092" s="27"/>
      <c r="V1092" s="27"/>
      <c r="W1092" s="27"/>
      <c r="X1092" s="27"/>
      <c r="Y1092" s="27"/>
      <c r="Z1092" s="27"/>
      <c r="AA1092" s="27"/>
      <c r="AB1092" s="27"/>
      <c r="AC1092" s="27"/>
      <c r="AD1092" s="78"/>
      <c r="AE1092" s="78"/>
      <c r="AF1092" s="78"/>
      <c r="AG1092" s="1"/>
      <c r="AH1092" s="27"/>
      <c r="AI1092" s="30"/>
      <c r="AJ1092" s="1"/>
    </row>
    <row r="1093" spans="1:36" ht="12.75" customHeight="1" x14ac:dyDescent="0.25">
      <c r="A1093" s="22"/>
      <c r="B1093" s="27"/>
      <c r="C1093" s="27"/>
      <c r="D1093" s="76"/>
      <c r="E1093" s="76"/>
      <c r="F1093" s="76"/>
      <c r="G1093" s="76"/>
      <c r="H1093" s="76"/>
      <c r="I1093" s="76"/>
      <c r="J1093" s="76"/>
      <c r="K1093" s="77"/>
      <c r="L1093" s="27"/>
      <c r="M1093" s="27"/>
      <c r="N1093" s="27"/>
      <c r="O1093" s="27"/>
      <c r="P1093" s="27"/>
      <c r="Q1093" s="27"/>
      <c r="R1093" s="27"/>
      <c r="S1093" s="27"/>
      <c r="T1093" s="27"/>
      <c r="U1093" s="27"/>
      <c r="V1093" s="27"/>
      <c r="W1093" s="27"/>
      <c r="X1093" s="27"/>
      <c r="Y1093" s="27"/>
      <c r="Z1093" s="27"/>
      <c r="AA1093" s="27"/>
      <c r="AB1093" s="27"/>
      <c r="AC1093" s="27"/>
      <c r="AD1093" s="78"/>
      <c r="AE1093" s="78"/>
      <c r="AF1093" s="78"/>
      <c r="AG1093" s="1"/>
      <c r="AH1093" s="27"/>
      <c r="AI1093" s="30"/>
      <c r="AJ1093" s="1"/>
    </row>
    <row r="1094" spans="1:36" ht="12.75" customHeight="1" x14ac:dyDescent="0.25">
      <c r="A1094" s="22"/>
      <c r="B1094" s="27"/>
      <c r="C1094" s="27"/>
      <c r="D1094" s="76"/>
      <c r="E1094" s="76"/>
      <c r="F1094" s="76"/>
      <c r="G1094" s="76"/>
      <c r="H1094" s="76"/>
      <c r="I1094" s="76"/>
      <c r="J1094" s="76"/>
      <c r="K1094" s="77"/>
      <c r="L1094" s="27"/>
      <c r="M1094" s="27"/>
      <c r="N1094" s="27"/>
      <c r="O1094" s="27"/>
      <c r="P1094" s="27"/>
      <c r="Q1094" s="27"/>
      <c r="R1094" s="27"/>
      <c r="S1094" s="27"/>
      <c r="T1094" s="27"/>
      <c r="U1094" s="27"/>
      <c r="V1094" s="27"/>
      <c r="W1094" s="27"/>
      <c r="X1094" s="27"/>
      <c r="Y1094" s="27"/>
      <c r="Z1094" s="27"/>
      <c r="AA1094" s="27"/>
      <c r="AB1094" s="27"/>
      <c r="AC1094" s="27"/>
      <c r="AD1094" s="78"/>
      <c r="AE1094" s="78"/>
      <c r="AF1094" s="78"/>
      <c r="AG1094" s="1"/>
      <c r="AH1094" s="27"/>
      <c r="AI1094" s="30"/>
      <c r="AJ1094" s="1"/>
    </row>
    <row r="1095" spans="1:36" ht="12.75" customHeight="1" x14ac:dyDescent="0.25">
      <c r="A1095" s="22"/>
      <c r="B1095" s="27"/>
      <c r="C1095" s="27"/>
      <c r="D1095" s="76"/>
      <c r="E1095" s="76"/>
      <c r="F1095" s="76"/>
      <c r="G1095" s="76"/>
      <c r="H1095" s="76"/>
      <c r="I1095" s="76"/>
      <c r="J1095" s="76"/>
      <c r="K1095" s="77"/>
      <c r="L1095" s="27"/>
      <c r="M1095" s="27"/>
      <c r="N1095" s="27"/>
      <c r="O1095" s="27"/>
      <c r="P1095" s="27"/>
      <c r="Q1095" s="27"/>
      <c r="R1095" s="27"/>
      <c r="S1095" s="27"/>
      <c r="T1095" s="27"/>
      <c r="U1095" s="27"/>
      <c r="V1095" s="27"/>
      <c r="W1095" s="27"/>
      <c r="X1095" s="27"/>
      <c r="Y1095" s="27"/>
      <c r="Z1095" s="27"/>
      <c r="AA1095" s="27"/>
      <c r="AB1095" s="27"/>
      <c r="AC1095" s="27"/>
      <c r="AD1095" s="78"/>
      <c r="AE1095" s="78"/>
      <c r="AF1095" s="78"/>
      <c r="AG1095" s="1"/>
      <c r="AH1095" s="27"/>
      <c r="AI1095" s="30"/>
      <c r="AJ1095" s="1"/>
    </row>
    <row r="1096" spans="1:36" ht="12.75" customHeight="1" x14ac:dyDescent="0.25">
      <c r="A1096" s="22"/>
      <c r="B1096" s="27"/>
      <c r="C1096" s="27"/>
      <c r="D1096" s="76"/>
      <c r="E1096" s="76"/>
      <c r="F1096" s="76"/>
      <c r="G1096" s="76"/>
      <c r="H1096" s="76"/>
      <c r="I1096" s="76"/>
      <c r="J1096" s="76"/>
      <c r="K1096" s="77"/>
      <c r="L1096" s="27"/>
      <c r="M1096" s="27"/>
      <c r="N1096" s="27"/>
      <c r="O1096" s="27"/>
      <c r="P1096" s="27"/>
      <c r="Q1096" s="27"/>
      <c r="R1096" s="27"/>
      <c r="S1096" s="27"/>
      <c r="T1096" s="27"/>
      <c r="U1096" s="27"/>
      <c r="V1096" s="27"/>
      <c r="W1096" s="27"/>
      <c r="X1096" s="27"/>
      <c r="Y1096" s="27"/>
      <c r="Z1096" s="27"/>
      <c r="AA1096" s="27"/>
      <c r="AB1096" s="27"/>
      <c r="AC1096" s="27"/>
      <c r="AD1096" s="78"/>
      <c r="AE1096" s="78"/>
      <c r="AF1096" s="78"/>
      <c r="AG1096" s="1"/>
      <c r="AH1096" s="27"/>
      <c r="AI1096" s="30"/>
      <c r="AJ1096" s="1"/>
    </row>
    <row r="1097" spans="1:36" ht="12.75" customHeight="1" x14ac:dyDescent="0.25">
      <c r="A1097" s="22"/>
      <c r="B1097" s="27"/>
      <c r="C1097" s="27"/>
      <c r="D1097" s="76"/>
      <c r="E1097" s="76"/>
      <c r="F1097" s="76"/>
      <c r="G1097" s="76"/>
      <c r="H1097" s="76"/>
      <c r="I1097" s="76"/>
      <c r="J1097" s="76"/>
      <c r="K1097" s="77"/>
      <c r="L1097" s="27"/>
      <c r="M1097" s="27"/>
      <c r="N1097" s="27"/>
      <c r="O1097" s="27"/>
      <c r="P1097" s="27"/>
      <c r="Q1097" s="27"/>
      <c r="R1097" s="27"/>
      <c r="S1097" s="27"/>
      <c r="T1097" s="27"/>
      <c r="U1097" s="27"/>
      <c r="V1097" s="27"/>
      <c r="W1097" s="27"/>
      <c r="X1097" s="27"/>
      <c r="Y1097" s="27"/>
      <c r="Z1097" s="27"/>
      <c r="AA1097" s="27"/>
      <c r="AB1097" s="27"/>
      <c r="AC1097" s="27"/>
      <c r="AD1097" s="78"/>
      <c r="AE1097" s="78"/>
      <c r="AF1097" s="78"/>
      <c r="AG1097" s="1"/>
      <c r="AH1097" s="27"/>
      <c r="AI1097" s="30"/>
      <c r="AJ1097" s="1"/>
    </row>
    <row r="1098" spans="1:36" ht="12.75" customHeight="1" x14ac:dyDescent="0.25">
      <c r="A1098" s="22"/>
      <c r="B1098" s="27"/>
      <c r="C1098" s="27"/>
      <c r="D1098" s="76"/>
      <c r="E1098" s="76"/>
      <c r="F1098" s="76"/>
      <c r="G1098" s="76"/>
      <c r="H1098" s="76"/>
      <c r="I1098" s="76"/>
      <c r="J1098" s="76"/>
      <c r="K1098" s="77"/>
      <c r="L1098" s="27"/>
      <c r="M1098" s="27"/>
      <c r="N1098" s="27"/>
      <c r="O1098" s="27"/>
      <c r="P1098" s="27"/>
      <c r="Q1098" s="27"/>
      <c r="R1098" s="27"/>
      <c r="S1098" s="27"/>
      <c r="T1098" s="27"/>
      <c r="U1098" s="27"/>
      <c r="V1098" s="27"/>
      <c r="W1098" s="27"/>
      <c r="X1098" s="27"/>
      <c r="Y1098" s="27"/>
      <c r="Z1098" s="27"/>
      <c r="AA1098" s="27"/>
      <c r="AB1098" s="27"/>
      <c r="AC1098" s="27"/>
      <c r="AD1098" s="78"/>
      <c r="AE1098" s="78"/>
      <c r="AF1098" s="78"/>
      <c r="AG1098" s="1"/>
      <c r="AH1098" s="27"/>
      <c r="AI1098" s="30"/>
      <c r="AJ1098" s="1"/>
    </row>
    <row r="1099" spans="1:36" ht="12.75" customHeight="1" x14ac:dyDescent="0.25">
      <c r="A1099" s="22"/>
      <c r="B1099" s="27"/>
      <c r="C1099" s="27"/>
      <c r="D1099" s="76"/>
      <c r="E1099" s="76"/>
      <c r="F1099" s="76"/>
      <c r="G1099" s="76"/>
      <c r="H1099" s="76"/>
      <c r="I1099" s="76"/>
      <c r="J1099" s="76"/>
      <c r="K1099" s="77"/>
      <c r="L1099" s="27"/>
      <c r="M1099" s="27"/>
      <c r="N1099" s="27"/>
      <c r="O1099" s="27"/>
      <c r="P1099" s="27"/>
      <c r="Q1099" s="27"/>
      <c r="R1099" s="27"/>
      <c r="S1099" s="27"/>
      <c r="T1099" s="27"/>
      <c r="U1099" s="27"/>
      <c r="V1099" s="27"/>
      <c r="W1099" s="27"/>
      <c r="X1099" s="27"/>
      <c r="Y1099" s="27"/>
      <c r="Z1099" s="27"/>
      <c r="AA1099" s="27"/>
      <c r="AB1099" s="27"/>
      <c r="AC1099" s="27"/>
      <c r="AD1099" s="78"/>
      <c r="AE1099" s="78"/>
      <c r="AF1099" s="78"/>
      <c r="AG1099" s="1"/>
      <c r="AH1099" s="27"/>
      <c r="AI1099" s="30"/>
      <c r="AJ1099" s="1"/>
    </row>
    <row r="1100" spans="1:36" ht="12.75" customHeight="1" x14ac:dyDescent="0.25">
      <c r="A1100" s="22"/>
      <c r="B1100" s="27"/>
      <c r="C1100" s="27"/>
      <c r="D1100" s="76"/>
      <c r="E1100" s="76"/>
      <c r="F1100" s="76"/>
      <c r="G1100" s="76"/>
      <c r="H1100" s="76"/>
      <c r="I1100" s="76"/>
      <c r="J1100" s="76"/>
      <c r="K1100" s="77"/>
      <c r="L1100" s="27"/>
      <c r="M1100" s="27"/>
      <c r="N1100" s="27"/>
      <c r="O1100" s="27"/>
      <c r="P1100" s="27"/>
      <c r="Q1100" s="27"/>
      <c r="R1100" s="27"/>
      <c r="S1100" s="27"/>
      <c r="T1100" s="27"/>
      <c r="U1100" s="27"/>
      <c r="V1100" s="27"/>
      <c r="W1100" s="27"/>
      <c r="X1100" s="27"/>
      <c r="Y1100" s="27"/>
      <c r="Z1100" s="27"/>
      <c r="AA1100" s="27"/>
      <c r="AB1100" s="27"/>
      <c r="AC1100" s="27"/>
      <c r="AD1100" s="78"/>
      <c r="AE1100" s="78"/>
      <c r="AF1100" s="78"/>
      <c r="AG1100" s="1"/>
      <c r="AH1100" s="27"/>
      <c r="AI1100" s="30"/>
      <c r="AJ1100" s="1"/>
    </row>
    <row r="1101" spans="1:36" ht="12.75" customHeight="1" x14ac:dyDescent="0.25">
      <c r="A1101" s="22"/>
      <c r="B1101" s="27"/>
      <c r="C1101" s="27"/>
      <c r="D1101" s="76"/>
      <c r="E1101" s="76"/>
      <c r="F1101" s="76"/>
      <c r="G1101" s="76"/>
      <c r="H1101" s="76"/>
      <c r="I1101" s="76"/>
      <c r="J1101" s="76"/>
      <c r="K1101" s="77"/>
      <c r="L1101" s="27"/>
      <c r="M1101" s="27"/>
      <c r="N1101" s="27"/>
      <c r="O1101" s="27"/>
      <c r="P1101" s="27"/>
      <c r="Q1101" s="27"/>
      <c r="R1101" s="27"/>
      <c r="S1101" s="27"/>
      <c r="T1101" s="27"/>
      <c r="U1101" s="27"/>
      <c r="V1101" s="27"/>
      <c r="W1101" s="27"/>
      <c r="X1101" s="27"/>
      <c r="Y1101" s="27"/>
      <c r="Z1101" s="27"/>
      <c r="AA1101" s="27"/>
      <c r="AB1101" s="27"/>
      <c r="AC1101" s="27"/>
      <c r="AD1101" s="78"/>
      <c r="AE1101" s="78"/>
      <c r="AF1101" s="78"/>
      <c r="AG1101" s="1"/>
      <c r="AH1101" s="27"/>
      <c r="AI1101" s="30"/>
      <c r="AJ1101" s="1"/>
    </row>
    <row r="1102" spans="1:36" ht="12.75" customHeight="1" x14ac:dyDescent="0.25">
      <c r="A1102" s="22"/>
      <c r="B1102" s="27"/>
      <c r="C1102" s="27"/>
      <c r="D1102" s="76"/>
      <c r="E1102" s="76"/>
      <c r="F1102" s="76"/>
      <c r="G1102" s="76"/>
      <c r="H1102" s="76"/>
      <c r="I1102" s="76"/>
      <c r="J1102" s="76"/>
      <c r="K1102" s="77"/>
      <c r="L1102" s="27"/>
      <c r="M1102" s="27"/>
      <c r="N1102" s="27"/>
      <c r="O1102" s="27"/>
      <c r="P1102" s="27"/>
      <c r="Q1102" s="27"/>
      <c r="R1102" s="27"/>
      <c r="S1102" s="27"/>
      <c r="T1102" s="27"/>
      <c r="U1102" s="27"/>
      <c r="V1102" s="27"/>
      <c r="W1102" s="27"/>
      <c r="X1102" s="27"/>
      <c r="Y1102" s="27"/>
      <c r="Z1102" s="27"/>
      <c r="AA1102" s="27"/>
      <c r="AB1102" s="27"/>
      <c r="AC1102" s="27"/>
      <c r="AD1102" s="78"/>
      <c r="AE1102" s="78"/>
      <c r="AF1102" s="78"/>
      <c r="AG1102" s="1"/>
      <c r="AH1102" s="27"/>
      <c r="AI1102" s="30"/>
      <c r="AJ1102" s="1"/>
    </row>
    <row r="1103" spans="1:36" ht="12.75" customHeight="1" x14ac:dyDescent="0.25">
      <c r="A1103" s="22"/>
      <c r="B1103" s="27"/>
      <c r="C1103" s="27"/>
      <c r="D1103" s="76"/>
      <c r="E1103" s="76"/>
      <c r="F1103" s="76"/>
      <c r="G1103" s="76"/>
      <c r="H1103" s="76"/>
      <c r="I1103" s="76"/>
      <c r="J1103" s="76"/>
      <c r="K1103" s="77"/>
      <c r="L1103" s="27"/>
      <c r="M1103" s="27"/>
      <c r="N1103" s="27"/>
      <c r="O1103" s="27"/>
      <c r="P1103" s="27"/>
      <c r="Q1103" s="27"/>
      <c r="R1103" s="27"/>
      <c r="S1103" s="27"/>
      <c r="T1103" s="27"/>
      <c r="U1103" s="27"/>
      <c r="V1103" s="27"/>
      <c r="W1103" s="27"/>
      <c r="X1103" s="27"/>
      <c r="Y1103" s="27"/>
      <c r="Z1103" s="27"/>
      <c r="AA1103" s="27"/>
      <c r="AB1103" s="27"/>
      <c r="AC1103" s="27"/>
      <c r="AD1103" s="78"/>
      <c r="AE1103" s="78"/>
      <c r="AF1103" s="78"/>
      <c r="AG1103" s="1"/>
      <c r="AH1103" s="27"/>
      <c r="AI1103" s="30"/>
      <c r="AJ1103" s="1"/>
    </row>
    <row r="1104" spans="1:36" ht="12.75" customHeight="1" x14ac:dyDescent="0.25">
      <c r="A1104" s="22"/>
      <c r="B1104" s="27"/>
      <c r="C1104" s="27"/>
      <c r="D1104" s="76"/>
      <c r="E1104" s="76"/>
      <c r="F1104" s="76"/>
      <c r="G1104" s="76"/>
      <c r="H1104" s="76"/>
      <c r="I1104" s="76"/>
      <c r="J1104" s="76"/>
      <c r="K1104" s="77"/>
      <c r="L1104" s="27"/>
      <c r="M1104" s="27"/>
      <c r="N1104" s="27"/>
      <c r="O1104" s="27"/>
      <c r="P1104" s="27"/>
      <c r="Q1104" s="27"/>
      <c r="R1104" s="27"/>
      <c r="S1104" s="27"/>
      <c r="T1104" s="27"/>
      <c r="U1104" s="27"/>
      <c r="V1104" s="27"/>
      <c r="W1104" s="27"/>
      <c r="X1104" s="27"/>
      <c r="Y1104" s="27"/>
      <c r="Z1104" s="27"/>
      <c r="AA1104" s="27"/>
      <c r="AB1104" s="27"/>
      <c r="AC1104" s="27"/>
      <c r="AD1104" s="78"/>
      <c r="AE1104" s="78"/>
      <c r="AF1104" s="78"/>
      <c r="AG1104" s="1"/>
      <c r="AH1104" s="27"/>
      <c r="AI1104" s="30"/>
      <c r="AJ1104" s="1"/>
    </row>
    <row r="1105" spans="1:36" ht="12.75" customHeight="1" x14ac:dyDescent="0.25">
      <c r="A1105" s="22"/>
      <c r="B1105" s="27"/>
      <c r="C1105" s="27"/>
      <c r="D1105" s="76"/>
      <c r="E1105" s="76"/>
      <c r="F1105" s="76"/>
      <c r="G1105" s="76"/>
      <c r="H1105" s="76"/>
      <c r="I1105" s="76"/>
      <c r="J1105" s="76"/>
      <c r="K1105" s="77"/>
      <c r="L1105" s="27"/>
      <c r="M1105" s="27"/>
      <c r="N1105" s="27"/>
      <c r="O1105" s="27"/>
      <c r="P1105" s="27"/>
      <c r="Q1105" s="27"/>
      <c r="R1105" s="27"/>
      <c r="S1105" s="27"/>
      <c r="T1105" s="27"/>
      <c r="U1105" s="27"/>
      <c r="V1105" s="27"/>
      <c r="W1105" s="27"/>
      <c r="X1105" s="27"/>
      <c r="Y1105" s="27"/>
      <c r="Z1105" s="27"/>
      <c r="AA1105" s="27"/>
      <c r="AB1105" s="27"/>
      <c r="AC1105" s="27"/>
      <c r="AD1105" s="78"/>
      <c r="AE1105" s="78"/>
      <c r="AF1105" s="78"/>
      <c r="AG1105" s="1"/>
      <c r="AH1105" s="27"/>
      <c r="AI1105" s="30"/>
      <c r="AJ1105" s="1"/>
    </row>
    <row r="1106" spans="1:36" ht="12.75" customHeight="1" x14ac:dyDescent="0.25">
      <c r="A1106" s="22"/>
      <c r="B1106" s="27"/>
      <c r="C1106" s="27"/>
      <c r="D1106" s="76"/>
      <c r="E1106" s="76"/>
      <c r="F1106" s="76"/>
      <c r="G1106" s="76"/>
      <c r="H1106" s="76"/>
      <c r="I1106" s="76"/>
      <c r="J1106" s="76"/>
      <c r="K1106" s="77"/>
      <c r="L1106" s="27"/>
      <c r="M1106" s="27"/>
      <c r="N1106" s="27"/>
      <c r="O1106" s="27"/>
      <c r="P1106" s="27"/>
      <c r="Q1106" s="27"/>
      <c r="R1106" s="27"/>
      <c r="S1106" s="27"/>
      <c r="T1106" s="27"/>
      <c r="U1106" s="27"/>
      <c r="V1106" s="27"/>
      <c r="W1106" s="27"/>
      <c r="X1106" s="27"/>
      <c r="Y1106" s="27"/>
      <c r="Z1106" s="27"/>
      <c r="AA1106" s="27"/>
      <c r="AB1106" s="27"/>
      <c r="AC1106" s="27"/>
      <c r="AD1106" s="78"/>
      <c r="AE1106" s="78"/>
      <c r="AF1106" s="78"/>
      <c r="AG1106" s="1"/>
      <c r="AH1106" s="27"/>
      <c r="AI1106" s="30"/>
      <c r="AJ1106" s="1"/>
    </row>
    <row r="1107" spans="1:36" ht="12.75" customHeight="1" x14ac:dyDescent="0.25">
      <c r="A1107" s="22"/>
      <c r="B1107" s="27"/>
      <c r="C1107" s="27"/>
      <c r="D1107" s="76"/>
      <c r="E1107" s="76"/>
      <c r="F1107" s="76"/>
      <c r="G1107" s="76"/>
      <c r="H1107" s="76"/>
      <c r="I1107" s="76"/>
      <c r="J1107" s="76"/>
      <c r="K1107" s="77"/>
      <c r="L1107" s="27"/>
      <c r="M1107" s="27"/>
      <c r="N1107" s="27"/>
      <c r="O1107" s="27"/>
      <c r="P1107" s="27"/>
      <c r="Q1107" s="27"/>
      <c r="R1107" s="27"/>
      <c r="S1107" s="27"/>
      <c r="T1107" s="27"/>
      <c r="U1107" s="27"/>
      <c r="V1107" s="27"/>
      <c r="W1107" s="27"/>
      <c r="X1107" s="27"/>
      <c r="Y1107" s="27"/>
      <c r="Z1107" s="27"/>
      <c r="AA1107" s="27"/>
      <c r="AB1107" s="27"/>
      <c r="AC1107" s="27"/>
      <c r="AD1107" s="78"/>
      <c r="AE1107" s="78"/>
      <c r="AF1107" s="78"/>
      <c r="AG1107" s="1"/>
      <c r="AH1107" s="27"/>
      <c r="AI1107" s="30"/>
      <c r="AJ1107" s="1"/>
    </row>
    <row r="1108" spans="1:36" ht="12.75" customHeight="1" x14ac:dyDescent="0.25">
      <c r="A1108" s="22"/>
      <c r="B1108" s="27"/>
      <c r="C1108" s="27"/>
      <c r="D1108" s="76"/>
      <c r="E1108" s="76"/>
      <c r="F1108" s="76"/>
      <c r="G1108" s="76"/>
      <c r="H1108" s="76"/>
      <c r="I1108" s="76"/>
      <c r="J1108" s="76"/>
      <c r="K1108" s="77"/>
      <c r="L1108" s="27"/>
      <c r="M1108" s="27"/>
      <c r="N1108" s="27"/>
      <c r="O1108" s="27"/>
      <c r="P1108" s="27"/>
      <c r="Q1108" s="27"/>
      <c r="R1108" s="27"/>
      <c r="S1108" s="27"/>
      <c r="T1108" s="27"/>
      <c r="U1108" s="27"/>
      <c r="V1108" s="27"/>
      <c r="W1108" s="27"/>
      <c r="X1108" s="27"/>
      <c r="Y1108" s="27"/>
      <c r="Z1108" s="27"/>
      <c r="AA1108" s="27"/>
      <c r="AB1108" s="27"/>
      <c r="AC1108" s="27"/>
      <c r="AD1108" s="78"/>
      <c r="AE1108" s="78"/>
      <c r="AF1108" s="78"/>
      <c r="AG1108" s="1"/>
      <c r="AH1108" s="27"/>
      <c r="AI1108" s="30"/>
      <c r="AJ1108" s="1"/>
    </row>
    <row r="1109" spans="1:36" ht="12.75" customHeight="1" x14ac:dyDescent="0.25">
      <c r="A1109" s="22"/>
      <c r="B1109" s="27"/>
      <c r="C1109" s="27"/>
      <c r="D1109" s="76"/>
      <c r="E1109" s="76"/>
      <c r="F1109" s="76"/>
      <c r="G1109" s="76"/>
      <c r="H1109" s="76"/>
      <c r="I1109" s="76"/>
      <c r="J1109" s="76"/>
      <c r="K1109" s="77"/>
      <c r="L1109" s="27"/>
      <c r="M1109" s="27"/>
      <c r="N1109" s="27"/>
      <c r="O1109" s="27"/>
      <c r="P1109" s="27"/>
      <c r="Q1109" s="27"/>
      <c r="R1109" s="27"/>
      <c r="S1109" s="27"/>
      <c r="T1109" s="27"/>
      <c r="U1109" s="27"/>
      <c r="V1109" s="27"/>
      <c r="W1109" s="27"/>
      <c r="X1109" s="27"/>
      <c r="Y1109" s="27"/>
      <c r="Z1109" s="27"/>
      <c r="AA1109" s="27"/>
      <c r="AB1109" s="27"/>
      <c r="AC1109" s="27"/>
      <c r="AD1109" s="78"/>
      <c r="AE1109" s="78"/>
      <c r="AF1109" s="78"/>
      <c r="AG1109" s="1"/>
      <c r="AH1109" s="27"/>
      <c r="AI1109" s="30"/>
      <c r="AJ1109" s="1"/>
    </row>
    <row r="1110" spans="1:36" ht="12.75" customHeight="1" x14ac:dyDescent="0.25">
      <c r="A1110" s="22"/>
      <c r="B1110" s="27"/>
      <c r="C1110" s="27"/>
      <c r="D1110" s="76"/>
      <c r="E1110" s="76"/>
      <c r="F1110" s="76"/>
      <c r="G1110" s="76"/>
      <c r="H1110" s="76"/>
      <c r="I1110" s="76"/>
      <c r="J1110" s="76"/>
      <c r="K1110" s="77"/>
      <c r="L1110" s="27"/>
      <c r="M1110" s="27"/>
      <c r="N1110" s="27"/>
      <c r="O1110" s="27"/>
      <c r="P1110" s="27"/>
      <c r="Q1110" s="27"/>
      <c r="R1110" s="27"/>
      <c r="S1110" s="27"/>
      <c r="T1110" s="27"/>
      <c r="U1110" s="27"/>
      <c r="V1110" s="27"/>
      <c r="W1110" s="27"/>
      <c r="X1110" s="27"/>
      <c r="Y1110" s="27"/>
      <c r="Z1110" s="27"/>
      <c r="AA1110" s="27"/>
      <c r="AB1110" s="27"/>
      <c r="AC1110" s="27"/>
      <c r="AD1110" s="78"/>
      <c r="AE1110" s="78"/>
      <c r="AF1110" s="78"/>
      <c r="AG1110" s="1"/>
      <c r="AH1110" s="27"/>
      <c r="AI1110" s="30"/>
      <c r="AJ1110" s="1"/>
    </row>
    <row r="1111" spans="1:36" ht="12.75" customHeight="1" x14ac:dyDescent="0.25">
      <c r="A1111" s="22"/>
      <c r="B1111" s="27"/>
      <c r="C1111" s="27"/>
      <c r="D1111" s="76"/>
      <c r="E1111" s="76"/>
      <c r="F1111" s="76"/>
      <c r="G1111" s="76"/>
      <c r="H1111" s="76"/>
      <c r="I1111" s="76"/>
      <c r="J1111" s="76"/>
      <c r="K1111" s="77"/>
      <c r="L1111" s="27"/>
      <c r="M1111" s="27"/>
      <c r="N1111" s="27"/>
      <c r="O1111" s="27"/>
      <c r="P1111" s="27"/>
      <c r="Q1111" s="27"/>
      <c r="R1111" s="27"/>
      <c r="S1111" s="27"/>
      <c r="T1111" s="27"/>
      <c r="U1111" s="27"/>
      <c r="V1111" s="27"/>
      <c r="W1111" s="27"/>
      <c r="X1111" s="27"/>
      <c r="Y1111" s="27"/>
      <c r="Z1111" s="27"/>
      <c r="AA1111" s="27"/>
      <c r="AB1111" s="27"/>
      <c r="AC1111" s="27"/>
      <c r="AD1111" s="78"/>
      <c r="AE1111" s="78"/>
      <c r="AF1111" s="78"/>
      <c r="AG1111" s="1"/>
      <c r="AH1111" s="27"/>
      <c r="AI1111" s="30"/>
      <c r="AJ1111" s="1"/>
    </row>
    <row r="1112" spans="1:36" ht="12.75" customHeight="1" x14ac:dyDescent="0.25">
      <c r="A1112" s="22"/>
      <c r="B1112" s="27"/>
      <c r="C1112" s="27"/>
      <c r="D1112" s="76"/>
      <c r="E1112" s="76"/>
      <c r="F1112" s="76"/>
      <c r="G1112" s="76"/>
      <c r="H1112" s="76"/>
      <c r="I1112" s="76"/>
      <c r="J1112" s="76"/>
      <c r="K1112" s="77"/>
      <c r="L1112" s="27"/>
      <c r="M1112" s="27"/>
      <c r="N1112" s="27"/>
      <c r="O1112" s="27"/>
      <c r="P1112" s="27"/>
      <c r="Q1112" s="27"/>
      <c r="R1112" s="27"/>
      <c r="S1112" s="27"/>
      <c r="T1112" s="27"/>
      <c r="U1112" s="27"/>
      <c r="V1112" s="27"/>
      <c r="W1112" s="27"/>
      <c r="X1112" s="27"/>
      <c r="Y1112" s="27"/>
      <c r="Z1112" s="27"/>
      <c r="AA1112" s="27"/>
      <c r="AB1112" s="27"/>
      <c r="AC1112" s="27"/>
      <c r="AD1112" s="78"/>
      <c r="AE1112" s="78"/>
      <c r="AF1112" s="78"/>
      <c r="AG1112" s="1"/>
      <c r="AH1112" s="27"/>
      <c r="AI1112" s="30"/>
      <c r="AJ1112" s="1"/>
    </row>
    <row r="1113" spans="1:36" ht="12.75" customHeight="1" x14ac:dyDescent="0.25">
      <c r="A1113" s="22"/>
      <c r="B1113" s="27"/>
      <c r="C1113" s="27"/>
      <c r="D1113" s="76"/>
      <c r="E1113" s="76"/>
      <c r="F1113" s="76"/>
      <c r="G1113" s="76"/>
      <c r="H1113" s="76"/>
      <c r="I1113" s="76"/>
      <c r="J1113" s="76"/>
      <c r="K1113" s="77"/>
      <c r="L1113" s="27"/>
      <c r="M1113" s="27"/>
      <c r="N1113" s="27"/>
      <c r="O1113" s="27"/>
      <c r="P1113" s="27"/>
      <c r="Q1113" s="27"/>
      <c r="R1113" s="27"/>
      <c r="S1113" s="27"/>
      <c r="T1113" s="27"/>
      <c r="U1113" s="27"/>
      <c r="V1113" s="27"/>
      <c r="W1113" s="27"/>
      <c r="X1113" s="27"/>
      <c r="Y1113" s="27"/>
      <c r="Z1113" s="27"/>
      <c r="AA1113" s="27"/>
      <c r="AB1113" s="27"/>
      <c r="AC1113" s="27"/>
      <c r="AD1113" s="78"/>
      <c r="AE1113" s="78"/>
      <c r="AF1113" s="78"/>
      <c r="AG1113" s="1"/>
      <c r="AH1113" s="27"/>
      <c r="AI1113" s="30"/>
      <c r="AJ1113" s="1"/>
    </row>
    <row r="1114" spans="1:36" ht="12.75" customHeight="1" x14ac:dyDescent="0.25">
      <c r="A1114" s="22"/>
      <c r="B1114" s="27"/>
      <c r="C1114" s="27"/>
      <c r="D1114" s="76"/>
      <c r="E1114" s="76"/>
      <c r="F1114" s="76"/>
      <c r="G1114" s="76"/>
      <c r="H1114" s="76"/>
      <c r="I1114" s="76"/>
      <c r="J1114" s="76"/>
      <c r="K1114" s="77"/>
      <c r="L1114" s="27"/>
      <c r="M1114" s="27"/>
      <c r="N1114" s="27"/>
      <c r="O1114" s="27"/>
      <c r="P1114" s="27"/>
      <c r="Q1114" s="27"/>
      <c r="R1114" s="27"/>
      <c r="S1114" s="27"/>
      <c r="T1114" s="27"/>
      <c r="U1114" s="27"/>
      <c r="V1114" s="27"/>
      <c r="W1114" s="27"/>
      <c r="X1114" s="27"/>
      <c r="Y1114" s="27"/>
      <c r="Z1114" s="27"/>
      <c r="AA1114" s="27"/>
      <c r="AB1114" s="27"/>
      <c r="AC1114" s="27"/>
      <c r="AD1114" s="78"/>
      <c r="AE1114" s="78"/>
      <c r="AF1114" s="78"/>
      <c r="AG1114" s="1"/>
      <c r="AH1114" s="27"/>
      <c r="AI1114" s="30"/>
      <c r="AJ1114" s="1"/>
    </row>
    <row r="1115" spans="1:36" ht="12.75" customHeight="1" x14ac:dyDescent="0.25">
      <c r="A1115" s="22"/>
      <c r="B1115" s="27"/>
      <c r="C1115" s="27"/>
      <c r="D1115" s="76"/>
      <c r="E1115" s="76"/>
      <c r="F1115" s="76"/>
      <c r="G1115" s="76"/>
      <c r="H1115" s="76"/>
      <c r="I1115" s="76"/>
      <c r="J1115" s="76"/>
      <c r="K1115" s="77"/>
      <c r="L1115" s="27"/>
      <c r="M1115" s="27"/>
      <c r="N1115" s="27"/>
      <c r="O1115" s="27"/>
      <c r="P1115" s="27"/>
      <c r="Q1115" s="27"/>
      <c r="R1115" s="27"/>
      <c r="S1115" s="27"/>
      <c r="T1115" s="27"/>
      <c r="U1115" s="27"/>
      <c r="V1115" s="27"/>
      <c r="W1115" s="27"/>
      <c r="X1115" s="27"/>
      <c r="Y1115" s="27"/>
      <c r="Z1115" s="27"/>
      <c r="AA1115" s="27"/>
      <c r="AB1115" s="27"/>
      <c r="AC1115" s="27"/>
      <c r="AD1115" s="78"/>
      <c r="AE1115" s="78"/>
      <c r="AF1115" s="78"/>
      <c r="AG1115" s="1"/>
      <c r="AH1115" s="27"/>
      <c r="AI1115" s="30"/>
      <c r="AJ1115" s="1"/>
    </row>
    <row r="1116" spans="1:36" ht="12.75" customHeight="1" x14ac:dyDescent="0.25">
      <c r="A1116" s="22"/>
      <c r="B1116" s="27"/>
      <c r="C1116" s="27"/>
      <c r="D1116" s="76"/>
      <c r="E1116" s="76"/>
      <c r="F1116" s="76"/>
      <c r="G1116" s="76"/>
      <c r="H1116" s="76"/>
      <c r="I1116" s="76"/>
      <c r="J1116" s="76"/>
      <c r="K1116" s="77"/>
      <c r="L1116" s="27"/>
      <c r="M1116" s="27"/>
      <c r="N1116" s="27"/>
      <c r="O1116" s="27"/>
      <c r="P1116" s="27"/>
      <c r="Q1116" s="27"/>
      <c r="R1116" s="27"/>
      <c r="S1116" s="27"/>
      <c r="T1116" s="27"/>
      <c r="U1116" s="27"/>
      <c r="V1116" s="27"/>
      <c r="W1116" s="27"/>
      <c r="X1116" s="27"/>
      <c r="Y1116" s="27"/>
      <c r="Z1116" s="27"/>
      <c r="AA1116" s="27"/>
      <c r="AB1116" s="27"/>
      <c r="AC1116" s="27"/>
      <c r="AD1116" s="78"/>
      <c r="AE1116" s="78"/>
      <c r="AF1116" s="78"/>
      <c r="AG1116" s="1"/>
      <c r="AH1116" s="27"/>
      <c r="AI1116" s="30"/>
      <c r="AJ1116" s="1"/>
    </row>
    <row r="1117" spans="1:36" ht="12.75" customHeight="1" x14ac:dyDescent="0.25">
      <c r="A1117" s="22"/>
      <c r="B1117" s="27"/>
      <c r="C1117" s="27"/>
      <c r="D1117" s="76"/>
      <c r="E1117" s="76"/>
      <c r="F1117" s="76"/>
      <c r="G1117" s="76"/>
      <c r="H1117" s="76"/>
      <c r="I1117" s="76"/>
      <c r="J1117" s="76"/>
      <c r="K1117" s="77"/>
      <c r="L1117" s="27"/>
      <c r="M1117" s="27"/>
      <c r="N1117" s="27"/>
      <c r="O1117" s="27"/>
      <c r="P1117" s="27"/>
      <c r="Q1117" s="27"/>
      <c r="R1117" s="27"/>
      <c r="S1117" s="27"/>
      <c r="T1117" s="27"/>
      <c r="U1117" s="27"/>
      <c r="V1117" s="27"/>
      <c r="W1117" s="27"/>
      <c r="X1117" s="27"/>
      <c r="Y1117" s="27"/>
      <c r="Z1117" s="27"/>
      <c r="AA1117" s="27"/>
      <c r="AB1117" s="27"/>
      <c r="AC1117" s="27"/>
      <c r="AD1117" s="78"/>
      <c r="AE1117" s="78"/>
      <c r="AF1117" s="78"/>
      <c r="AG1117" s="1"/>
      <c r="AH1117" s="27"/>
      <c r="AI1117" s="30"/>
      <c r="AJ1117" s="1"/>
    </row>
    <row r="1118" spans="1:36" ht="12.75" customHeight="1" x14ac:dyDescent="0.25">
      <c r="A1118" s="22"/>
      <c r="B1118" s="27"/>
      <c r="C1118" s="27"/>
      <c r="D1118" s="76"/>
      <c r="E1118" s="76"/>
      <c r="F1118" s="76"/>
      <c r="G1118" s="76"/>
      <c r="H1118" s="76"/>
      <c r="I1118" s="76"/>
      <c r="J1118" s="76"/>
      <c r="K1118" s="77"/>
      <c r="L1118" s="27"/>
      <c r="M1118" s="27"/>
      <c r="N1118" s="27"/>
      <c r="O1118" s="27"/>
      <c r="P1118" s="27"/>
      <c r="Q1118" s="27"/>
      <c r="R1118" s="27"/>
      <c r="S1118" s="27"/>
      <c r="T1118" s="27"/>
      <c r="U1118" s="27"/>
      <c r="V1118" s="27"/>
      <c r="W1118" s="27"/>
      <c r="X1118" s="27"/>
      <c r="Y1118" s="27"/>
      <c r="Z1118" s="27"/>
      <c r="AA1118" s="27"/>
      <c r="AB1118" s="27"/>
      <c r="AC1118" s="27"/>
      <c r="AD1118" s="78"/>
      <c r="AE1118" s="78"/>
      <c r="AF1118" s="78"/>
      <c r="AG1118" s="1"/>
      <c r="AH1118" s="27"/>
      <c r="AI1118" s="30"/>
      <c r="AJ1118" s="1"/>
    </row>
    <row r="1119" spans="1:36" ht="12.75" customHeight="1" x14ac:dyDescent="0.25">
      <c r="A1119" s="22"/>
      <c r="B1119" s="27"/>
      <c r="C1119" s="27"/>
      <c r="D1119" s="76"/>
      <c r="E1119" s="76"/>
      <c r="F1119" s="76"/>
      <c r="G1119" s="76"/>
      <c r="H1119" s="76"/>
      <c r="I1119" s="76"/>
      <c r="J1119" s="76"/>
      <c r="K1119" s="77"/>
      <c r="L1119" s="27"/>
      <c r="M1119" s="27"/>
      <c r="N1119" s="27"/>
      <c r="O1119" s="27"/>
      <c r="P1119" s="27"/>
      <c r="Q1119" s="27"/>
      <c r="R1119" s="27"/>
      <c r="S1119" s="27"/>
      <c r="T1119" s="27"/>
      <c r="U1119" s="27"/>
      <c r="V1119" s="27"/>
      <c r="W1119" s="27"/>
      <c r="X1119" s="27"/>
      <c r="Y1119" s="27"/>
      <c r="Z1119" s="27"/>
      <c r="AA1119" s="27"/>
      <c r="AB1119" s="27"/>
      <c r="AC1119" s="27"/>
      <c r="AD1119" s="78"/>
      <c r="AE1119" s="78"/>
      <c r="AF1119" s="78"/>
      <c r="AG1119" s="1"/>
      <c r="AH1119" s="27"/>
      <c r="AI1119" s="30"/>
      <c r="AJ1119" s="1"/>
    </row>
    <row r="1120" spans="1:36" ht="12.75" customHeight="1" x14ac:dyDescent="0.25">
      <c r="A1120" s="22"/>
      <c r="B1120" s="27"/>
      <c r="C1120" s="27"/>
      <c r="D1120" s="76"/>
      <c r="E1120" s="76"/>
      <c r="F1120" s="76"/>
      <c r="G1120" s="76"/>
      <c r="H1120" s="76"/>
      <c r="I1120" s="76"/>
      <c r="J1120" s="76"/>
      <c r="K1120" s="77"/>
      <c r="L1120" s="27"/>
      <c r="M1120" s="27"/>
      <c r="N1120" s="27"/>
      <c r="O1120" s="27"/>
      <c r="P1120" s="27"/>
      <c r="Q1120" s="27"/>
      <c r="R1120" s="27"/>
      <c r="S1120" s="27"/>
      <c r="T1120" s="27"/>
      <c r="U1120" s="27"/>
      <c r="V1120" s="27"/>
      <c r="W1120" s="27"/>
      <c r="X1120" s="27"/>
      <c r="Y1120" s="27"/>
      <c r="Z1120" s="27"/>
      <c r="AA1120" s="27"/>
      <c r="AB1120" s="27"/>
      <c r="AC1120" s="27"/>
      <c r="AD1120" s="78"/>
      <c r="AE1120" s="78"/>
      <c r="AF1120" s="78"/>
      <c r="AG1120" s="1"/>
      <c r="AH1120" s="27"/>
      <c r="AI1120" s="30"/>
      <c r="AJ1120" s="1"/>
    </row>
    <row r="1121" spans="1:36" ht="12.75" customHeight="1" x14ac:dyDescent="0.25">
      <c r="A1121" s="22"/>
      <c r="B1121" s="27"/>
      <c r="C1121" s="27"/>
      <c r="D1121" s="76"/>
      <c r="E1121" s="76"/>
      <c r="F1121" s="76"/>
      <c r="G1121" s="76"/>
      <c r="H1121" s="76"/>
      <c r="I1121" s="76"/>
      <c r="J1121" s="76"/>
      <c r="K1121" s="77"/>
      <c r="L1121" s="27"/>
      <c r="M1121" s="27"/>
      <c r="N1121" s="27"/>
      <c r="O1121" s="27"/>
      <c r="P1121" s="27"/>
      <c r="Q1121" s="27"/>
      <c r="R1121" s="27"/>
      <c r="S1121" s="27"/>
      <c r="T1121" s="27"/>
      <c r="U1121" s="27"/>
      <c r="V1121" s="27"/>
      <c r="W1121" s="27"/>
      <c r="X1121" s="27"/>
      <c r="Y1121" s="27"/>
      <c r="Z1121" s="27"/>
      <c r="AA1121" s="27"/>
      <c r="AB1121" s="27"/>
      <c r="AC1121" s="27"/>
      <c r="AD1121" s="78"/>
      <c r="AE1121" s="78"/>
      <c r="AF1121" s="78"/>
      <c r="AG1121" s="1"/>
      <c r="AH1121" s="27"/>
      <c r="AI1121" s="30"/>
      <c r="AJ1121" s="1"/>
    </row>
    <row r="1122" spans="1:36" ht="12.75" customHeight="1" x14ac:dyDescent="0.25">
      <c r="A1122" s="22"/>
      <c r="B1122" s="27"/>
      <c r="C1122" s="27"/>
      <c r="D1122" s="76"/>
      <c r="E1122" s="76"/>
      <c r="F1122" s="76"/>
      <c r="G1122" s="76"/>
      <c r="H1122" s="76"/>
      <c r="I1122" s="76"/>
      <c r="J1122" s="76"/>
      <c r="K1122" s="77"/>
      <c r="L1122" s="27"/>
      <c r="M1122" s="27"/>
      <c r="N1122" s="27"/>
      <c r="O1122" s="27"/>
      <c r="P1122" s="27"/>
      <c r="Q1122" s="27"/>
      <c r="R1122" s="27"/>
      <c r="S1122" s="27"/>
      <c r="T1122" s="27"/>
      <c r="U1122" s="27"/>
      <c r="V1122" s="27"/>
      <c r="W1122" s="27"/>
      <c r="X1122" s="27"/>
      <c r="Y1122" s="27"/>
      <c r="Z1122" s="27"/>
      <c r="AA1122" s="27"/>
      <c r="AB1122" s="27"/>
      <c r="AC1122" s="27"/>
      <c r="AD1122" s="78"/>
      <c r="AE1122" s="78"/>
      <c r="AF1122" s="78"/>
      <c r="AG1122" s="1"/>
      <c r="AH1122" s="27"/>
      <c r="AI1122" s="30"/>
      <c r="AJ1122" s="1"/>
    </row>
    <row r="1123" spans="1:36" ht="12.75" customHeight="1" x14ac:dyDescent="0.25">
      <c r="A1123" s="22"/>
      <c r="B1123" s="27"/>
      <c r="C1123" s="27"/>
      <c r="D1123" s="76"/>
      <c r="E1123" s="76"/>
      <c r="F1123" s="76"/>
      <c r="G1123" s="76"/>
      <c r="H1123" s="76"/>
      <c r="I1123" s="76"/>
      <c r="J1123" s="76"/>
      <c r="K1123" s="77"/>
      <c r="L1123" s="27"/>
      <c r="M1123" s="27"/>
      <c r="N1123" s="27"/>
      <c r="O1123" s="27"/>
      <c r="P1123" s="27"/>
      <c r="Q1123" s="27"/>
      <c r="R1123" s="27"/>
      <c r="S1123" s="27"/>
      <c r="T1123" s="27"/>
      <c r="U1123" s="27"/>
      <c r="V1123" s="27"/>
      <c r="W1123" s="27"/>
      <c r="X1123" s="27"/>
      <c r="Y1123" s="27"/>
      <c r="Z1123" s="27"/>
      <c r="AA1123" s="27"/>
      <c r="AB1123" s="27"/>
      <c r="AC1123" s="27"/>
      <c r="AD1123" s="78"/>
      <c r="AE1123" s="78"/>
      <c r="AF1123" s="78"/>
      <c r="AG1123" s="1"/>
      <c r="AH1123" s="27"/>
      <c r="AI1123" s="30"/>
      <c r="AJ1123" s="1"/>
    </row>
    <row r="1124" spans="1:36" ht="12.75" customHeight="1" x14ac:dyDescent="0.25">
      <c r="A1124" s="22"/>
      <c r="B1124" s="27"/>
      <c r="C1124" s="27"/>
      <c r="D1124" s="76"/>
      <c r="E1124" s="76"/>
      <c r="F1124" s="76"/>
      <c r="G1124" s="76"/>
      <c r="H1124" s="76"/>
      <c r="I1124" s="76"/>
      <c r="J1124" s="76"/>
      <c r="K1124" s="77"/>
      <c r="L1124" s="27"/>
      <c r="M1124" s="27"/>
      <c r="N1124" s="27"/>
      <c r="O1124" s="27"/>
      <c r="P1124" s="27"/>
      <c r="Q1124" s="27"/>
      <c r="R1124" s="27"/>
      <c r="S1124" s="27"/>
      <c r="T1124" s="27"/>
      <c r="U1124" s="27"/>
      <c r="V1124" s="27"/>
      <c r="W1124" s="27"/>
      <c r="X1124" s="27"/>
      <c r="Y1124" s="27"/>
      <c r="Z1124" s="27"/>
      <c r="AA1124" s="27"/>
      <c r="AB1124" s="27"/>
      <c r="AC1124" s="27"/>
      <c r="AD1124" s="78"/>
      <c r="AE1124" s="78"/>
      <c r="AF1124" s="78"/>
      <c r="AG1124" s="1"/>
      <c r="AH1124" s="27"/>
      <c r="AI1124" s="30"/>
      <c r="AJ1124" s="1"/>
    </row>
    <row r="1125" spans="1:36" ht="12.75" customHeight="1" x14ac:dyDescent="0.25">
      <c r="A1125" s="22"/>
      <c r="B1125" s="27"/>
      <c r="C1125" s="27"/>
      <c r="D1125" s="76"/>
      <c r="E1125" s="76"/>
      <c r="F1125" s="76"/>
      <c r="G1125" s="76"/>
      <c r="H1125" s="76"/>
      <c r="I1125" s="76"/>
      <c r="J1125" s="76"/>
      <c r="K1125" s="77"/>
      <c r="L1125" s="27"/>
      <c r="M1125" s="27"/>
      <c r="N1125" s="27"/>
      <c r="O1125" s="27"/>
      <c r="P1125" s="27"/>
      <c r="Q1125" s="27"/>
      <c r="R1125" s="27"/>
      <c r="S1125" s="27"/>
      <c r="T1125" s="27"/>
      <c r="U1125" s="27"/>
      <c r="V1125" s="27"/>
      <c r="W1125" s="27"/>
      <c r="X1125" s="27"/>
      <c r="Y1125" s="27"/>
      <c r="Z1125" s="27"/>
      <c r="AA1125" s="27"/>
      <c r="AB1125" s="27"/>
      <c r="AC1125" s="27"/>
      <c r="AD1125" s="78"/>
      <c r="AE1125" s="78"/>
      <c r="AF1125" s="78"/>
      <c r="AG1125" s="1"/>
      <c r="AH1125" s="27"/>
      <c r="AI1125" s="30"/>
      <c r="AJ1125" s="1"/>
    </row>
    <row r="1126" spans="1:36" ht="12.75" customHeight="1" x14ac:dyDescent="0.25">
      <c r="A1126" s="22"/>
      <c r="B1126" s="27"/>
      <c r="C1126" s="27"/>
      <c r="D1126" s="76"/>
      <c r="E1126" s="76"/>
      <c r="F1126" s="76"/>
      <c r="G1126" s="76"/>
      <c r="H1126" s="76"/>
      <c r="I1126" s="76"/>
      <c r="J1126" s="76"/>
      <c r="K1126" s="77"/>
      <c r="L1126" s="27"/>
      <c r="M1126" s="27"/>
      <c r="N1126" s="27"/>
      <c r="O1126" s="27"/>
      <c r="P1126" s="27"/>
      <c r="Q1126" s="27"/>
      <c r="R1126" s="27"/>
      <c r="S1126" s="27"/>
      <c r="T1126" s="27"/>
      <c r="U1126" s="27"/>
      <c r="V1126" s="27"/>
      <c r="W1126" s="27"/>
      <c r="X1126" s="27"/>
      <c r="Y1126" s="27"/>
      <c r="Z1126" s="27"/>
      <c r="AA1126" s="27"/>
      <c r="AB1126" s="27"/>
      <c r="AC1126" s="27"/>
      <c r="AD1126" s="78"/>
      <c r="AE1126" s="78"/>
      <c r="AF1126" s="78"/>
      <c r="AG1126" s="1"/>
      <c r="AH1126" s="27"/>
      <c r="AI1126" s="30"/>
      <c r="AJ1126" s="1"/>
    </row>
    <row r="1127" spans="1:36" ht="12.75" customHeight="1" x14ac:dyDescent="0.25">
      <c r="A1127" s="22"/>
      <c r="B1127" s="27"/>
      <c r="C1127" s="27"/>
      <c r="D1127" s="76"/>
      <c r="E1127" s="76"/>
      <c r="F1127" s="76"/>
      <c r="G1127" s="76"/>
      <c r="H1127" s="76"/>
      <c r="I1127" s="76"/>
      <c r="J1127" s="76"/>
      <c r="K1127" s="77"/>
      <c r="L1127" s="27"/>
      <c r="M1127" s="27"/>
      <c r="N1127" s="27"/>
      <c r="O1127" s="27"/>
      <c r="P1127" s="27"/>
      <c r="Q1127" s="27"/>
      <c r="R1127" s="27"/>
      <c r="S1127" s="27"/>
      <c r="T1127" s="27"/>
      <c r="U1127" s="27"/>
      <c r="V1127" s="27"/>
      <c r="W1127" s="27"/>
      <c r="X1127" s="27"/>
      <c r="Y1127" s="27"/>
      <c r="Z1127" s="27"/>
      <c r="AA1127" s="27"/>
      <c r="AB1127" s="27"/>
      <c r="AC1127" s="27"/>
      <c r="AD1127" s="78"/>
      <c r="AE1127" s="78"/>
      <c r="AF1127" s="78"/>
      <c r="AG1127" s="1"/>
      <c r="AH1127" s="27"/>
      <c r="AI1127" s="30"/>
      <c r="AJ1127" s="1"/>
    </row>
    <row r="1128" spans="1:36" ht="12.75" customHeight="1" x14ac:dyDescent="0.25">
      <c r="A1128" s="22"/>
      <c r="B1128" s="27"/>
      <c r="C1128" s="27"/>
      <c r="D1128" s="76"/>
      <c r="E1128" s="76"/>
      <c r="F1128" s="76"/>
      <c r="G1128" s="76"/>
      <c r="H1128" s="76"/>
      <c r="I1128" s="76"/>
      <c r="J1128" s="76"/>
      <c r="K1128" s="77"/>
      <c r="L1128" s="27"/>
      <c r="M1128" s="27"/>
      <c r="N1128" s="27"/>
      <c r="O1128" s="27"/>
      <c r="P1128" s="27"/>
      <c r="Q1128" s="27"/>
      <c r="R1128" s="27"/>
      <c r="S1128" s="27"/>
      <c r="T1128" s="27"/>
      <c r="U1128" s="27"/>
      <c r="V1128" s="27"/>
      <c r="W1128" s="27"/>
      <c r="X1128" s="27"/>
      <c r="Y1128" s="27"/>
      <c r="Z1128" s="27"/>
      <c r="AA1128" s="27"/>
      <c r="AB1128" s="27"/>
      <c r="AC1128" s="27"/>
      <c r="AD1128" s="78"/>
      <c r="AE1128" s="78"/>
      <c r="AF1128" s="78"/>
      <c r="AG1128" s="1"/>
      <c r="AH1128" s="27"/>
      <c r="AI1128" s="30"/>
      <c r="AJ1128" s="1"/>
    </row>
    <row r="1129" spans="1:36" ht="12.75" customHeight="1" x14ac:dyDescent="0.25">
      <c r="A1129" s="22"/>
      <c r="B1129" s="27"/>
      <c r="C1129" s="27"/>
      <c r="D1129" s="76"/>
      <c r="E1129" s="76"/>
      <c r="F1129" s="76"/>
      <c r="G1129" s="76"/>
      <c r="H1129" s="76"/>
      <c r="I1129" s="76"/>
      <c r="J1129" s="76"/>
      <c r="K1129" s="77"/>
      <c r="L1129" s="27"/>
      <c r="M1129" s="27"/>
      <c r="N1129" s="27"/>
      <c r="O1129" s="27"/>
      <c r="P1129" s="27"/>
      <c r="Q1129" s="27"/>
      <c r="R1129" s="27"/>
      <c r="S1129" s="27"/>
      <c r="T1129" s="27"/>
      <c r="U1129" s="27"/>
      <c r="V1129" s="27"/>
      <c r="W1129" s="27"/>
      <c r="X1129" s="27"/>
      <c r="Y1129" s="27"/>
      <c r="Z1129" s="27"/>
      <c r="AA1129" s="27"/>
      <c r="AB1129" s="27"/>
      <c r="AC1129" s="27"/>
      <c r="AD1129" s="78"/>
      <c r="AE1129" s="78"/>
      <c r="AF1129" s="78"/>
      <c r="AG1129" s="1"/>
      <c r="AH1129" s="27"/>
      <c r="AI1129" s="30"/>
      <c r="AJ1129" s="1"/>
    </row>
    <row r="1130" spans="1:36" ht="12.75" customHeight="1" x14ac:dyDescent="0.25">
      <c r="A1130" s="22"/>
      <c r="B1130" s="27"/>
      <c r="C1130" s="27"/>
      <c r="D1130" s="76"/>
      <c r="E1130" s="76"/>
      <c r="F1130" s="76"/>
      <c r="G1130" s="76"/>
      <c r="H1130" s="76"/>
      <c r="I1130" s="76"/>
      <c r="J1130" s="76"/>
      <c r="K1130" s="77"/>
      <c r="L1130" s="27"/>
      <c r="M1130" s="27"/>
      <c r="N1130" s="27"/>
      <c r="O1130" s="27"/>
      <c r="P1130" s="27"/>
      <c r="Q1130" s="27"/>
      <c r="R1130" s="27"/>
      <c r="S1130" s="27"/>
      <c r="T1130" s="27"/>
      <c r="U1130" s="27"/>
      <c r="V1130" s="27"/>
      <c r="W1130" s="27"/>
      <c r="X1130" s="27"/>
      <c r="Y1130" s="27"/>
      <c r="Z1130" s="27"/>
      <c r="AA1130" s="27"/>
      <c r="AB1130" s="27"/>
      <c r="AC1130" s="27"/>
      <c r="AD1130" s="78"/>
      <c r="AE1130" s="78"/>
      <c r="AF1130" s="78"/>
      <c r="AG1130" s="1"/>
      <c r="AH1130" s="27"/>
      <c r="AI1130" s="30"/>
      <c r="AJ1130" s="1"/>
    </row>
    <row r="1131" spans="1:36" ht="12.75" customHeight="1" x14ac:dyDescent="0.25">
      <c r="A1131" s="22"/>
      <c r="B1131" s="27"/>
      <c r="C1131" s="27"/>
      <c r="D1131" s="76"/>
      <c r="E1131" s="76"/>
      <c r="F1131" s="76"/>
      <c r="G1131" s="76"/>
      <c r="H1131" s="76"/>
      <c r="I1131" s="76"/>
      <c r="J1131" s="76"/>
      <c r="K1131" s="77"/>
      <c r="L1131" s="27"/>
      <c r="M1131" s="27"/>
      <c r="N1131" s="27"/>
      <c r="O1131" s="27"/>
      <c r="P1131" s="27"/>
      <c r="Q1131" s="27"/>
      <c r="R1131" s="27"/>
      <c r="S1131" s="27"/>
      <c r="T1131" s="27"/>
      <c r="U1131" s="27"/>
      <c r="V1131" s="27"/>
      <c r="W1131" s="27"/>
      <c r="X1131" s="27"/>
      <c r="Y1131" s="27"/>
      <c r="Z1131" s="27"/>
      <c r="AA1131" s="27"/>
      <c r="AB1131" s="27"/>
      <c r="AC1131" s="27"/>
      <c r="AD1131" s="78"/>
      <c r="AE1131" s="78"/>
      <c r="AF1131" s="78"/>
      <c r="AG1131" s="1"/>
      <c r="AH1131" s="27"/>
      <c r="AI1131" s="30"/>
      <c r="AJ1131" s="1"/>
    </row>
    <row r="1132" spans="1:36" ht="12.75" customHeight="1" x14ac:dyDescent="0.25">
      <c r="A1132" s="22"/>
      <c r="B1132" s="27"/>
      <c r="C1132" s="27"/>
      <c r="D1132" s="76"/>
      <c r="E1132" s="76"/>
      <c r="F1132" s="76"/>
      <c r="G1132" s="76"/>
      <c r="H1132" s="76"/>
      <c r="I1132" s="76"/>
      <c r="J1132" s="76"/>
      <c r="K1132" s="77"/>
      <c r="L1132" s="27"/>
      <c r="M1132" s="27"/>
      <c r="N1132" s="27"/>
      <c r="O1132" s="27"/>
      <c r="P1132" s="27"/>
      <c r="Q1132" s="27"/>
      <c r="R1132" s="27"/>
      <c r="S1132" s="27"/>
      <c r="T1132" s="27"/>
      <c r="U1132" s="27"/>
      <c r="V1132" s="27"/>
      <c r="W1132" s="27"/>
      <c r="X1132" s="27"/>
      <c r="Y1132" s="27"/>
      <c r="Z1132" s="27"/>
      <c r="AA1132" s="27"/>
      <c r="AB1132" s="27"/>
      <c r="AC1132" s="27"/>
      <c r="AD1132" s="78"/>
      <c r="AE1132" s="78"/>
      <c r="AF1132" s="78"/>
      <c r="AG1132" s="1"/>
      <c r="AH1132" s="27"/>
      <c r="AI1132" s="30"/>
      <c r="AJ1132" s="1"/>
    </row>
    <row r="1133" spans="1:36" ht="12.75" customHeight="1" x14ac:dyDescent="0.25">
      <c r="A1133" s="22"/>
      <c r="B1133" s="27"/>
      <c r="C1133" s="27"/>
      <c r="D1133" s="76"/>
      <c r="E1133" s="76"/>
      <c r="F1133" s="76"/>
      <c r="G1133" s="76"/>
      <c r="H1133" s="76"/>
      <c r="I1133" s="76"/>
      <c r="J1133" s="76"/>
      <c r="K1133" s="77"/>
      <c r="L1133" s="27"/>
      <c r="M1133" s="27"/>
      <c r="N1133" s="27"/>
      <c r="O1133" s="27"/>
      <c r="P1133" s="27"/>
      <c r="Q1133" s="27"/>
      <c r="R1133" s="27"/>
      <c r="S1133" s="27"/>
      <c r="T1133" s="27"/>
      <c r="U1133" s="27"/>
      <c r="V1133" s="27"/>
      <c r="W1133" s="27"/>
      <c r="X1133" s="27"/>
      <c r="Y1133" s="27"/>
      <c r="Z1133" s="27"/>
      <c r="AA1133" s="27"/>
      <c r="AB1133" s="27"/>
      <c r="AC1133" s="27"/>
      <c r="AD1133" s="78"/>
      <c r="AE1133" s="78"/>
      <c r="AF1133" s="78"/>
      <c r="AG1133" s="1"/>
      <c r="AH1133" s="27"/>
      <c r="AI1133" s="30"/>
      <c r="AJ1133" s="1"/>
    </row>
    <row r="1134" spans="1:36" ht="12.75" customHeight="1" x14ac:dyDescent="0.25">
      <c r="A1134" s="22"/>
      <c r="B1134" s="27"/>
      <c r="C1134" s="27"/>
      <c r="D1134" s="76"/>
      <c r="E1134" s="76"/>
      <c r="F1134" s="76"/>
      <c r="G1134" s="76"/>
      <c r="H1134" s="76"/>
      <c r="I1134" s="76"/>
      <c r="J1134" s="76"/>
      <c r="K1134" s="77"/>
      <c r="L1134" s="27"/>
      <c r="M1134" s="27"/>
      <c r="N1134" s="27"/>
      <c r="O1134" s="27"/>
      <c r="P1134" s="27"/>
      <c r="Q1134" s="27"/>
      <c r="R1134" s="27"/>
      <c r="S1134" s="27"/>
      <c r="T1134" s="27"/>
      <c r="U1134" s="27"/>
      <c r="V1134" s="27"/>
      <c r="W1134" s="27"/>
      <c r="X1134" s="27"/>
      <c r="Y1134" s="27"/>
      <c r="Z1134" s="27"/>
      <c r="AA1134" s="27"/>
      <c r="AB1134" s="27"/>
      <c r="AC1134" s="27"/>
      <c r="AD1134" s="78"/>
      <c r="AE1134" s="78"/>
      <c r="AF1134" s="78"/>
      <c r="AG1134" s="1"/>
      <c r="AH1134" s="27"/>
      <c r="AI1134" s="30"/>
      <c r="AJ1134" s="1"/>
    </row>
    <row r="1135" spans="1:36" ht="12.75" customHeight="1" x14ac:dyDescent="0.25">
      <c r="A1135" s="22"/>
      <c r="B1135" s="27"/>
      <c r="C1135" s="27"/>
      <c r="D1135" s="76"/>
      <c r="E1135" s="76"/>
      <c r="F1135" s="76"/>
      <c r="G1135" s="76"/>
      <c r="H1135" s="76"/>
      <c r="I1135" s="76"/>
      <c r="J1135" s="76"/>
      <c r="K1135" s="77"/>
      <c r="L1135" s="27"/>
      <c r="M1135" s="27"/>
      <c r="N1135" s="27"/>
      <c r="O1135" s="27"/>
      <c r="P1135" s="27"/>
      <c r="Q1135" s="27"/>
      <c r="R1135" s="27"/>
      <c r="S1135" s="27"/>
      <c r="T1135" s="27"/>
      <c r="U1135" s="27"/>
      <c r="V1135" s="27"/>
      <c r="W1135" s="27"/>
      <c r="X1135" s="27"/>
      <c r="Y1135" s="27"/>
      <c r="Z1135" s="27"/>
      <c r="AA1135" s="27"/>
      <c r="AB1135" s="27"/>
      <c r="AC1135" s="27"/>
      <c r="AD1135" s="78"/>
      <c r="AE1135" s="78"/>
      <c r="AF1135" s="78"/>
      <c r="AG1135" s="1"/>
      <c r="AH1135" s="27"/>
      <c r="AI1135" s="30"/>
      <c r="AJ1135" s="1"/>
    </row>
    <row r="1136" spans="1:36" ht="12.75" customHeight="1" x14ac:dyDescent="0.25">
      <c r="A1136" s="22"/>
      <c r="B1136" s="27"/>
      <c r="C1136" s="27"/>
      <c r="D1136" s="76"/>
      <c r="E1136" s="76"/>
      <c r="F1136" s="76"/>
      <c r="G1136" s="76"/>
      <c r="H1136" s="76"/>
      <c r="I1136" s="76"/>
      <c r="J1136" s="76"/>
      <c r="K1136" s="77"/>
      <c r="L1136" s="27"/>
      <c r="M1136" s="27"/>
      <c r="N1136" s="27"/>
      <c r="O1136" s="27"/>
      <c r="P1136" s="27"/>
      <c r="Q1136" s="27"/>
      <c r="R1136" s="27"/>
      <c r="S1136" s="27"/>
      <c r="T1136" s="27"/>
      <c r="U1136" s="27"/>
      <c r="V1136" s="27"/>
      <c r="W1136" s="27"/>
      <c r="X1136" s="27"/>
      <c r="Y1136" s="27"/>
      <c r="Z1136" s="27"/>
      <c r="AA1136" s="27"/>
      <c r="AB1136" s="27"/>
      <c r="AC1136" s="27"/>
      <c r="AD1136" s="78"/>
      <c r="AE1136" s="78"/>
      <c r="AF1136" s="78"/>
      <c r="AG1136" s="1"/>
      <c r="AH1136" s="27"/>
      <c r="AI1136" s="30"/>
      <c r="AJ1136" s="1"/>
    </row>
    <row r="1137" spans="1:36" ht="12.75" customHeight="1" x14ac:dyDescent="0.25">
      <c r="A1137" s="22"/>
      <c r="B1137" s="27"/>
      <c r="C1137" s="27"/>
      <c r="D1137" s="76"/>
      <c r="E1137" s="76"/>
      <c r="F1137" s="76"/>
      <c r="G1137" s="76"/>
      <c r="H1137" s="76"/>
      <c r="I1137" s="76"/>
      <c r="J1137" s="76"/>
      <c r="K1137" s="77"/>
      <c r="L1137" s="27"/>
      <c r="M1137" s="27"/>
      <c r="N1137" s="27"/>
      <c r="O1137" s="27"/>
      <c r="P1137" s="27"/>
      <c r="Q1137" s="27"/>
      <c r="R1137" s="27"/>
      <c r="S1137" s="27"/>
      <c r="T1137" s="27"/>
      <c r="U1137" s="27"/>
      <c r="V1137" s="27"/>
      <c r="W1137" s="27"/>
      <c r="X1137" s="27"/>
      <c r="Y1137" s="27"/>
      <c r="Z1137" s="27"/>
      <c r="AA1137" s="27"/>
      <c r="AB1137" s="27"/>
      <c r="AC1137" s="27"/>
      <c r="AD1137" s="78"/>
      <c r="AE1137" s="78"/>
      <c r="AF1137" s="78"/>
      <c r="AG1137" s="1"/>
      <c r="AH1137" s="27"/>
      <c r="AI1137" s="30"/>
      <c r="AJ1137" s="1"/>
    </row>
    <row r="1138" spans="1:36" ht="12.75" customHeight="1" x14ac:dyDescent="0.25">
      <c r="A1138" s="22"/>
      <c r="B1138" s="27"/>
      <c r="C1138" s="27"/>
      <c r="D1138" s="76"/>
      <c r="E1138" s="76"/>
      <c r="F1138" s="76"/>
      <c r="G1138" s="76"/>
      <c r="H1138" s="76"/>
      <c r="I1138" s="76"/>
      <c r="J1138" s="76"/>
      <c r="K1138" s="77"/>
      <c r="L1138" s="27"/>
      <c r="M1138" s="27"/>
      <c r="N1138" s="27"/>
      <c r="O1138" s="27"/>
      <c r="P1138" s="27"/>
      <c r="Q1138" s="27"/>
      <c r="R1138" s="27"/>
      <c r="S1138" s="27"/>
      <c r="T1138" s="27"/>
      <c r="U1138" s="27"/>
      <c r="V1138" s="27"/>
      <c r="W1138" s="27"/>
      <c r="X1138" s="27"/>
      <c r="Y1138" s="27"/>
      <c r="Z1138" s="27"/>
      <c r="AA1138" s="27"/>
      <c r="AB1138" s="27"/>
      <c r="AC1138" s="27"/>
      <c r="AD1138" s="78"/>
      <c r="AE1138" s="78"/>
      <c r="AF1138" s="78"/>
      <c r="AG1138" s="1"/>
      <c r="AH1138" s="27"/>
      <c r="AI1138" s="30"/>
      <c r="AJ1138" s="1"/>
    </row>
    <row r="1139" spans="1:36" ht="12.75" customHeight="1" x14ac:dyDescent="0.25">
      <c r="A1139" s="22"/>
      <c r="B1139" s="27"/>
      <c r="C1139" s="27"/>
      <c r="D1139" s="76"/>
      <c r="E1139" s="76"/>
      <c r="F1139" s="76"/>
      <c r="G1139" s="76"/>
      <c r="H1139" s="76"/>
      <c r="I1139" s="76"/>
      <c r="J1139" s="76"/>
      <c r="K1139" s="77"/>
      <c r="L1139" s="27"/>
      <c r="M1139" s="27"/>
      <c r="N1139" s="27"/>
      <c r="O1139" s="27"/>
      <c r="P1139" s="27"/>
      <c r="Q1139" s="27"/>
      <c r="R1139" s="27"/>
      <c r="S1139" s="27"/>
      <c r="T1139" s="27"/>
      <c r="U1139" s="27"/>
      <c r="V1139" s="27"/>
      <c r="W1139" s="27"/>
      <c r="X1139" s="27"/>
      <c r="Y1139" s="27"/>
      <c r="Z1139" s="27"/>
      <c r="AA1139" s="27"/>
      <c r="AB1139" s="27"/>
      <c r="AC1139" s="27"/>
      <c r="AD1139" s="78"/>
      <c r="AE1139" s="78"/>
      <c r="AF1139" s="78"/>
      <c r="AG1139" s="1"/>
      <c r="AH1139" s="27"/>
      <c r="AI1139" s="30"/>
      <c r="AJ1139" s="1"/>
    </row>
    <row r="1140" spans="1:36" ht="12.75" customHeight="1" x14ac:dyDescent="0.25">
      <c r="A1140" s="22"/>
      <c r="B1140" s="27"/>
      <c r="C1140" s="27"/>
      <c r="D1140" s="76"/>
      <c r="E1140" s="76"/>
      <c r="F1140" s="76"/>
      <c r="G1140" s="76"/>
      <c r="H1140" s="76"/>
      <c r="I1140" s="76"/>
      <c r="J1140" s="76"/>
      <c r="K1140" s="77"/>
      <c r="L1140" s="27"/>
      <c r="M1140" s="27"/>
      <c r="N1140" s="27"/>
      <c r="O1140" s="27"/>
      <c r="P1140" s="27"/>
      <c r="Q1140" s="27"/>
      <c r="R1140" s="27"/>
      <c r="S1140" s="27"/>
      <c r="T1140" s="27"/>
      <c r="U1140" s="27"/>
      <c r="V1140" s="27"/>
      <c r="W1140" s="27"/>
      <c r="X1140" s="27"/>
      <c r="Y1140" s="27"/>
      <c r="Z1140" s="27"/>
      <c r="AA1140" s="27"/>
      <c r="AB1140" s="27"/>
      <c r="AC1140" s="27"/>
      <c r="AD1140" s="78"/>
      <c r="AE1140" s="78"/>
      <c r="AF1140" s="78"/>
      <c r="AG1140" s="1"/>
      <c r="AH1140" s="27"/>
      <c r="AI1140" s="30"/>
      <c r="AJ1140" s="1"/>
    </row>
    <row r="1141" spans="1:36" ht="12.75" customHeight="1" x14ac:dyDescent="0.25">
      <c r="A1141" s="22"/>
      <c r="B1141" s="27"/>
      <c r="C1141" s="27"/>
      <c r="D1141" s="76"/>
      <c r="E1141" s="76"/>
      <c r="F1141" s="76"/>
      <c r="G1141" s="76"/>
      <c r="H1141" s="76"/>
      <c r="I1141" s="76"/>
      <c r="J1141" s="76"/>
      <c r="K1141" s="77"/>
      <c r="L1141" s="27"/>
      <c r="M1141" s="27"/>
      <c r="N1141" s="27"/>
      <c r="O1141" s="27"/>
      <c r="P1141" s="27"/>
      <c r="Q1141" s="27"/>
      <c r="R1141" s="27"/>
      <c r="S1141" s="27"/>
      <c r="T1141" s="27"/>
      <c r="U1141" s="27"/>
      <c r="V1141" s="27"/>
      <c r="W1141" s="27"/>
      <c r="X1141" s="27"/>
      <c r="Y1141" s="27"/>
      <c r="Z1141" s="27"/>
      <c r="AA1141" s="27"/>
      <c r="AB1141" s="27"/>
      <c r="AC1141" s="27"/>
      <c r="AD1141" s="78"/>
      <c r="AE1141" s="78"/>
      <c r="AF1141" s="78"/>
      <c r="AG1141" s="1"/>
      <c r="AH1141" s="27"/>
      <c r="AI1141" s="30"/>
      <c r="AJ1141" s="1"/>
    </row>
    <row r="1142" spans="1:36" ht="12.75" customHeight="1" x14ac:dyDescent="0.25">
      <c r="A1142" s="22"/>
      <c r="B1142" s="27"/>
      <c r="C1142" s="27"/>
      <c r="D1142" s="76"/>
      <c r="E1142" s="76"/>
      <c r="F1142" s="76"/>
      <c r="G1142" s="76"/>
      <c r="H1142" s="76"/>
      <c r="I1142" s="76"/>
      <c r="J1142" s="76"/>
      <c r="K1142" s="77"/>
      <c r="L1142" s="27"/>
      <c r="M1142" s="27"/>
      <c r="N1142" s="27"/>
      <c r="O1142" s="27"/>
      <c r="P1142" s="27"/>
      <c r="Q1142" s="27"/>
      <c r="R1142" s="27"/>
      <c r="S1142" s="27"/>
      <c r="T1142" s="27"/>
      <c r="U1142" s="27"/>
      <c r="V1142" s="27"/>
      <c r="W1142" s="27"/>
      <c r="X1142" s="27"/>
      <c r="Y1142" s="27"/>
      <c r="Z1142" s="27"/>
      <c r="AA1142" s="27"/>
      <c r="AB1142" s="27"/>
      <c r="AC1142" s="27"/>
      <c r="AD1142" s="78"/>
      <c r="AE1142" s="78"/>
      <c r="AF1142" s="78"/>
      <c r="AG1142" s="1"/>
      <c r="AH1142" s="27"/>
      <c r="AI1142" s="30"/>
      <c r="AJ1142" s="1"/>
    </row>
    <row r="1143" spans="1:36" ht="12.75" customHeight="1" x14ac:dyDescent="0.25">
      <c r="A1143" s="22"/>
      <c r="B1143" s="27"/>
      <c r="C1143" s="27"/>
      <c r="D1143" s="76"/>
      <c r="E1143" s="76"/>
      <c r="F1143" s="76"/>
      <c r="G1143" s="76"/>
      <c r="H1143" s="76"/>
      <c r="I1143" s="76"/>
      <c r="J1143" s="76"/>
      <c r="K1143" s="77"/>
      <c r="L1143" s="27"/>
      <c r="M1143" s="27"/>
      <c r="N1143" s="27"/>
      <c r="O1143" s="27"/>
      <c r="P1143" s="27"/>
      <c r="Q1143" s="27"/>
      <c r="R1143" s="27"/>
      <c r="S1143" s="27"/>
      <c r="T1143" s="27"/>
      <c r="U1143" s="27"/>
      <c r="V1143" s="27"/>
      <c r="W1143" s="27"/>
      <c r="X1143" s="27"/>
      <c r="Y1143" s="27"/>
      <c r="Z1143" s="27"/>
      <c r="AA1143" s="27"/>
      <c r="AB1143" s="27"/>
      <c r="AC1143" s="27"/>
      <c r="AD1143" s="78"/>
      <c r="AE1143" s="78"/>
      <c r="AF1143" s="78"/>
      <c r="AG1143" s="1"/>
      <c r="AH1143" s="27"/>
      <c r="AI1143" s="30"/>
      <c r="AJ1143" s="1"/>
    </row>
    <row r="1144" spans="1:36" ht="12.75" customHeight="1" x14ac:dyDescent="0.25">
      <c r="A1144" s="22"/>
      <c r="B1144" s="27"/>
      <c r="C1144" s="27"/>
      <c r="D1144" s="76"/>
      <c r="E1144" s="76"/>
      <c r="F1144" s="76"/>
      <c r="G1144" s="76"/>
      <c r="H1144" s="76"/>
      <c r="I1144" s="76"/>
      <c r="J1144" s="76"/>
      <c r="K1144" s="77"/>
      <c r="L1144" s="27"/>
      <c r="M1144" s="27"/>
      <c r="N1144" s="27"/>
      <c r="O1144" s="27"/>
      <c r="P1144" s="27"/>
      <c r="Q1144" s="27"/>
      <c r="R1144" s="27"/>
      <c r="S1144" s="27"/>
      <c r="T1144" s="27"/>
      <c r="U1144" s="27"/>
      <c r="V1144" s="27"/>
      <c r="W1144" s="27"/>
      <c r="X1144" s="27"/>
      <c r="Y1144" s="27"/>
      <c r="Z1144" s="27"/>
      <c r="AA1144" s="27"/>
      <c r="AB1144" s="27"/>
      <c r="AC1144" s="27"/>
      <c r="AD1144" s="78"/>
      <c r="AE1144" s="78"/>
      <c r="AF1144" s="78"/>
      <c r="AG1144" s="1"/>
      <c r="AH1144" s="27"/>
      <c r="AI1144" s="30"/>
      <c r="AJ1144" s="1"/>
    </row>
    <row r="1145" spans="1:36" ht="12.75" customHeight="1" x14ac:dyDescent="0.25">
      <c r="A1145" s="22"/>
      <c r="B1145" s="27"/>
      <c r="C1145" s="27"/>
      <c r="D1145" s="76"/>
      <c r="E1145" s="76"/>
      <c r="F1145" s="76"/>
      <c r="G1145" s="76"/>
      <c r="H1145" s="76"/>
      <c r="I1145" s="76"/>
      <c r="J1145" s="76"/>
      <c r="K1145" s="77"/>
      <c r="L1145" s="27"/>
      <c r="M1145" s="27"/>
      <c r="N1145" s="27"/>
      <c r="O1145" s="27"/>
      <c r="P1145" s="27"/>
      <c r="Q1145" s="27"/>
      <c r="R1145" s="27"/>
      <c r="S1145" s="27"/>
      <c r="T1145" s="27"/>
      <c r="U1145" s="27"/>
      <c r="V1145" s="27"/>
      <c r="W1145" s="27"/>
      <c r="X1145" s="27"/>
      <c r="Y1145" s="27"/>
      <c r="Z1145" s="27"/>
      <c r="AA1145" s="27"/>
      <c r="AB1145" s="27"/>
      <c r="AC1145" s="27"/>
      <c r="AD1145" s="78"/>
      <c r="AE1145" s="78"/>
      <c r="AF1145" s="78"/>
      <c r="AG1145" s="1"/>
      <c r="AH1145" s="27"/>
      <c r="AI1145" s="30"/>
      <c r="AJ1145" s="1"/>
    </row>
    <row r="1146" spans="1:36" ht="12.75" customHeight="1" x14ac:dyDescent="0.25">
      <c r="A1146" s="22"/>
      <c r="B1146" s="27"/>
      <c r="C1146" s="27"/>
      <c r="D1146" s="76"/>
      <c r="E1146" s="76"/>
      <c r="F1146" s="76"/>
      <c r="G1146" s="76"/>
      <c r="H1146" s="76"/>
      <c r="I1146" s="76"/>
      <c r="J1146" s="76"/>
      <c r="K1146" s="77"/>
      <c r="L1146" s="27"/>
      <c r="M1146" s="27"/>
      <c r="N1146" s="27"/>
      <c r="O1146" s="27"/>
      <c r="P1146" s="27"/>
      <c r="Q1146" s="27"/>
      <c r="R1146" s="27"/>
      <c r="S1146" s="27"/>
      <c r="T1146" s="27"/>
      <c r="U1146" s="27"/>
      <c r="V1146" s="27"/>
      <c r="W1146" s="27"/>
      <c r="X1146" s="27"/>
      <c r="Y1146" s="27"/>
      <c r="Z1146" s="27"/>
      <c r="AA1146" s="27"/>
      <c r="AB1146" s="27"/>
      <c r="AC1146" s="27"/>
      <c r="AD1146" s="78"/>
      <c r="AE1146" s="78"/>
      <c r="AF1146" s="78"/>
      <c r="AG1146" s="1"/>
      <c r="AH1146" s="27"/>
      <c r="AI1146" s="30"/>
      <c r="AJ1146" s="1"/>
    </row>
    <row r="1147" spans="1:36" ht="12.75" customHeight="1" x14ac:dyDescent="0.25">
      <c r="A1147" s="22"/>
      <c r="B1147" s="27"/>
      <c r="C1147" s="27"/>
      <c r="D1147" s="76"/>
      <c r="E1147" s="76"/>
      <c r="F1147" s="76"/>
      <c r="G1147" s="76"/>
      <c r="H1147" s="76"/>
      <c r="I1147" s="76"/>
      <c r="J1147" s="76"/>
      <c r="K1147" s="77"/>
      <c r="L1147" s="27"/>
      <c r="M1147" s="27"/>
      <c r="N1147" s="27"/>
      <c r="O1147" s="27"/>
      <c r="P1147" s="27"/>
      <c r="Q1147" s="27"/>
      <c r="R1147" s="27"/>
      <c r="S1147" s="27"/>
      <c r="T1147" s="27"/>
      <c r="U1147" s="27"/>
      <c r="V1147" s="27"/>
      <c r="W1147" s="27"/>
      <c r="X1147" s="27"/>
      <c r="Y1147" s="27"/>
      <c r="Z1147" s="27"/>
      <c r="AA1147" s="27"/>
      <c r="AB1147" s="27"/>
      <c r="AC1147" s="27"/>
      <c r="AD1147" s="78"/>
      <c r="AE1147" s="78"/>
      <c r="AF1147" s="78"/>
      <c r="AG1147" s="1"/>
      <c r="AH1147" s="27"/>
      <c r="AI1147" s="30"/>
      <c r="AJ1147" s="1"/>
    </row>
    <row r="1148" spans="1:36" ht="12.75" customHeight="1" x14ac:dyDescent="0.25">
      <c r="A1148" s="22"/>
      <c r="B1148" s="27"/>
      <c r="C1148" s="27"/>
      <c r="D1148" s="76"/>
      <c r="E1148" s="76"/>
      <c r="F1148" s="76"/>
      <c r="G1148" s="76"/>
      <c r="H1148" s="76"/>
      <c r="I1148" s="76"/>
      <c r="J1148" s="76"/>
      <c r="K1148" s="77"/>
      <c r="L1148" s="27"/>
      <c r="M1148" s="27"/>
      <c r="N1148" s="27"/>
      <c r="O1148" s="27"/>
      <c r="P1148" s="27"/>
      <c r="Q1148" s="27"/>
      <c r="R1148" s="27"/>
      <c r="S1148" s="27"/>
      <c r="T1148" s="27"/>
      <c r="U1148" s="27"/>
      <c r="V1148" s="27"/>
      <c r="W1148" s="27"/>
      <c r="X1148" s="27"/>
      <c r="Y1148" s="27"/>
      <c r="Z1148" s="27"/>
      <c r="AA1148" s="27"/>
      <c r="AB1148" s="27"/>
      <c r="AC1148" s="27"/>
      <c r="AD1148" s="78"/>
      <c r="AE1148" s="78"/>
      <c r="AF1148" s="78"/>
      <c r="AG1148" s="1"/>
      <c r="AH1148" s="27"/>
      <c r="AI1148" s="30"/>
      <c r="AJ1148" s="1"/>
    </row>
    <row r="1149" spans="1:36" ht="12.75" customHeight="1" x14ac:dyDescent="0.25">
      <c r="A1149" s="22"/>
      <c r="B1149" s="27"/>
      <c r="C1149" s="27"/>
      <c r="D1149" s="76"/>
      <c r="E1149" s="76"/>
      <c r="F1149" s="76"/>
      <c r="G1149" s="76"/>
      <c r="H1149" s="76"/>
      <c r="I1149" s="76"/>
      <c r="J1149" s="76"/>
      <c r="K1149" s="77"/>
      <c r="L1149" s="27"/>
      <c r="M1149" s="27"/>
      <c r="N1149" s="27"/>
      <c r="O1149" s="27"/>
      <c r="P1149" s="27"/>
      <c r="Q1149" s="27"/>
      <c r="R1149" s="27"/>
      <c r="S1149" s="27"/>
      <c r="T1149" s="27"/>
      <c r="U1149" s="27"/>
      <c r="V1149" s="27"/>
      <c r="W1149" s="27"/>
      <c r="X1149" s="27"/>
      <c r="Y1149" s="27"/>
      <c r="Z1149" s="27"/>
      <c r="AA1149" s="27"/>
      <c r="AB1149" s="27"/>
      <c r="AC1149" s="27"/>
      <c r="AD1149" s="78"/>
      <c r="AE1149" s="78"/>
      <c r="AF1149" s="78"/>
      <c r="AG1149" s="1"/>
      <c r="AH1149" s="27"/>
      <c r="AI1149" s="30"/>
      <c r="AJ1149" s="1"/>
    </row>
    <row r="1150" spans="1:36" ht="12.75" customHeight="1" x14ac:dyDescent="0.25">
      <c r="A1150" s="22"/>
      <c r="B1150" s="27"/>
      <c r="C1150" s="27"/>
      <c r="D1150" s="76"/>
      <c r="E1150" s="76"/>
      <c r="F1150" s="76"/>
      <c r="G1150" s="76"/>
      <c r="H1150" s="76"/>
      <c r="I1150" s="76"/>
      <c r="J1150" s="76"/>
      <c r="K1150" s="77"/>
      <c r="L1150" s="27"/>
      <c r="M1150" s="27"/>
      <c r="N1150" s="27"/>
      <c r="O1150" s="27"/>
      <c r="P1150" s="27"/>
      <c r="Q1150" s="27"/>
      <c r="R1150" s="27"/>
      <c r="S1150" s="27"/>
      <c r="T1150" s="27"/>
      <c r="U1150" s="27"/>
      <c r="V1150" s="27"/>
      <c r="W1150" s="27"/>
      <c r="X1150" s="27"/>
      <c r="Y1150" s="27"/>
      <c r="Z1150" s="27"/>
      <c r="AA1150" s="27"/>
      <c r="AB1150" s="27"/>
      <c r="AC1150" s="27"/>
      <c r="AD1150" s="78"/>
      <c r="AE1150" s="78"/>
      <c r="AF1150" s="78"/>
      <c r="AG1150" s="1"/>
      <c r="AH1150" s="27"/>
      <c r="AI1150" s="30"/>
      <c r="AJ1150" s="1"/>
    </row>
    <row r="1151" spans="1:36" ht="12.75" customHeight="1" x14ac:dyDescent="0.25">
      <c r="A1151" s="22"/>
      <c r="B1151" s="27"/>
      <c r="C1151" s="27"/>
      <c r="D1151" s="76"/>
      <c r="E1151" s="76"/>
      <c r="F1151" s="76"/>
      <c r="G1151" s="76"/>
      <c r="H1151" s="76"/>
      <c r="I1151" s="76"/>
      <c r="J1151" s="76"/>
      <c r="K1151" s="77"/>
      <c r="L1151" s="27"/>
      <c r="M1151" s="27"/>
      <c r="N1151" s="27"/>
      <c r="O1151" s="27"/>
      <c r="P1151" s="27"/>
      <c r="Q1151" s="27"/>
      <c r="R1151" s="27"/>
      <c r="S1151" s="27"/>
      <c r="T1151" s="27"/>
      <c r="U1151" s="27"/>
      <c r="V1151" s="27"/>
      <c r="W1151" s="27"/>
      <c r="X1151" s="27"/>
      <c r="Y1151" s="27"/>
      <c r="Z1151" s="27"/>
      <c r="AA1151" s="27"/>
      <c r="AB1151" s="27"/>
      <c r="AC1151" s="27"/>
      <c r="AD1151" s="78"/>
      <c r="AE1151" s="78"/>
      <c r="AF1151" s="78"/>
      <c r="AG1151" s="1"/>
      <c r="AH1151" s="27"/>
      <c r="AI1151" s="30"/>
      <c r="AJ1151" s="1"/>
    </row>
    <row r="1152" spans="1:36" ht="12.75" customHeight="1" x14ac:dyDescent="0.25">
      <c r="A1152" s="22"/>
      <c r="B1152" s="27"/>
      <c r="C1152" s="27"/>
      <c r="D1152" s="76"/>
      <c r="E1152" s="76"/>
      <c r="F1152" s="76"/>
      <c r="G1152" s="76"/>
      <c r="H1152" s="76"/>
      <c r="I1152" s="76"/>
      <c r="J1152" s="76"/>
      <c r="K1152" s="77"/>
      <c r="L1152" s="27"/>
      <c r="M1152" s="27"/>
      <c r="N1152" s="27"/>
      <c r="O1152" s="27"/>
      <c r="P1152" s="27"/>
      <c r="Q1152" s="27"/>
      <c r="R1152" s="27"/>
      <c r="S1152" s="27"/>
      <c r="T1152" s="27"/>
      <c r="U1152" s="27"/>
      <c r="V1152" s="27"/>
      <c r="W1152" s="27"/>
      <c r="X1152" s="27"/>
      <c r="Y1152" s="27"/>
      <c r="Z1152" s="27"/>
      <c r="AA1152" s="27"/>
      <c r="AB1152" s="27"/>
      <c r="AC1152" s="27"/>
      <c r="AD1152" s="78"/>
      <c r="AE1152" s="78"/>
      <c r="AF1152" s="78"/>
      <c r="AG1152" s="1"/>
      <c r="AH1152" s="27"/>
      <c r="AI1152" s="30"/>
      <c r="AJ1152" s="1"/>
    </row>
    <row r="1153" spans="1:36" ht="12.75" customHeight="1" x14ac:dyDescent="0.25">
      <c r="A1153" s="22"/>
      <c r="B1153" s="27"/>
      <c r="C1153" s="27"/>
      <c r="D1153" s="76"/>
      <c r="E1153" s="76"/>
      <c r="F1153" s="76"/>
      <c r="G1153" s="76"/>
      <c r="H1153" s="76"/>
      <c r="I1153" s="76"/>
      <c r="J1153" s="76"/>
      <c r="K1153" s="77"/>
      <c r="L1153" s="27"/>
      <c r="M1153" s="27"/>
      <c r="N1153" s="27"/>
      <c r="O1153" s="27"/>
      <c r="P1153" s="27"/>
      <c r="Q1153" s="27"/>
      <c r="R1153" s="27"/>
      <c r="S1153" s="27"/>
      <c r="T1153" s="27"/>
      <c r="U1153" s="27"/>
      <c r="V1153" s="27"/>
      <c r="W1153" s="27"/>
      <c r="X1153" s="27"/>
      <c r="Y1153" s="27"/>
      <c r="Z1153" s="27"/>
      <c r="AA1153" s="27"/>
      <c r="AB1153" s="27"/>
      <c r="AC1153" s="27"/>
      <c r="AD1153" s="78"/>
      <c r="AE1153" s="78"/>
      <c r="AF1153" s="78"/>
      <c r="AG1153" s="1"/>
      <c r="AH1153" s="27"/>
      <c r="AI1153" s="30"/>
      <c r="AJ1153" s="1"/>
    </row>
    <row r="1154" spans="1:36" ht="12.75" customHeight="1" x14ac:dyDescent="0.25">
      <c r="A1154" s="22"/>
      <c r="B1154" s="27"/>
      <c r="C1154" s="27"/>
      <c r="D1154" s="76"/>
      <c r="E1154" s="76"/>
      <c r="F1154" s="76"/>
      <c r="G1154" s="76"/>
      <c r="H1154" s="76"/>
      <c r="I1154" s="76"/>
      <c r="J1154" s="76"/>
      <c r="K1154" s="77"/>
      <c r="L1154" s="27"/>
      <c r="M1154" s="27"/>
      <c r="N1154" s="27"/>
      <c r="O1154" s="27"/>
      <c r="P1154" s="27"/>
      <c r="Q1154" s="27"/>
      <c r="R1154" s="27"/>
      <c r="S1154" s="27"/>
      <c r="T1154" s="27"/>
      <c r="U1154" s="27"/>
      <c r="V1154" s="27"/>
      <c r="W1154" s="27"/>
      <c r="X1154" s="27"/>
      <c r="Y1154" s="27"/>
      <c r="Z1154" s="27"/>
      <c r="AA1154" s="27"/>
      <c r="AB1154" s="27"/>
      <c r="AC1154" s="27"/>
      <c r="AD1154" s="78"/>
      <c r="AE1154" s="78"/>
      <c r="AF1154" s="78"/>
      <c r="AG1154" s="1"/>
      <c r="AH1154" s="27"/>
      <c r="AI1154" s="30"/>
      <c r="AJ1154" s="1"/>
    </row>
    <row r="1155" spans="1:36" ht="12.75" customHeight="1" x14ac:dyDescent="0.25">
      <c r="A1155" s="22"/>
      <c r="B1155" s="27"/>
      <c r="C1155" s="27"/>
      <c r="D1155" s="76"/>
      <c r="E1155" s="76"/>
      <c r="F1155" s="76"/>
      <c r="G1155" s="76"/>
      <c r="H1155" s="76"/>
      <c r="I1155" s="76"/>
      <c r="J1155" s="76"/>
      <c r="K1155" s="77"/>
      <c r="L1155" s="27"/>
      <c r="M1155" s="27"/>
      <c r="N1155" s="27"/>
      <c r="O1155" s="27"/>
      <c r="P1155" s="27"/>
      <c r="Q1155" s="27"/>
      <c r="R1155" s="27"/>
      <c r="S1155" s="27"/>
      <c r="T1155" s="27"/>
      <c r="U1155" s="27"/>
      <c r="V1155" s="27"/>
      <c r="W1155" s="27"/>
      <c r="X1155" s="27"/>
      <c r="Y1155" s="27"/>
      <c r="Z1155" s="27"/>
      <c r="AA1155" s="27"/>
      <c r="AB1155" s="27"/>
      <c r="AC1155" s="27"/>
      <c r="AD1155" s="78"/>
      <c r="AE1155" s="78"/>
      <c r="AF1155" s="78"/>
      <c r="AG1155" s="1"/>
      <c r="AH1155" s="27"/>
      <c r="AI1155" s="30"/>
      <c r="AJ1155" s="1"/>
    </row>
    <row r="1156" spans="1:36" ht="12.75" customHeight="1" x14ac:dyDescent="0.25">
      <c r="A1156" s="22"/>
      <c r="B1156" s="27"/>
      <c r="C1156" s="27"/>
      <c r="D1156" s="76"/>
      <c r="E1156" s="76"/>
      <c r="F1156" s="76"/>
      <c r="G1156" s="76"/>
      <c r="H1156" s="76"/>
      <c r="I1156" s="76"/>
      <c r="J1156" s="76"/>
      <c r="K1156" s="77"/>
      <c r="L1156" s="27"/>
      <c r="M1156" s="27"/>
      <c r="N1156" s="27"/>
      <c r="O1156" s="27"/>
      <c r="P1156" s="27"/>
      <c r="Q1156" s="27"/>
      <c r="R1156" s="27"/>
      <c r="S1156" s="27"/>
      <c r="T1156" s="27"/>
      <c r="U1156" s="27"/>
      <c r="V1156" s="27"/>
      <c r="W1156" s="27"/>
      <c r="X1156" s="27"/>
      <c r="Y1156" s="27"/>
      <c r="Z1156" s="27"/>
      <c r="AA1156" s="27"/>
      <c r="AB1156" s="27"/>
      <c r="AC1156" s="27"/>
      <c r="AD1156" s="78"/>
      <c r="AE1156" s="78"/>
      <c r="AF1156" s="78"/>
      <c r="AG1156" s="1"/>
      <c r="AH1156" s="27"/>
      <c r="AI1156" s="30"/>
      <c r="AJ1156" s="1"/>
    </row>
    <row r="1157" spans="1:36" ht="12.75" customHeight="1" x14ac:dyDescent="0.25">
      <c r="A1157" s="22"/>
      <c r="B1157" s="27"/>
      <c r="C1157" s="27"/>
      <c r="D1157" s="76"/>
      <c r="E1157" s="76"/>
      <c r="F1157" s="76"/>
      <c r="G1157" s="76"/>
      <c r="H1157" s="76"/>
      <c r="I1157" s="76"/>
      <c r="J1157" s="76"/>
      <c r="K1157" s="77"/>
      <c r="L1157" s="27"/>
      <c r="M1157" s="27"/>
      <c r="N1157" s="27"/>
      <c r="O1157" s="27"/>
      <c r="P1157" s="27"/>
      <c r="Q1157" s="27"/>
      <c r="R1157" s="27"/>
      <c r="S1157" s="27"/>
      <c r="T1157" s="27"/>
      <c r="U1157" s="27"/>
      <c r="V1157" s="27"/>
      <c r="W1157" s="27"/>
      <c r="X1157" s="27"/>
      <c r="Y1157" s="27"/>
      <c r="Z1157" s="27"/>
      <c r="AA1157" s="27"/>
      <c r="AB1157" s="27"/>
      <c r="AC1157" s="27"/>
      <c r="AD1157" s="78"/>
      <c r="AE1157" s="78"/>
      <c r="AF1157" s="78"/>
      <c r="AG1157" s="1"/>
      <c r="AH1157" s="27"/>
      <c r="AI1157" s="30"/>
      <c r="AJ1157" s="1"/>
    </row>
    <row r="1158" spans="1:36" ht="12.75" customHeight="1" x14ac:dyDescent="0.25">
      <c r="A1158" s="22"/>
      <c r="B1158" s="27"/>
      <c r="C1158" s="27"/>
      <c r="D1158" s="76"/>
      <c r="E1158" s="76"/>
      <c r="F1158" s="76"/>
      <c r="G1158" s="76"/>
      <c r="H1158" s="76"/>
      <c r="I1158" s="76"/>
      <c r="J1158" s="76"/>
      <c r="K1158" s="77"/>
      <c r="L1158" s="27"/>
      <c r="M1158" s="27"/>
      <c r="N1158" s="27"/>
      <c r="O1158" s="27"/>
      <c r="P1158" s="27"/>
      <c r="Q1158" s="27"/>
      <c r="R1158" s="27"/>
      <c r="S1158" s="27"/>
      <c r="T1158" s="27"/>
      <c r="U1158" s="27"/>
      <c r="V1158" s="27"/>
      <c r="W1158" s="27"/>
      <c r="X1158" s="27"/>
      <c r="Y1158" s="27"/>
      <c r="Z1158" s="27"/>
      <c r="AA1158" s="27"/>
      <c r="AB1158" s="27"/>
      <c r="AC1158" s="27"/>
      <c r="AD1158" s="78"/>
      <c r="AE1158" s="78"/>
      <c r="AF1158" s="78"/>
      <c r="AG1158" s="1"/>
      <c r="AH1158" s="27"/>
      <c r="AI1158" s="30"/>
      <c r="AJ1158" s="1"/>
    </row>
    <row r="1159" spans="1:36" ht="12.75" customHeight="1" x14ac:dyDescent="0.25">
      <c r="A1159" s="22"/>
      <c r="B1159" s="27"/>
      <c r="C1159" s="27"/>
      <c r="D1159" s="76"/>
      <c r="E1159" s="76"/>
      <c r="F1159" s="76"/>
      <c r="G1159" s="76"/>
      <c r="H1159" s="76"/>
      <c r="I1159" s="76"/>
      <c r="J1159" s="76"/>
      <c r="K1159" s="77"/>
      <c r="L1159" s="27"/>
      <c r="M1159" s="27"/>
      <c r="N1159" s="27"/>
      <c r="O1159" s="27"/>
      <c r="P1159" s="27"/>
      <c r="Q1159" s="27"/>
      <c r="R1159" s="27"/>
      <c r="S1159" s="27"/>
      <c r="T1159" s="27"/>
      <c r="U1159" s="27"/>
      <c r="V1159" s="27"/>
      <c r="W1159" s="27"/>
      <c r="X1159" s="27"/>
      <c r="Y1159" s="27"/>
      <c r="Z1159" s="27"/>
      <c r="AA1159" s="27"/>
      <c r="AB1159" s="27"/>
      <c r="AC1159" s="27"/>
      <c r="AD1159" s="78"/>
      <c r="AE1159" s="78"/>
      <c r="AF1159" s="78"/>
      <c r="AG1159" s="1"/>
      <c r="AH1159" s="27"/>
      <c r="AI1159" s="30"/>
      <c r="AJ1159" s="1"/>
    </row>
    <row r="1160" spans="1:36" ht="12.75" customHeight="1" x14ac:dyDescent="0.25">
      <c r="A1160" s="22"/>
      <c r="B1160" s="27"/>
      <c r="C1160" s="27"/>
      <c r="D1160" s="76"/>
      <c r="E1160" s="76"/>
      <c r="F1160" s="76"/>
      <c r="G1160" s="76"/>
      <c r="H1160" s="76"/>
      <c r="I1160" s="76"/>
      <c r="J1160" s="76"/>
      <c r="K1160" s="77"/>
      <c r="L1160" s="27"/>
      <c r="M1160" s="27"/>
      <c r="N1160" s="27"/>
      <c r="O1160" s="27"/>
      <c r="P1160" s="27"/>
      <c r="Q1160" s="27"/>
      <c r="R1160" s="27"/>
      <c r="S1160" s="27"/>
      <c r="T1160" s="27"/>
      <c r="U1160" s="27"/>
      <c r="V1160" s="27"/>
      <c r="W1160" s="27"/>
      <c r="X1160" s="27"/>
      <c r="Y1160" s="27"/>
      <c r="Z1160" s="27"/>
      <c r="AA1160" s="27"/>
      <c r="AB1160" s="27"/>
      <c r="AC1160" s="27"/>
      <c r="AD1160" s="78"/>
      <c r="AE1160" s="78"/>
      <c r="AF1160" s="78"/>
      <c r="AG1160" s="1"/>
      <c r="AH1160" s="27"/>
      <c r="AI1160" s="30"/>
      <c r="AJ1160" s="1"/>
    </row>
    <row r="1161" spans="1:36" ht="12.75" customHeight="1" x14ac:dyDescent="0.25">
      <c r="A1161" s="22"/>
      <c r="B1161" s="27"/>
      <c r="C1161" s="27"/>
      <c r="D1161" s="76"/>
      <c r="E1161" s="76"/>
      <c r="F1161" s="76"/>
      <c r="G1161" s="76"/>
      <c r="H1161" s="76"/>
      <c r="I1161" s="76"/>
      <c r="J1161" s="76"/>
      <c r="K1161" s="77"/>
      <c r="L1161" s="27"/>
      <c r="M1161" s="27"/>
      <c r="N1161" s="27"/>
      <c r="O1161" s="27"/>
      <c r="P1161" s="27"/>
      <c r="Q1161" s="27"/>
      <c r="R1161" s="27"/>
      <c r="S1161" s="27"/>
      <c r="T1161" s="27"/>
      <c r="U1161" s="27"/>
      <c r="V1161" s="27"/>
      <c r="W1161" s="27"/>
      <c r="X1161" s="27"/>
      <c r="Y1161" s="27"/>
      <c r="Z1161" s="27"/>
      <c r="AA1161" s="27"/>
      <c r="AB1161" s="27"/>
      <c r="AC1161" s="27"/>
      <c r="AD1161" s="78"/>
      <c r="AE1161" s="78"/>
      <c r="AF1161" s="78"/>
      <c r="AG1161" s="1"/>
      <c r="AH1161" s="27"/>
      <c r="AI1161" s="30"/>
      <c r="AJ1161" s="1"/>
    </row>
    <row r="1162" spans="1:36" ht="12.75" customHeight="1" x14ac:dyDescent="0.25">
      <c r="A1162" s="22"/>
      <c r="B1162" s="27"/>
      <c r="C1162" s="27"/>
      <c r="D1162" s="76"/>
      <c r="E1162" s="76"/>
      <c r="F1162" s="76"/>
      <c r="G1162" s="76"/>
      <c r="H1162" s="76"/>
      <c r="I1162" s="76"/>
      <c r="J1162" s="76"/>
      <c r="K1162" s="77"/>
      <c r="L1162" s="27"/>
      <c r="M1162" s="27"/>
      <c r="N1162" s="27"/>
      <c r="O1162" s="27"/>
      <c r="P1162" s="27"/>
      <c r="Q1162" s="27"/>
      <c r="R1162" s="27"/>
      <c r="S1162" s="27"/>
      <c r="T1162" s="27"/>
      <c r="U1162" s="27"/>
      <c r="V1162" s="27"/>
      <c r="W1162" s="27"/>
      <c r="X1162" s="27"/>
      <c r="Y1162" s="27"/>
      <c r="Z1162" s="27"/>
      <c r="AA1162" s="27"/>
      <c r="AB1162" s="27"/>
      <c r="AC1162" s="27"/>
      <c r="AD1162" s="78"/>
      <c r="AE1162" s="78"/>
      <c r="AF1162" s="78"/>
      <c r="AG1162" s="1"/>
      <c r="AH1162" s="27"/>
      <c r="AI1162" s="30"/>
      <c r="AJ1162" s="1"/>
    </row>
    <row r="1163" spans="1:36" ht="12.75" customHeight="1" x14ac:dyDescent="0.25">
      <c r="A1163" s="22"/>
      <c r="B1163" s="27"/>
      <c r="C1163" s="27"/>
      <c r="D1163" s="76"/>
      <c r="E1163" s="76"/>
      <c r="F1163" s="76"/>
      <c r="G1163" s="76"/>
      <c r="H1163" s="76"/>
      <c r="I1163" s="76"/>
      <c r="J1163" s="76"/>
      <c r="K1163" s="77"/>
      <c r="L1163" s="27"/>
      <c r="M1163" s="27"/>
      <c r="N1163" s="27"/>
      <c r="O1163" s="27"/>
      <c r="P1163" s="27"/>
      <c r="Q1163" s="27"/>
      <c r="R1163" s="27"/>
      <c r="S1163" s="27"/>
      <c r="T1163" s="27"/>
      <c r="U1163" s="27"/>
      <c r="V1163" s="27"/>
      <c r="W1163" s="27"/>
      <c r="X1163" s="27"/>
      <c r="Y1163" s="27"/>
      <c r="Z1163" s="27"/>
      <c r="AA1163" s="27"/>
      <c r="AB1163" s="27"/>
      <c r="AC1163" s="27"/>
      <c r="AD1163" s="78"/>
      <c r="AE1163" s="78"/>
      <c r="AF1163" s="78"/>
      <c r="AG1163" s="1"/>
      <c r="AH1163" s="27"/>
      <c r="AI1163" s="30"/>
      <c r="AJ1163" s="1"/>
    </row>
    <row r="1164" spans="1:36" ht="12.75" customHeight="1" x14ac:dyDescent="0.25">
      <c r="A1164" s="22"/>
      <c r="B1164" s="27"/>
      <c r="C1164" s="27"/>
      <c r="D1164" s="76"/>
      <c r="E1164" s="76"/>
      <c r="F1164" s="76"/>
      <c r="G1164" s="76"/>
      <c r="H1164" s="76"/>
      <c r="I1164" s="76"/>
      <c r="J1164" s="76"/>
      <c r="K1164" s="77"/>
      <c r="L1164" s="27"/>
      <c r="M1164" s="27"/>
      <c r="N1164" s="27"/>
      <c r="O1164" s="27"/>
      <c r="P1164" s="27"/>
      <c r="Q1164" s="27"/>
      <c r="R1164" s="27"/>
      <c r="S1164" s="27"/>
      <c r="T1164" s="27"/>
      <c r="U1164" s="27"/>
      <c r="V1164" s="27"/>
      <c r="W1164" s="27"/>
      <c r="X1164" s="27"/>
      <c r="Y1164" s="27"/>
      <c r="Z1164" s="27"/>
      <c r="AA1164" s="27"/>
      <c r="AB1164" s="27"/>
      <c r="AC1164" s="27"/>
      <c r="AD1164" s="78"/>
      <c r="AE1164" s="78"/>
      <c r="AF1164" s="78"/>
      <c r="AG1164" s="1"/>
      <c r="AH1164" s="27"/>
      <c r="AI1164" s="30"/>
      <c r="AJ1164" s="1"/>
    </row>
    <row r="1165" spans="1:36" ht="12.75" customHeight="1" x14ac:dyDescent="0.25">
      <c r="A1165" s="22"/>
      <c r="B1165" s="27"/>
      <c r="C1165" s="27"/>
      <c r="D1165" s="76"/>
      <c r="E1165" s="76"/>
      <c r="F1165" s="76"/>
      <c r="G1165" s="76"/>
      <c r="H1165" s="76"/>
      <c r="I1165" s="76"/>
      <c r="J1165" s="76"/>
      <c r="K1165" s="77"/>
      <c r="L1165" s="27"/>
      <c r="M1165" s="27"/>
      <c r="N1165" s="27"/>
      <c r="O1165" s="27"/>
      <c r="P1165" s="27"/>
      <c r="Q1165" s="27"/>
      <c r="R1165" s="27"/>
      <c r="S1165" s="27"/>
      <c r="T1165" s="27"/>
      <c r="U1165" s="27"/>
      <c r="V1165" s="27"/>
      <c r="W1165" s="27"/>
      <c r="X1165" s="27"/>
      <c r="Y1165" s="27"/>
      <c r="Z1165" s="27"/>
      <c r="AA1165" s="27"/>
      <c r="AB1165" s="27"/>
      <c r="AC1165" s="27"/>
      <c r="AD1165" s="78"/>
      <c r="AE1165" s="78"/>
      <c r="AF1165" s="78"/>
      <c r="AG1165" s="1"/>
      <c r="AH1165" s="27"/>
      <c r="AI1165" s="30"/>
      <c r="AJ1165" s="1"/>
    </row>
    <row r="1166" spans="1:36" ht="12.75" customHeight="1" x14ac:dyDescent="0.25">
      <c r="A1166" s="22"/>
      <c r="B1166" s="27"/>
      <c r="C1166" s="27"/>
      <c r="D1166" s="76"/>
      <c r="E1166" s="76"/>
      <c r="F1166" s="76"/>
      <c r="G1166" s="76"/>
      <c r="H1166" s="76"/>
      <c r="I1166" s="76"/>
      <c r="J1166" s="76"/>
      <c r="K1166" s="77"/>
      <c r="L1166" s="27"/>
      <c r="M1166" s="27"/>
      <c r="N1166" s="27"/>
      <c r="O1166" s="27"/>
      <c r="P1166" s="27"/>
      <c r="Q1166" s="27"/>
      <c r="R1166" s="27"/>
      <c r="S1166" s="27"/>
      <c r="T1166" s="27"/>
      <c r="U1166" s="27"/>
      <c r="V1166" s="27"/>
      <c r="W1166" s="27"/>
      <c r="X1166" s="27"/>
      <c r="Y1166" s="27"/>
      <c r="Z1166" s="27"/>
      <c r="AA1166" s="27"/>
      <c r="AB1166" s="27"/>
      <c r="AC1166" s="27"/>
      <c r="AD1166" s="78"/>
      <c r="AE1166" s="78"/>
      <c r="AF1166" s="78"/>
      <c r="AG1166" s="1"/>
      <c r="AH1166" s="27"/>
      <c r="AI1166" s="30"/>
      <c r="AJ1166" s="1"/>
    </row>
    <row r="1167" spans="1:36" ht="12.75" customHeight="1" x14ac:dyDescent="0.25">
      <c r="A1167" s="22"/>
      <c r="B1167" s="27"/>
      <c r="C1167" s="27"/>
      <c r="D1167" s="76"/>
      <c r="E1167" s="76"/>
      <c r="F1167" s="76"/>
      <c r="G1167" s="76"/>
      <c r="H1167" s="76"/>
      <c r="I1167" s="76"/>
      <c r="J1167" s="76"/>
      <c r="K1167" s="77"/>
      <c r="L1167" s="27"/>
      <c r="M1167" s="27"/>
      <c r="N1167" s="27"/>
      <c r="O1167" s="27"/>
      <c r="P1167" s="27"/>
      <c r="Q1167" s="27"/>
      <c r="R1167" s="27"/>
      <c r="S1167" s="27"/>
      <c r="T1167" s="27"/>
      <c r="U1167" s="27"/>
      <c r="V1167" s="27"/>
      <c r="W1167" s="27"/>
      <c r="X1167" s="27"/>
      <c r="Y1167" s="27"/>
      <c r="Z1167" s="27"/>
      <c r="AA1167" s="27"/>
      <c r="AB1167" s="27"/>
      <c r="AC1167" s="27"/>
      <c r="AD1167" s="78"/>
      <c r="AE1167" s="78"/>
      <c r="AF1167" s="78"/>
      <c r="AG1167" s="1"/>
      <c r="AH1167" s="27"/>
      <c r="AI1167" s="30"/>
      <c r="AJ1167" s="1"/>
    </row>
    <row r="1168" spans="1:36" ht="12.75" customHeight="1" x14ac:dyDescent="0.25">
      <c r="A1168" s="22"/>
      <c r="B1168" s="27"/>
      <c r="C1168" s="27"/>
      <c r="D1168" s="76"/>
      <c r="E1168" s="76"/>
      <c r="F1168" s="76"/>
      <c r="G1168" s="76"/>
      <c r="H1168" s="76"/>
      <c r="I1168" s="76"/>
      <c r="J1168" s="76"/>
      <c r="K1168" s="77"/>
      <c r="L1168" s="27"/>
      <c r="M1168" s="27"/>
      <c r="N1168" s="27"/>
      <c r="O1168" s="27"/>
      <c r="P1168" s="27"/>
      <c r="Q1168" s="27"/>
      <c r="R1168" s="27"/>
      <c r="S1168" s="27"/>
      <c r="T1168" s="27"/>
      <c r="U1168" s="27"/>
      <c r="V1168" s="27"/>
      <c r="W1168" s="27"/>
      <c r="X1168" s="27"/>
      <c r="Y1168" s="27"/>
      <c r="Z1168" s="27"/>
      <c r="AA1168" s="27"/>
      <c r="AB1168" s="27"/>
      <c r="AC1168" s="27"/>
      <c r="AD1168" s="78"/>
      <c r="AE1168" s="78"/>
      <c r="AF1168" s="78"/>
      <c r="AG1168" s="1"/>
      <c r="AH1168" s="27"/>
      <c r="AI1168" s="30"/>
      <c r="AJ1168" s="1"/>
    </row>
    <row r="1169" spans="1:36" ht="12.75" customHeight="1" x14ac:dyDescent="0.25">
      <c r="A1169" s="22"/>
      <c r="B1169" s="27"/>
      <c r="C1169" s="27"/>
      <c r="D1169" s="76"/>
      <c r="E1169" s="76"/>
      <c r="F1169" s="76"/>
      <c r="G1169" s="76"/>
      <c r="H1169" s="76"/>
      <c r="I1169" s="76"/>
      <c r="J1169" s="76"/>
      <c r="K1169" s="77"/>
      <c r="L1169" s="27"/>
      <c r="M1169" s="27"/>
      <c r="N1169" s="27"/>
      <c r="O1169" s="27"/>
      <c r="P1169" s="27"/>
      <c r="Q1169" s="27"/>
      <c r="R1169" s="27"/>
      <c r="S1169" s="27"/>
      <c r="T1169" s="27"/>
      <c r="U1169" s="27"/>
      <c r="V1169" s="27"/>
      <c r="W1169" s="27"/>
      <c r="X1169" s="27"/>
      <c r="Y1169" s="27"/>
      <c r="Z1169" s="27"/>
      <c r="AA1169" s="27"/>
      <c r="AB1169" s="27"/>
      <c r="AC1169" s="27"/>
      <c r="AD1169" s="78"/>
      <c r="AE1169" s="78"/>
      <c r="AF1169" s="78"/>
      <c r="AG1169" s="1"/>
      <c r="AH1169" s="27"/>
      <c r="AI1169" s="30"/>
      <c r="AJ1169" s="1"/>
    </row>
    <row r="1170" spans="1:36" ht="12.75" customHeight="1" x14ac:dyDescent="0.25">
      <c r="A1170" s="22"/>
      <c r="B1170" s="27"/>
      <c r="C1170" s="27"/>
      <c r="D1170" s="76"/>
      <c r="E1170" s="76"/>
      <c r="F1170" s="76"/>
      <c r="G1170" s="76"/>
      <c r="H1170" s="76"/>
      <c r="I1170" s="76"/>
      <c r="J1170" s="76"/>
      <c r="K1170" s="77"/>
      <c r="L1170" s="27"/>
      <c r="M1170" s="27"/>
      <c r="N1170" s="27"/>
      <c r="O1170" s="27"/>
      <c r="P1170" s="27"/>
      <c r="Q1170" s="27"/>
      <c r="R1170" s="27"/>
      <c r="S1170" s="27"/>
      <c r="T1170" s="27"/>
      <c r="U1170" s="27"/>
      <c r="V1170" s="27"/>
      <c r="W1170" s="27"/>
      <c r="X1170" s="27"/>
      <c r="Y1170" s="27"/>
      <c r="Z1170" s="27"/>
      <c r="AA1170" s="27"/>
      <c r="AB1170" s="27"/>
      <c r="AC1170" s="27"/>
      <c r="AD1170" s="78"/>
      <c r="AE1170" s="78"/>
      <c r="AF1170" s="78"/>
      <c r="AG1170" s="1"/>
      <c r="AH1170" s="27"/>
      <c r="AI1170" s="30"/>
      <c r="AJ1170" s="1"/>
    </row>
    <row r="1171" spans="1:36" ht="12.75" customHeight="1" x14ac:dyDescent="0.25">
      <c r="A1171" s="22"/>
      <c r="B1171" s="27"/>
      <c r="C1171" s="27"/>
      <c r="D1171" s="76"/>
      <c r="E1171" s="76"/>
      <c r="F1171" s="76"/>
      <c r="G1171" s="76"/>
      <c r="H1171" s="76"/>
      <c r="I1171" s="76"/>
      <c r="J1171" s="76"/>
      <c r="K1171" s="77"/>
      <c r="L1171" s="27"/>
      <c r="M1171" s="27"/>
      <c r="N1171" s="27"/>
      <c r="O1171" s="27"/>
      <c r="P1171" s="27"/>
      <c r="Q1171" s="27"/>
      <c r="R1171" s="27"/>
      <c r="S1171" s="27"/>
      <c r="T1171" s="27"/>
      <c r="U1171" s="27"/>
      <c r="V1171" s="27"/>
      <c r="W1171" s="27"/>
      <c r="X1171" s="27"/>
      <c r="Y1171" s="27"/>
      <c r="Z1171" s="27"/>
      <c r="AA1171" s="27"/>
      <c r="AB1171" s="27"/>
      <c r="AC1171" s="27"/>
      <c r="AD1171" s="78"/>
      <c r="AE1171" s="78"/>
      <c r="AF1171" s="78"/>
      <c r="AG1171" s="1"/>
      <c r="AH1171" s="27"/>
      <c r="AI1171" s="30"/>
      <c r="AJ1171" s="1"/>
    </row>
    <row r="1172" spans="1:36" ht="12.75" customHeight="1" x14ac:dyDescent="0.25">
      <c r="A1172" s="22"/>
      <c r="B1172" s="27"/>
      <c r="C1172" s="27"/>
      <c r="D1172" s="76"/>
      <c r="E1172" s="76"/>
      <c r="F1172" s="76"/>
      <c r="G1172" s="76"/>
      <c r="H1172" s="76"/>
      <c r="I1172" s="76"/>
      <c r="J1172" s="76"/>
      <c r="K1172" s="77"/>
      <c r="L1172" s="27"/>
      <c r="M1172" s="27"/>
      <c r="N1172" s="27"/>
      <c r="O1172" s="27"/>
      <c r="P1172" s="27"/>
      <c r="Q1172" s="27"/>
      <c r="R1172" s="27"/>
      <c r="S1172" s="27"/>
      <c r="T1172" s="27"/>
      <c r="U1172" s="27"/>
      <c r="V1172" s="27"/>
      <c r="W1172" s="27"/>
      <c r="X1172" s="27"/>
      <c r="Y1172" s="27"/>
      <c r="Z1172" s="27"/>
      <c r="AA1172" s="27"/>
      <c r="AB1172" s="27"/>
      <c r="AC1172" s="27"/>
      <c r="AD1172" s="78"/>
      <c r="AE1172" s="78"/>
      <c r="AF1172" s="78"/>
      <c r="AG1172" s="1"/>
      <c r="AH1172" s="27"/>
      <c r="AI1172" s="30"/>
      <c r="AJ1172" s="1"/>
    </row>
    <row r="1173" spans="1:36" ht="12.75" customHeight="1" x14ac:dyDescent="0.25">
      <c r="A1173" s="22"/>
      <c r="B1173" s="27"/>
      <c r="C1173" s="27"/>
      <c r="D1173" s="76"/>
      <c r="E1173" s="76"/>
      <c r="F1173" s="76"/>
      <c r="G1173" s="76"/>
      <c r="H1173" s="76"/>
      <c r="I1173" s="76"/>
      <c r="J1173" s="76"/>
      <c r="K1173" s="77"/>
      <c r="L1173" s="27"/>
      <c r="M1173" s="27"/>
      <c r="N1173" s="27"/>
      <c r="O1173" s="27"/>
      <c r="P1173" s="27"/>
      <c r="Q1173" s="27"/>
      <c r="R1173" s="27"/>
      <c r="S1173" s="27"/>
      <c r="T1173" s="27"/>
      <c r="U1173" s="27"/>
      <c r="V1173" s="27"/>
      <c r="W1173" s="27"/>
      <c r="X1173" s="27"/>
      <c r="Y1173" s="27"/>
      <c r="Z1173" s="27"/>
      <c r="AA1173" s="27"/>
      <c r="AB1173" s="27"/>
      <c r="AC1173" s="27"/>
      <c r="AD1173" s="78"/>
      <c r="AE1173" s="78"/>
      <c r="AF1173" s="78"/>
      <c r="AG1173" s="1"/>
      <c r="AH1173" s="27"/>
      <c r="AI1173" s="30"/>
      <c r="AJ1173" s="1"/>
    </row>
    <row r="1174" spans="1:36" ht="12.75" customHeight="1" x14ac:dyDescent="0.25">
      <c r="A1174" s="22"/>
      <c r="B1174" s="27"/>
      <c r="C1174" s="27"/>
      <c r="D1174" s="76"/>
      <c r="E1174" s="76"/>
      <c r="F1174" s="76"/>
      <c r="G1174" s="76"/>
      <c r="H1174" s="76"/>
      <c r="I1174" s="76"/>
      <c r="J1174" s="76"/>
      <c r="K1174" s="77"/>
      <c r="L1174" s="27"/>
      <c r="M1174" s="27"/>
      <c r="N1174" s="27"/>
      <c r="O1174" s="27"/>
      <c r="P1174" s="27"/>
      <c r="Q1174" s="27"/>
      <c r="R1174" s="27"/>
      <c r="S1174" s="27"/>
      <c r="T1174" s="27"/>
      <c r="U1174" s="27"/>
      <c r="V1174" s="27"/>
      <c r="W1174" s="27"/>
      <c r="X1174" s="27"/>
      <c r="Y1174" s="27"/>
      <c r="Z1174" s="27"/>
      <c r="AA1174" s="27"/>
      <c r="AB1174" s="27"/>
      <c r="AC1174" s="27"/>
      <c r="AD1174" s="78"/>
      <c r="AE1174" s="78"/>
      <c r="AF1174" s="78"/>
      <c r="AG1174" s="1"/>
      <c r="AH1174" s="27"/>
      <c r="AI1174" s="30"/>
      <c r="AJ1174" s="1"/>
    </row>
    <row r="1175" spans="1:36" ht="12.75" customHeight="1" x14ac:dyDescent="0.25">
      <c r="A1175" s="22"/>
      <c r="B1175" s="27"/>
      <c r="C1175" s="27"/>
      <c r="D1175" s="76"/>
      <c r="E1175" s="76"/>
      <c r="F1175" s="76"/>
      <c r="G1175" s="76"/>
      <c r="H1175" s="76"/>
      <c r="I1175" s="76"/>
      <c r="J1175" s="76"/>
      <c r="K1175" s="77"/>
      <c r="L1175" s="27"/>
      <c r="M1175" s="27"/>
      <c r="N1175" s="27"/>
      <c r="O1175" s="27"/>
      <c r="P1175" s="27"/>
      <c r="Q1175" s="27"/>
      <c r="R1175" s="27"/>
      <c r="S1175" s="27"/>
      <c r="T1175" s="27"/>
      <c r="U1175" s="27"/>
      <c r="V1175" s="27"/>
      <c r="W1175" s="27"/>
      <c r="X1175" s="27"/>
      <c r="Y1175" s="27"/>
      <c r="Z1175" s="27"/>
      <c r="AA1175" s="27"/>
      <c r="AB1175" s="27"/>
      <c r="AC1175" s="27"/>
      <c r="AD1175" s="78"/>
      <c r="AE1175" s="78"/>
      <c r="AF1175" s="78"/>
      <c r="AG1175" s="1"/>
      <c r="AH1175" s="27"/>
      <c r="AI1175" s="30"/>
      <c r="AJ1175" s="1"/>
    </row>
    <row r="1176" spans="1:36" ht="12.75" customHeight="1" x14ac:dyDescent="0.25">
      <c r="A1176" s="22"/>
      <c r="B1176" s="27"/>
      <c r="C1176" s="27"/>
      <c r="D1176" s="76"/>
      <c r="E1176" s="76"/>
      <c r="F1176" s="76"/>
      <c r="G1176" s="76"/>
      <c r="H1176" s="76"/>
      <c r="I1176" s="76"/>
      <c r="J1176" s="76"/>
      <c r="K1176" s="77"/>
      <c r="L1176" s="27"/>
      <c r="M1176" s="27"/>
      <c r="N1176" s="27"/>
      <c r="O1176" s="27"/>
      <c r="P1176" s="27"/>
      <c r="Q1176" s="27"/>
      <c r="R1176" s="27"/>
      <c r="S1176" s="27"/>
      <c r="T1176" s="27"/>
      <c r="U1176" s="27"/>
      <c r="V1176" s="27"/>
      <c r="W1176" s="27"/>
      <c r="X1176" s="27"/>
      <c r="Y1176" s="27"/>
      <c r="Z1176" s="27"/>
      <c r="AA1176" s="27"/>
      <c r="AB1176" s="27"/>
      <c r="AC1176" s="27"/>
      <c r="AD1176" s="78"/>
      <c r="AE1176" s="78"/>
      <c r="AF1176" s="78"/>
      <c r="AG1176" s="1"/>
      <c r="AH1176" s="27"/>
      <c r="AI1176" s="30"/>
      <c r="AJ1176" s="1"/>
    </row>
    <row r="1177" spans="1:36" ht="12.75" customHeight="1" x14ac:dyDescent="0.25">
      <c r="A1177" s="22"/>
      <c r="B1177" s="27"/>
      <c r="C1177" s="27"/>
      <c r="D1177" s="76"/>
      <c r="E1177" s="76"/>
      <c r="F1177" s="76"/>
      <c r="G1177" s="76"/>
      <c r="H1177" s="76"/>
      <c r="I1177" s="76"/>
      <c r="J1177" s="76"/>
      <c r="K1177" s="77"/>
      <c r="L1177" s="27"/>
      <c r="M1177" s="27"/>
      <c r="N1177" s="27"/>
      <c r="O1177" s="27"/>
      <c r="P1177" s="27"/>
      <c r="Q1177" s="27"/>
      <c r="R1177" s="27"/>
      <c r="S1177" s="27"/>
      <c r="T1177" s="27"/>
      <c r="U1177" s="27"/>
      <c r="V1177" s="27"/>
      <c r="W1177" s="27"/>
      <c r="X1177" s="27"/>
      <c r="Y1177" s="27"/>
      <c r="Z1177" s="27"/>
      <c r="AA1177" s="27"/>
      <c r="AB1177" s="27"/>
      <c r="AC1177" s="27"/>
      <c r="AD1177" s="78"/>
      <c r="AE1177" s="78"/>
      <c r="AF1177" s="78"/>
      <c r="AG1177" s="1"/>
      <c r="AH1177" s="27"/>
      <c r="AI1177" s="30"/>
      <c r="AJ1177" s="1"/>
    </row>
    <row r="1178" spans="1:36" ht="12.75" customHeight="1" x14ac:dyDescent="0.25">
      <c r="A1178" s="22"/>
      <c r="B1178" s="27"/>
      <c r="C1178" s="27"/>
      <c r="D1178" s="76"/>
      <c r="E1178" s="76"/>
      <c r="F1178" s="76"/>
      <c r="G1178" s="76"/>
      <c r="H1178" s="76"/>
      <c r="I1178" s="76"/>
      <c r="J1178" s="76"/>
      <c r="K1178" s="77"/>
      <c r="L1178" s="27"/>
      <c r="M1178" s="27"/>
      <c r="N1178" s="27"/>
      <c r="O1178" s="27"/>
      <c r="P1178" s="27"/>
      <c r="Q1178" s="27"/>
      <c r="R1178" s="27"/>
      <c r="S1178" s="27"/>
      <c r="T1178" s="27"/>
      <c r="U1178" s="27"/>
      <c r="V1178" s="27"/>
      <c r="W1178" s="27"/>
      <c r="X1178" s="27"/>
      <c r="Y1178" s="27"/>
      <c r="Z1178" s="27"/>
      <c r="AA1178" s="27"/>
      <c r="AB1178" s="27"/>
      <c r="AC1178" s="27"/>
      <c r="AD1178" s="78"/>
      <c r="AE1178" s="78"/>
      <c r="AF1178" s="78"/>
      <c r="AG1178" s="1"/>
      <c r="AH1178" s="27"/>
      <c r="AI1178" s="30"/>
      <c r="AJ1178" s="1"/>
    </row>
    <row r="1179" spans="1:36" ht="12.75" customHeight="1" x14ac:dyDescent="0.25">
      <c r="A1179" s="22"/>
      <c r="B1179" s="27"/>
      <c r="C1179" s="27"/>
      <c r="D1179" s="76"/>
      <c r="E1179" s="76"/>
      <c r="F1179" s="76"/>
      <c r="G1179" s="76"/>
      <c r="H1179" s="76"/>
      <c r="I1179" s="76"/>
      <c r="J1179" s="76"/>
      <c r="K1179" s="77"/>
      <c r="L1179" s="27"/>
      <c r="M1179" s="27"/>
      <c r="N1179" s="27"/>
      <c r="O1179" s="27"/>
      <c r="P1179" s="27"/>
      <c r="Q1179" s="27"/>
      <c r="R1179" s="27"/>
      <c r="S1179" s="27"/>
      <c r="T1179" s="27"/>
      <c r="U1179" s="27"/>
      <c r="V1179" s="27"/>
      <c r="W1179" s="27"/>
      <c r="X1179" s="27"/>
      <c r="Y1179" s="27"/>
      <c r="Z1179" s="27"/>
      <c r="AA1179" s="27"/>
      <c r="AB1179" s="27"/>
      <c r="AC1179" s="27"/>
      <c r="AD1179" s="78"/>
      <c r="AE1179" s="78"/>
      <c r="AF1179" s="78"/>
      <c r="AG1179" s="1"/>
      <c r="AH1179" s="27"/>
      <c r="AI1179" s="30"/>
      <c r="AJ1179" s="1"/>
    </row>
    <row r="1180" spans="1:36" ht="12.75" customHeight="1" x14ac:dyDescent="0.25">
      <c r="A1180" s="22"/>
      <c r="B1180" s="27"/>
      <c r="C1180" s="27"/>
      <c r="D1180" s="76"/>
      <c r="E1180" s="76"/>
      <c r="F1180" s="76"/>
      <c r="G1180" s="76"/>
      <c r="H1180" s="76"/>
      <c r="I1180" s="76"/>
      <c r="J1180" s="76"/>
      <c r="K1180" s="77"/>
      <c r="L1180" s="27"/>
      <c r="M1180" s="27"/>
      <c r="N1180" s="27"/>
      <c r="O1180" s="27"/>
      <c r="P1180" s="27"/>
      <c r="Q1180" s="27"/>
      <c r="R1180" s="27"/>
      <c r="S1180" s="27"/>
      <c r="T1180" s="27"/>
      <c r="U1180" s="27"/>
      <c r="V1180" s="27"/>
      <c r="W1180" s="27"/>
      <c r="X1180" s="27"/>
      <c r="Y1180" s="27"/>
      <c r="Z1180" s="27"/>
      <c r="AA1180" s="27"/>
      <c r="AB1180" s="27"/>
      <c r="AC1180" s="27"/>
      <c r="AD1180" s="78"/>
      <c r="AE1180" s="78"/>
      <c r="AF1180" s="78"/>
      <c r="AG1180" s="1"/>
      <c r="AH1180" s="27"/>
      <c r="AI1180" s="30"/>
      <c r="AJ1180" s="1"/>
    </row>
    <row r="1181" spans="1:36" ht="12.75" customHeight="1" x14ac:dyDescent="0.25">
      <c r="A1181" s="22"/>
      <c r="B1181" s="27"/>
      <c r="C1181" s="27"/>
      <c r="D1181" s="76"/>
      <c r="E1181" s="76"/>
      <c r="F1181" s="76"/>
      <c r="G1181" s="76"/>
      <c r="H1181" s="76"/>
      <c r="I1181" s="76"/>
      <c r="J1181" s="76"/>
      <c r="K1181" s="77"/>
      <c r="L1181" s="27"/>
      <c r="M1181" s="27"/>
      <c r="N1181" s="27"/>
      <c r="O1181" s="27"/>
      <c r="P1181" s="27"/>
      <c r="Q1181" s="27"/>
      <c r="R1181" s="27"/>
      <c r="S1181" s="27"/>
      <c r="T1181" s="27"/>
      <c r="U1181" s="27"/>
      <c r="V1181" s="27"/>
      <c r="W1181" s="27"/>
      <c r="X1181" s="27"/>
      <c r="Y1181" s="27"/>
      <c r="Z1181" s="27"/>
      <c r="AA1181" s="27"/>
      <c r="AB1181" s="27"/>
      <c r="AC1181" s="27"/>
      <c r="AD1181" s="78"/>
      <c r="AE1181" s="78"/>
      <c r="AF1181" s="78"/>
      <c r="AG1181" s="1"/>
      <c r="AH1181" s="27"/>
      <c r="AI1181" s="30"/>
      <c r="AJ1181" s="1"/>
    </row>
    <row r="1182" spans="1:36" ht="12.75" customHeight="1" x14ac:dyDescent="0.25">
      <c r="A1182" s="22"/>
      <c r="B1182" s="27"/>
      <c r="C1182" s="27"/>
      <c r="D1182" s="76"/>
      <c r="E1182" s="76"/>
      <c r="F1182" s="76"/>
      <c r="G1182" s="76"/>
      <c r="H1182" s="76"/>
      <c r="I1182" s="76"/>
      <c r="J1182" s="76"/>
      <c r="K1182" s="77"/>
      <c r="L1182" s="27"/>
      <c r="M1182" s="27"/>
      <c r="N1182" s="27"/>
      <c r="O1182" s="27"/>
      <c r="P1182" s="27"/>
      <c r="Q1182" s="27"/>
      <c r="R1182" s="27"/>
      <c r="S1182" s="27"/>
      <c r="T1182" s="27"/>
      <c r="U1182" s="27"/>
      <c r="V1182" s="27"/>
      <c r="W1182" s="27"/>
      <c r="X1182" s="27"/>
      <c r="Y1182" s="27"/>
      <c r="Z1182" s="27"/>
      <c r="AA1182" s="27"/>
      <c r="AB1182" s="27"/>
      <c r="AC1182" s="27"/>
      <c r="AD1182" s="78"/>
      <c r="AE1182" s="78"/>
      <c r="AF1182" s="78"/>
      <c r="AG1182" s="1"/>
      <c r="AH1182" s="27"/>
      <c r="AI1182" s="30"/>
      <c r="AJ1182" s="1"/>
    </row>
    <row r="1183" spans="1:36" ht="12.75" customHeight="1" x14ac:dyDescent="0.25">
      <c r="A1183" s="22"/>
      <c r="B1183" s="27"/>
      <c r="C1183" s="27"/>
      <c r="D1183" s="76"/>
      <c r="E1183" s="76"/>
      <c r="F1183" s="76"/>
      <c r="G1183" s="76"/>
      <c r="H1183" s="76"/>
      <c r="I1183" s="76"/>
      <c r="J1183" s="76"/>
      <c r="K1183" s="77"/>
      <c r="L1183" s="27"/>
      <c r="M1183" s="27"/>
      <c r="N1183" s="27"/>
      <c r="O1183" s="27"/>
      <c r="P1183" s="27"/>
      <c r="Q1183" s="27"/>
      <c r="R1183" s="27"/>
      <c r="S1183" s="27"/>
      <c r="T1183" s="27"/>
      <c r="U1183" s="27"/>
      <c r="V1183" s="27"/>
      <c r="W1183" s="27"/>
      <c r="X1183" s="27"/>
      <c r="Y1183" s="27"/>
      <c r="Z1183" s="27"/>
      <c r="AA1183" s="27"/>
      <c r="AB1183" s="27"/>
      <c r="AC1183" s="27"/>
      <c r="AD1183" s="78"/>
      <c r="AE1183" s="78"/>
      <c r="AF1183" s="78"/>
      <c r="AG1183" s="1"/>
      <c r="AH1183" s="27"/>
      <c r="AI1183" s="30"/>
      <c r="AJ1183" s="1"/>
    </row>
    <row r="1184" spans="1:36" ht="12.75" customHeight="1" x14ac:dyDescent="0.25">
      <c r="A1184" s="22"/>
      <c r="B1184" s="27"/>
      <c r="C1184" s="27"/>
      <c r="D1184" s="76"/>
      <c r="E1184" s="76"/>
      <c r="F1184" s="76"/>
      <c r="G1184" s="76"/>
      <c r="H1184" s="76"/>
      <c r="I1184" s="76"/>
      <c r="J1184" s="76"/>
      <c r="K1184" s="77"/>
      <c r="L1184" s="27"/>
      <c r="M1184" s="27"/>
      <c r="N1184" s="27"/>
      <c r="O1184" s="27"/>
      <c r="P1184" s="27"/>
      <c r="Q1184" s="27"/>
      <c r="R1184" s="27"/>
      <c r="S1184" s="27"/>
      <c r="T1184" s="27"/>
      <c r="U1184" s="27"/>
      <c r="V1184" s="27"/>
      <c r="W1184" s="27"/>
      <c r="X1184" s="27"/>
      <c r="Y1184" s="27"/>
      <c r="Z1184" s="27"/>
      <c r="AA1184" s="27"/>
      <c r="AB1184" s="27"/>
      <c r="AC1184" s="27"/>
      <c r="AD1184" s="78"/>
      <c r="AE1184" s="78"/>
      <c r="AF1184" s="78"/>
      <c r="AG1184" s="1"/>
      <c r="AH1184" s="27"/>
      <c r="AI1184" s="30"/>
      <c r="AJ1184" s="1"/>
    </row>
    <row r="1185" spans="1:36" ht="12.75" customHeight="1" x14ac:dyDescent="0.25">
      <c r="A1185" s="22"/>
      <c r="B1185" s="27"/>
      <c r="C1185" s="27"/>
      <c r="D1185" s="76"/>
      <c r="E1185" s="76"/>
      <c r="F1185" s="76"/>
      <c r="G1185" s="76"/>
      <c r="H1185" s="76"/>
      <c r="I1185" s="76"/>
      <c r="J1185" s="76"/>
      <c r="K1185" s="77"/>
      <c r="L1185" s="27"/>
      <c r="M1185" s="27"/>
      <c r="N1185" s="27"/>
      <c r="O1185" s="27"/>
      <c r="P1185" s="27"/>
      <c r="Q1185" s="27"/>
      <c r="R1185" s="27"/>
      <c r="S1185" s="27"/>
      <c r="T1185" s="27"/>
      <c r="U1185" s="27"/>
      <c r="V1185" s="27"/>
      <c r="W1185" s="27"/>
      <c r="X1185" s="27"/>
      <c r="Y1185" s="27"/>
      <c r="Z1185" s="27"/>
      <c r="AA1185" s="27"/>
      <c r="AB1185" s="27"/>
      <c r="AC1185" s="27"/>
      <c r="AD1185" s="78"/>
      <c r="AE1185" s="78"/>
      <c r="AF1185" s="78"/>
      <c r="AG1185" s="1"/>
      <c r="AH1185" s="27"/>
      <c r="AI1185" s="30"/>
      <c r="AJ1185" s="1"/>
    </row>
    <row r="1186" spans="1:36" ht="12.75" customHeight="1" x14ac:dyDescent="0.25">
      <c r="A1186" s="22"/>
      <c r="B1186" s="27"/>
      <c r="C1186" s="27"/>
      <c r="D1186" s="76"/>
      <c r="E1186" s="76"/>
      <c r="F1186" s="76"/>
      <c r="G1186" s="76"/>
      <c r="H1186" s="76"/>
      <c r="I1186" s="76"/>
      <c r="J1186" s="76"/>
      <c r="K1186" s="77"/>
      <c r="L1186" s="27"/>
      <c r="M1186" s="27"/>
      <c r="N1186" s="27"/>
      <c r="O1186" s="27"/>
      <c r="P1186" s="27"/>
      <c r="Q1186" s="27"/>
      <c r="R1186" s="27"/>
      <c r="S1186" s="27"/>
      <c r="T1186" s="27"/>
      <c r="U1186" s="27"/>
      <c r="V1186" s="27"/>
      <c r="W1186" s="27"/>
      <c r="X1186" s="27"/>
      <c r="Y1186" s="27"/>
      <c r="Z1186" s="27"/>
      <c r="AA1186" s="27"/>
      <c r="AB1186" s="27"/>
      <c r="AC1186" s="27"/>
      <c r="AD1186" s="78"/>
      <c r="AE1186" s="78"/>
      <c r="AF1186" s="78"/>
      <c r="AG1186" s="1"/>
      <c r="AH1186" s="27"/>
      <c r="AI1186" s="30"/>
      <c r="AJ1186" s="1"/>
    </row>
    <row r="1187" spans="1:36" ht="12.75" customHeight="1" x14ac:dyDescent="0.25">
      <c r="A1187" s="22"/>
      <c r="B1187" s="27"/>
      <c r="C1187" s="27"/>
      <c r="D1187" s="76"/>
      <c r="E1187" s="76"/>
      <c r="F1187" s="76"/>
      <c r="G1187" s="76"/>
      <c r="H1187" s="76"/>
      <c r="I1187" s="76"/>
      <c r="J1187" s="76"/>
      <c r="K1187" s="77"/>
      <c r="L1187" s="27"/>
      <c r="M1187" s="27"/>
      <c r="N1187" s="27"/>
      <c r="O1187" s="27"/>
      <c r="P1187" s="27"/>
      <c r="Q1187" s="27"/>
      <c r="R1187" s="27"/>
      <c r="S1187" s="27"/>
      <c r="T1187" s="27"/>
      <c r="U1187" s="27"/>
      <c r="V1187" s="27"/>
      <c r="W1187" s="27"/>
      <c r="X1187" s="27"/>
      <c r="Y1187" s="27"/>
      <c r="Z1187" s="27"/>
      <c r="AA1187" s="27"/>
      <c r="AB1187" s="27"/>
      <c r="AC1187" s="27"/>
      <c r="AD1187" s="78"/>
      <c r="AE1187" s="78"/>
      <c r="AF1187" s="78"/>
      <c r="AG1187" s="1"/>
      <c r="AH1187" s="27"/>
      <c r="AI1187" s="30"/>
      <c r="AJ1187" s="1"/>
    </row>
    <row r="1188" spans="1:36" ht="12.75" customHeight="1" x14ac:dyDescent="0.25">
      <c r="A1188" s="22"/>
      <c r="B1188" s="27"/>
      <c r="C1188" s="27"/>
      <c r="D1188" s="76"/>
      <c r="E1188" s="76"/>
      <c r="F1188" s="76"/>
      <c r="G1188" s="76"/>
      <c r="H1188" s="76"/>
      <c r="I1188" s="76"/>
      <c r="J1188" s="76"/>
      <c r="K1188" s="77"/>
      <c r="L1188" s="27"/>
      <c r="M1188" s="27"/>
      <c r="N1188" s="27"/>
      <c r="O1188" s="27"/>
      <c r="P1188" s="27"/>
      <c r="Q1188" s="27"/>
      <c r="R1188" s="27"/>
      <c r="S1188" s="27"/>
      <c r="T1188" s="27"/>
      <c r="U1188" s="27"/>
      <c r="V1188" s="27"/>
      <c r="W1188" s="27"/>
      <c r="X1188" s="27"/>
      <c r="Y1188" s="27"/>
      <c r="Z1188" s="27"/>
      <c r="AA1188" s="27"/>
      <c r="AB1188" s="27"/>
      <c r="AC1188" s="27"/>
      <c r="AD1188" s="78"/>
      <c r="AE1188" s="78"/>
      <c r="AF1188" s="78"/>
      <c r="AG1188" s="1"/>
      <c r="AH1188" s="27"/>
      <c r="AI1188" s="30"/>
      <c r="AJ1188" s="1"/>
    </row>
    <row r="1189" spans="1:36" ht="12.75" customHeight="1" x14ac:dyDescent="0.25">
      <c r="A1189" s="22"/>
      <c r="B1189" s="27"/>
      <c r="C1189" s="27"/>
      <c r="D1189" s="76"/>
      <c r="E1189" s="76"/>
      <c r="F1189" s="76"/>
      <c r="G1189" s="76"/>
      <c r="H1189" s="76"/>
      <c r="I1189" s="76"/>
      <c r="J1189" s="76"/>
      <c r="K1189" s="77"/>
      <c r="L1189" s="27"/>
      <c r="M1189" s="27"/>
      <c r="N1189" s="27"/>
      <c r="O1189" s="27"/>
      <c r="P1189" s="27"/>
      <c r="Q1189" s="27"/>
      <c r="R1189" s="27"/>
      <c r="S1189" s="27"/>
      <c r="T1189" s="27"/>
      <c r="U1189" s="27"/>
      <c r="V1189" s="27"/>
      <c r="W1189" s="27"/>
      <c r="X1189" s="27"/>
      <c r="Y1189" s="27"/>
      <c r="Z1189" s="27"/>
      <c r="AA1189" s="27"/>
      <c r="AB1189" s="27"/>
      <c r="AC1189" s="27"/>
      <c r="AD1189" s="78"/>
      <c r="AE1189" s="78"/>
      <c r="AF1189" s="78"/>
      <c r="AG1189" s="1"/>
      <c r="AH1189" s="27"/>
      <c r="AI1189" s="30"/>
      <c r="AJ1189" s="1"/>
    </row>
    <row r="1190" spans="1:36" ht="12.75" customHeight="1" x14ac:dyDescent="0.25">
      <c r="A1190" s="22"/>
      <c r="B1190" s="27"/>
      <c r="C1190" s="27"/>
      <c r="D1190" s="76"/>
      <c r="E1190" s="76"/>
      <c r="F1190" s="76"/>
      <c r="G1190" s="76"/>
      <c r="H1190" s="76"/>
      <c r="I1190" s="76"/>
      <c r="J1190" s="76"/>
      <c r="K1190" s="77"/>
      <c r="L1190" s="27"/>
      <c r="M1190" s="27"/>
      <c r="N1190" s="27"/>
      <c r="O1190" s="27"/>
      <c r="P1190" s="27"/>
      <c r="Q1190" s="27"/>
      <c r="R1190" s="27"/>
      <c r="S1190" s="27"/>
      <c r="T1190" s="27"/>
      <c r="U1190" s="27"/>
      <c r="V1190" s="27"/>
      <c r="W1190" s="27"/>
      <c r="X1190" s="27"/>
      <c r="Y1190" s="27"/>
      <c r="Z1190" s="27"/>
      <c r="AA1190" s="27"/>
      <c r="AB1190" s="27"/>
      <c r="AC1190" s="27"/>
      <c r="AD1190" s="78"/>
      <c r="AE1190" s="78"/>
      <c r="AF1190" s="78"/>
      <c r="AG1190" s="1"/>
      <c r="AH1190" s="27"/>
      <c r="AI1190" s="30"/>
      <c r="AJ1190" s="1"/>
    </row>
    <row r="1191" spans="1:36" ht="12.75" customHeight="1" x14ac:dyDescent="0.25">
      <c r="A1191" s="22"/>
      <c r="B1191" s="27"/>
      <c r="C1191" s="27"/>
      <c r="D1191" s="76"/>
      <c r="E1191" s="76"/>
      <c r="F1191" s="76"/>
      <c r="G1191" s="76"/>
      <c r="H1191" s="76"/>
      <c r="I1191" s="76"/>
      <c r="J1191" s="76"/>
      <c r="K1191" s="77"/>
      <c r="L1191" s="27"/>
      <c r="M1191" s="27"/>
      <c r="N1191" s="27"/>
      <c r="O1191" s="27"/>
      <c r="P1191" s="27"/>
      <c r="Q1191" s="27"/>
      <c r="R1191" s="27"/>
      <c r="S1191" s="27"/>
      <c r="T1191" s="27"/>
      <c r="U1191" s="27"/>
      <c r="V1191" s="27"/>
      <c r="W1191" s="27"/>
      <c r="X1191" s="27"/>
      <c r="Y1191" s="27"/>
      <c r="Z1191" s="27"/>
      <c r="AA1191" s="27"/>
      <c r="AB1191" s="27"/>
      <c r="AC1191" s="27"/>
      <c r="AD1191" s="78"/>
      <c r="AE1191" s="78"/>
      <c r="AF1191" s="78"/>
      <c r="AG1191" s="1"/>
      <c r="AH1191" s="27"/>
      <c r="AI1191" s="30"/>
      <c r="AJ1191" s="1"/>
    </row>
    <row r="1192" spans="1:36" ht="12.75" customHeight="1" x14ac:dyDescent="0.25">
      <c r="A1192" s="22"/>
      <c r="B1192" s="27"/>
      <c r="C1192" s="27"/>
      <c r="D1192" s="76"/>
      <c r="E1192" s="76"/>
      <c r="F1192" s="76"/>
      <c r="G1192" s="76"/>
      <c r="H1192" s="76"/>
      <c r="I1192" s="76"/>
      <c r="J1192" s="76"/>
      <c r="K1192" s="77"/>
      <c r="L1192" s="27"/>
      <c r="M1192" s="27"/>
      <c r="N1192" s="27"/>
      <c r="O1192" s="27"/>
      <c r="P1192" s="27"/>
      <c r="Q1192" s="27"/>
      <c r="R1192" s="27"/>
      <c r="S1192" s="27"/>
      <c r="T1192" s="27"/>
      <c r="U1192" s="27"/>
      <c r="V1192" s="27"/>
      <c r="W1192" s="27"/>
      <c r="X1192" s="27"/>
      <c r="Y1192" s="27"/>
      <c r="Z1192" s="27"/>
      <c r="AA1192" s="27"/>
      <c r="AB1192" s="27"/>
      <c r="AC1192" s="27"/>
      <c r="AD1192" s="78"/>
      <c r="AE1192" s="78"/>
      <c r="AF1192" s="78"/>
      <c r="AG1192" s="1"/>
      <c r="AH1192" s="27"/>
      <c r="AI1192" s="30"/>
      <c r="AJ1192" s="1"/>
    </row>
    <row r="1193" spans="1:36" ht="12.75" customHeight="1" x14ac:dyDescent="0.25">
      <c r="A1193" s="22"/>
      <c r="B1193" s="27"/>
      <c r="C1193" s="27"/>
      <c r="D1193" s="76"/>
      <c r="E1193" s="76"/>
      <c r="F1193" s="76"/>
      <c r="G1193" s="76"/>
      <c r="H1193" s="76"/>
      <c r="I1193" s="76"/>
      <c r="J1193" s="76"/>
      <c r="K1193" s="77"/>
      <c r="L1193" s="27"/>
      <c r="M1193" s="27"/>
      <c r="N1193" s="27"/>
      <c r="O1193" s="27"/>
      <c r="P1193" s="27"/>
      <c r="Q1193" s="27"/>
      <c r="R1193" s="27"/>
      <c r="S1193" s="27"/>
      <c r="T1193" s="27"/>
      <c r="U1193" s="27"/>
      <c r="V1193" s="27"/>
      <c r="W1193" s="27"/>
      <c r="X1193" s="27"/>
      <c r="Y1193" s="27"/>
      <c r="Z1193" s="27"/>
      <c r="AA1193" s="27"/>
      <c r="AB1193" s="27"/>
      <c r="AC1193" s="27"/>
      <c r="AD1193" s="78"/>
      <c r="AE1193" s="78"/>
      <c r="AF1193" s="78"/>
      <c r="AG1193" s="1"/>
      <c r="AH1193" s="27"/>
      <c r="AI1193" s="30"/>
      <c r="AJ1193" s="1"/>
    </row>
    <row r="1194" spans="1:36" ht="12.75" customHeight="1" x14ac:dyDescent="0.25">
      <c r="A1194" s="22"/>
      <c r="B1194" s="27"/>
      <c r="C1194" s="27"/>
      <c r="D1194" s="76"/>
      <c r="E1194" s="76"/>
      <c r="F1194" s="76"/>
      <c r="G1194" s="76"/>
      <c r="H1194" s="76"/>
      <c r="I1194" s="76"/>
      <c r="J1194" s="76"/>
      <c r="K1194" s="77"/>
      <c r="L1194" s="27"/>
      <c r="M1194" s="27"/>
      <c r="N1194" s="27"/>
      <c r="O1194" s="27"/>
      <c r="P1194" s="27"/>
      <c r="Q1194" s="27"/>
      <c r="R1194" s="27"/>
      <c r="S1194" s="27"/>
      <c r="T1194" s="27"/>
      <c r="U1194" s="27"/>
      <c r="V1194" s="27"/>
      <c r="W1194" s="27"/>
      <c r="X1194" s="27"/>
      <c r="Y1194" s="27"/>
      <c r="Z1194" s="27"/>
      <c r="AA1194" s="27"/>
      <c r="AB1194" s="27"/>
      <c r="AC1194" s="27"/>
      <c r="AD1194" s="78"/>
      <c r="AE1194" s="78"/>
      <c r="AF1194" s="78"/>
      <c r="AG1194" s="1"/>
      <c r="AH1194" s="27"/>
      <c r="AI1194" s="30"/>
      <c r="AJ1194" s="1"/>
    </row>
    <row r="1195" spans="1:36" ht="12.75" customHeight="1" x14ac:dyDescent="0.25">
      <c r="A1195" s="22"/>
      <c r="B1195" s="27"/>
      <c r="C1195" s="27"/>
      <c r="D1195" s="76"/>
      <c r="E1195" s="76"/>
      <c r="F1195" s="76"/>
      <c r="G1195" s="76"/>
      <c r="H1195" s="76"/>
      <c r="I1195" s="76"/>
      <c r="J1195" s="76"/>
      <c r="K1195" s="77"/>
      <c r="L1195" s="27"/>
      <c r="M1195" s="27"/>
      <c r="N1195" s="27"/>
      <c r="O1195" s="27"/>
      <c r="P1195" s="27"/>
      <c r="Q1195" s="27"/>
      <c r="R1195" s="27"/>
      <c r="S1195" s="27"/>
      <c r="T1195" s="27"/>
      <c r="U1195" s="27"/>
      <c r="V1195" s="27"/>
      <c r="W1195" s="27"/>
      <c r="X1195" s="27"/>
      <c r="Y1195" s="27"/>
      <c r="Z1195" s="27"/>
      <c r="AA1195" s="27"/>
      <c r="AB1195" s="27"/>
      <c r="AC1195" s="27"/>
      <c r="AD1195" s="78"/>
      <c r="AE1195" s="78"/>
      <c r="AF1195" s="78"/>
      <c r="AG1195" s="1"/>
      <c r="AH1195" s="27"/>
      <c r="AI1195" s="30"/>
      <c r="AJ1195" s="1"/>
    </row>
    <row r="1196" spans="1:36" ht="12.75" customHeight="1" x14ac:dyDescent="0.25">
      <c r="A1196" s="22"/>
      <c r="B1196" s="27"/>
      <c r="C1196" s="27"/>
      <c r="D1196" s="76"/>
      <c r="E1196" s="76"/>
      <c r="F1196" s="76"/>
      <c r="G1196" s="76"/>
      <c r="H1196" s="76"/>
      <c r="I1196" s="76"/>
      <c r="J1196" s="76"/>
      <c r="K1196" s="77"/>
      <c r="L1196" s="27"/>
      <c r="M1196" s="27"/>
      <c r="N1196" s="27"/>
      <c r="O1196" s="27"/>
      <c r="P1196" s="27"/>
      <c r="Q1196" s="27"/>
      <c r="R1196" s="27"/>
      <c r="S1196" s="27"/>
      <c r="T1196" s="27"/>
      <c r="U1196" s="27"/>
      <c r="V1196" s="27"/>
      <c r="W1196" s="27"/>
      <c r="X1196" s="27"/>
      <c r="Y1196" s="27"/>
      <c r="Z1196" s="27"/>
      <c r="AA1196" s="27"/>
      <c r="AB1196" s="27"/>
      <c r="AC1196" s="27"/>
      <c r="AD1196" s="78"/>
      <c r="AE1196" s="78"/>
      <c r="AF1196" s="78"/>
      <c r="AG1196" s="1"/>
      <c r="AH1196" s="27"/>
      <c r="AI1196" s="30"/>
      <c r="AJ1196" s="1"/>
    </row>
    <row r="1197" spans="1:36" ht="12.75" customHeight="1" x14ac:dyDescent="0.25">
      <c r="A1197" s="22"/>
      <c r="B1197" s="27"/>
      <c r="C1197" s="27"/>
      <c r="D1197" s="76"/>
      <c r="E1197" s="76"/>
      <c r="F1197" s="76"/>
      <c r="G1197" s="76"/>
      <c r="H1197" s="76"/>
      <c r="I1197" s="76"/>
      <c r="J1197" s="76"/>
      <c r="K1197" s="77"/>
      <c r="L1197" s="27"/>
      <c r="M1197" s="27"/>
      <c r="N1197" s="27"/>
      <c r="O1197" s="27"/>
      <c r="P1197" s="27"/>
      <c r="Q1197" s="27"/>
      <c r="R1197" s="27"/>
      <c r="S1197" s="27"/>
      <c r="T1197" s="27"/>
      <c r="U1197" s="27"/>
      <c r="V1197" s="27"/>
      <c r="W1197" s="27"/>
      <c r="X1197" s="27"/>
      <c r="Y1197" s="27"/>
      <c r="Z1197" s="27"/>
      <c r="AA1197" s="27"/>
      <c r="AB1197" s="27"/>
      <c r="AC1197" s="27"/>
      <c r="AD1197" s="78"/>
      <c r="AE1197" s="78"/>
      <c r="AF1197" s="78"/>
      <c r="AG1197" s="1"/>
      <c r="AH1197" s="27"/>
      <c r="AI1197" s="30"/>
      <c r="AJ1197" s="1"/>
    </row>
    <row r="1198" spans="1:36" ht="12.75" customHeight="1" x14ac:dyDescent="0.25">
      <c r="A1198" s="22"/>
      <c r="B1198" s="27"/>
      <c r="C1198" s="27"/>
      <c r="D1198" s="76"/>
      <c r="E1198" s="76"/>
      <c r="F1198" s="76"/>
      <c r="G1198" s="76"/>
      <c r="H1198" s="76"/>
      <c r="I1198" s="76"/>
      <c r="J1198" s="76"/>
      <c r="K1198" s="77"/>
      <c r="L1198" s="27"/>
      <c r="M1198" s="27"/>
      <c r="N1198" s="27"/>
      <c r="O1198" s="27"/>
      <c r="P1198" s="27"/>
      <c r="Q1198" s="27"/>
      <c r="R1198" s="27"/>
      <c r="S1198" s="27"/>
      <c r="T1198" s="27"/>
      <c r="U1198" s="27"/>
      <c r="V1198" s="27"/>
      <c r="W1198" s="27"/>
      <c r="X1198" s="27"/>
      <c r="Y1198" s="27"/>
      <c r="Z1198" s="27"/>
      <c r="AA1198" s="27"/>
      <c r="AB1198" s="27"/>
      <c r="AC1198" s="27"/>
      <c r="AD1198" s="78"/>
      <c r="AE1198" s="78"/>
      <c r="AF1198" s="78"/>
      <c r="AG1198" s="1"/>
      <c r="AH1198" s="27"/>
      <c r="AI1198" s="30"/>
      <c r="AJ1198" s="1"/>
    </row>
    <row r="1199" spans="1:36" ht="12.75" customHeight="1" x14ac:dyDescent="0.25">
      <c r="A1199" s="22"/>
      <c r="B1199" s="27"/>
      <c r="C1199" s="27"/>
      <c r="D1199" s="76"/>
      <c r="E1199" s="76"/>
      <c r="F1199" s="76"/>
      <c r="G1199" s="76"/>
      <c r="H1199" s="76"/>
      <c r="I1199" s="76"/>
      <c r="J1199" s="76"/>
      <c r="K1199" s="77"/>
      <c r="L1199" s="27"/>
      <c r="M1199" s="27"/>
      <c r="N1199" s="27"/>
      <c r="O1199" s="27"/>
      <c r="P1199" s="27"/>
      <c r="Q1199" s="27"/>
      <c r="R1199" s="27"/>
      <c r="S1199" s="27"/>
      <c r="T1199" s="27"/>
      <c r="U1199" s="27"/>
      <c r="V1199" s="27"/>
      <c r="W1199" s="27"/>
      <c r="X1199" s="27"/>
      <c r="Y1199" s="27"/>
      <c r="Z1199" s="27"/>
      <c r="AA1199" s="27"/>
      <c r="AB1199" s="27"/>
      <c r="AC1199" s="27"/>
      <c r="AD1199" s="78"/>
      <c r="AE1199" s="78"/>
      <c r="AF1199" s="78"/>
      <c r="AG1199" s="1"/>
      <c r="AH1199" s="27"/>
      <c r="AI1199" s="30"/>
      <c r="AJ1199" s="1"/>
    </row>
    <row r="1200" spans="1:36" ht="12.75" customHeight="1" x14ac:dyDescent="0.25">
      <c r="A1200" s="22"/>
      <c r="B1200" s="27"/>
      <c r="C1200" s="27"/>
      <c r="D1200" s="76"/>
      <c r="E1200" s="76"/>
      <c r="F1200" s="76"/>
      <c r="G1200" s="76"/>
      <c r="H1200" s="76"/>
      <c r="I1200" s="76"/>
      <c r="J1200" s="76"/>
      <c r="K1200" s="77"/>
      <c r="L1200" s="27"/>
      <c r="M1200" s="27"/>
      <c r="N1200" s="27"/>
      <c r="O1200" s="27"/>
      <c r="P1200" s="27"/>
      <c r="Q1200" s="27"/>
      <c r="R1200" s="27"/>
      <c r="S1200" s="27"/>
      <c r="T1200" s="27"/>
      <c r="U1200" s="27"/>
      <c r="V1200" s="27"/>
      <c r="W1200" s="27"/>
      <c r="X1200" s="27"/>
      <c r="Y1200" s="27"/>
      <c r="Z1200" s="27"/>
      <c r="AA1200" s="27"/>
      <c r="AB1200" s="27"/>
      <c r="AC1200" s="27"/>
      <c r="AD1200" s="78"/>
      <c r="AE1200" s="78"/>
      <c r="AF1200" s="78"/>
      <c r="AG1200" s="1"/>
      <c r="AH1200" s="27"/>
      <c r="AI1200" s="30"/>
      <c r="AJ1200" s="1"/>
    </row>
    <row r="1201" spans="1:36" ht="12.75" customHeight="1" x14ac:dyDescent="0.25">
      <c r="A1201" s="22"/>
      <c r="B1201" s="27"/>
      <c r="C1201" s="27"/>
      <c r="D1201" s="76"/>
      <c r="E1201" s="76"/>
      <c r="F1201" s="76"/>
      <c r="G1201" s="76"/>
      <c r="H1201" s="76"/>
      <c r="I1201" s="76"/>
      <c r="J1201" s="76"/>
      <c r="K1201" s="77"/>
      <c r="L1201" s="27"/>
      <c r="M1201" s="27"/>
      <c r="N1201" s="27"/>
      <c r="O1201" s="27"/>
      <c r="P1201" s="27"/>
      <c r="Q1201" s="27"/>
      <c r="R1201" s="27"/>
      <c r="S1201" s="27"/>
      <c r="T1201" s="27"/>
      <c r="U1201" s="27"/>
      <c r="V1201" s="27"/>
      <c r="W1201" s="27"/>
      <c r="X1201" s="27"/>
      <c r="Y1201" s="27"/>
      <c r="Z1201" s="27"/>
      <c r="AA1201" s="27"/>
      <c r="AB1201" s="27"/>
      <c r="AC1201" s="27"/>
      <c r="AD1201" s="78"/>
      <c r="AE1201" s="78"/>
      <c r="AF1201" s="78"/>
      <c r="AG1201" s="1"/>
      <c r="AH1201" s="27"/>
      <c r="AI1201" s="30"/>
      <c r="AJ1201" s="1"/>
    </row>
    <row r="1202" spans="1:36" ht="12.75" customHeight="1" x14ac:dyDescent="0.25">
      <c r="A1202" s="22"/>
      <c r="B1202" s="27"/>
      <c r="C1202" s="27"/>
      <c r="D1202" s="76"/>
      <c r="E1202" s="76"/>
      <c r="F1202" s="76"/>
      <c r="G1202" s="76"/>
      <c r="H1202" s="76"/>
      <c r="I1202" s="76"/>
      <c r="J1202" s="76"/>
      <c r="K1202" s="77"/>
      <c r="L1202" s="27"/>
      <c r="M1202" s="27"/>
      <c r="N1202" s="27"/>
      <c r="O1202" s="27"/>
      <c r="P1202" s="27"/>
      <c r="Q1202" s="27"/>
      <c r="R1202" s="27"/>
      <c r="S1202" s="27"/>
      <c r="T1202" s="27"/>
      <c r="U1202" s="27"/>
      <c r="V1202" s="27"/>
      <c r="W1202" s="27"/>
      <c r="X1202" s="27"/>
      <c r="Y1202" s="27"/>
      <c r="Z1202" s="27"/>
      <c r="AA1202" s="27"/>
      <c r="AB1202" s="27"/>
      <c r="AC1202" s="27"/>
      <c r="AD1202" s="78"/>
      <c r="AE1202" s="78"/>
      <c r="AF1202" s="78"/>
      <c r="AG1202" s="1"/>
      <c r="AH1202" s="27"/>
      <c r="AI1202" s="30"/>
      <c r="AJ1202" s="1"/>
    </row>
    <row r="1203" spans="1:36" ht="12.75" customHeight="1" x14ac:dyDescent="0.25">
      <c r="A1203" s="22"/>
      <c r="B1203" s="27"/>
      <c r="C1203" s="27"/>
      <c r="D1203" s="76"/>
      <c r="E1203" s="76"/>
      <c r="F1203" s="76"/>
      <c r="G1203" s="76"/>
      <c r="H1203" s="76"/>
      <c r="I1203" s="76"/>
      <c r="J1203" s="76"/>
      <c r="K1203" s="77"/>
      <c r="L1203" s="27"/>
      <c r="M1203" s="27"/>
      <c r="N1203" s="27"/>
      <c r="O1203" s="27"/>
      <c r="P1203" s="27"/>
      <c r="Q1203" s="27"/>
      <c r="R1203" s="27"/>
      <c r="S1203" s="27"/>
      <c r="T1203" s="27"/>
      <c r="U1203" s="27"/>
      <c r="V1203" s="27"/>
      <c r="W1203" s="27"/>
      <c r="X1203" s="27"/>
      <c r="Y1203" s="27"/>
      <c r="Z1203" s="27"/>
      <c r="AA1203" s="27"/>
      <c r="AB1203" s="27"/>
      <c r="AC1203" s="27"/>
      <c r="AD1203" s="78"/>
      <c r="AE1203" s="78"/>
      <c r="AF1203" s="78"/>
      <c r="AG1203" s="1"/>
      <c r="AH1203" s="27"/>
      <c r="AI1203" s="30"/>
      <c r="AJ1203" s="1"/>
    </row>
    <row r="1204" spans="1:36" ht="12.75" customHeight="1" x14ac:dyDescent="0.25">
      <c r="A1204" s="22"/>
      <c r="B1204" s="27"/>
      <c r="C1204" s="27"/>
      <c r="D1204" s="76"/>
      <c r="E1204" s="76"/>
      <c r="F1204" s="76"/>
      <c r="G1204" s="76"/>
      <c r="H1204" s="76"/>
      <c r="I1204" s="76"/>
      <c r="J1204" s="76"/>
      <c r="K1204" s="77"/>
      <c r="L1204" s="27"/>
      <c r="M1204" s="27"/>
      <c r="N1204" s="27"/>
      <c r="O1204" s="27"/>
      <c r="P1204" s="27"/>
      <c r="Q1204" s="27"/>
      <c r="R1204" s="27"/>
      <c r="S1204" s="27"/>
      <c r="T1204" s="27"/>
      <c r="U1204" s="27"/>
      <c r="V1204" s="27"/>
      <c r="W1204" s="27"/>
      <c r="X1204" s="27"/>
      <c r="Y1204" s="27"/>
      <c r="Z1204" s="27"/>
      <c r="AA1204" s="27"/>
      <c r="AB1204" s="27"/>
      <c r="AC1204" s="27"/>
      <c r="AD1204" s="78"/>
      <c r="AE1204" s="78"/>
      <c r="AF1204" s="78"/>
      <c r="AG1204" s="1"/>
      <c r="AH1204" s="27"/>
      <c r="AI1204" s="30"/>
      <c r="AJ1204" s="1"/>
    </row>
    <row r="1205" spans="1:36" ht="12.75" customHeight="1" x14ac:dyDescent="0.25">
      <c r="A1205" s="22"/>
      <c r="B1205" s="27"/>
      <c r="C1205" s="27"/>
      <c r="D1205" s="76"/>
      <c r="E1205" s="76"/>
      <c r="F1205" s="76"/>
      <c r="G1205" s="76"/>
      <c r="H1205" s="76"/>
      <c r="I1205" s="76"/>
      <c r="J1205" s="76"/>
      <c r="K1205" s="77"/>
      <c r="L1205" s="27"/>
      <c r="M1205" s="27"/>
      <c r="N1205" s="27"/>
      <c r="O1205" s="27"/>
      <c r="P1205" s="27"/>
      <c r="Q1205" s="27"/>
      <c r="R1205" s="27"/>
      <c r="S1205" s="27"/>
      <c r="T1205" s="27"/>
      <c r="U1205" s="27"/>
      <c r="V1205" s="27"/>
      <c r="W1205" s="27"/>
      <c r="X1205" s="27"/>
      <c r="Y1205" s="27"/>
      <c r="Z1205" s="27"/>
      <c r="AA1205" s="27"/>
      <c r="AB1205" s="27"/>
      <c r="AC1205" s="27"/>
      <c r="AD1205" s="78"/>
      <c r="AE1205" s="78"/>
      <c r="AF1205" s="78"/>
      <c r="AG1205" s="1"/>
      <c r="AH1205" s="27"/>
      <c r="AI1205" s="30"/>
      <c r="AJ1205" s="1"/>
    </row>
    <row r="1206" spans="1:36" ht="12.75" customHeight="1" x14ac:dyDescent="0.25">
      <c r="A1206" s="22"/>
      <c r="B1206" s="27"/>
      <c r="C1206" s="27"/>
      <c r="D1206" s="76"/>
      <c r="E1206" s="76"/>
      <c r="F1206" s="76"/>
      <c r="G1206" s="76"/>
      <c r="H1206" s="76"/>
      <c r="I1206" s="76"/>
      <c r="J1206" s="76"/>
      <c r="K1206" s="77"/>
      <c r="L1206" s="27"/>
      <c r="M1206" s="27"/>
      <c r="N1206" s="27"/>
      <c r="O1206" s="27"/>
      <c r="P1206" s="27"/>
      <c r="Q1206" s="27"/>
      <c r="R1206" s="27"/>
      <c r="S1206" s="27"/>
      <c r="T1206" s="27"/>
      <c r="U1206" s="27"/>
      <c r="V1206" s="27"/>
      <c r="W1206" s="27"/>
      <c r="X1206" s="27"/>
      <c r="Y1206" s="27"/>
      <c r="Z1206" s="27"/>
      <c r="AA1206" s="27"/>
      <c r="AB1206" s="27"/>
      <c r="AC1206" s="27"/>
      <c r="AD1206" s="78"/>
      <c r="AE1206" s="78"/>
      <c r="AF1206" s="78"/>
      <c r="AG1206" s="1"/>
      <c r="AH1206" s="27"/>
      <c r="AI1206" s="30"/>
      <c r="AJ1206" s="1"/>
    </row>
    <row r="1207" spans="1:36" ht="12.75" customHeight="1" x14ac:dyDescent="0.25">
      <c r="A1207" s="22"/>
      <c r="B1207" s="27"/>
      <c r="C1207" s="27"/>
      <c r="D1207" s="76"/>
      <c r="E1207" s="76"/>
      <c r="F1207" s="76"/>
      <c r="G1207" s="76"/>
      <c r="H1207" s="76"/>
      <c r="I1207" s="76"/>
      <c r="J1207" s="76"/>
      <c r="K1207" s="77"/>
      <c r="L1207" s="27"/>
      <c r="M1207" s="27"/>
      <c r="N1207" s="27"/>
      <c r="O1207" s="27"/>
      <c r="P1207" s="27"/>
      <c r="Q1207" s="27"/>
      <c r="R1207" s="27"/>
      <c r="S1207" s="27"/>
      <c r="T1207" s="27"/>
      <c r="U1207" s="27"/>
      <c r="V1207" s="27"/>
      <c r="W1207" s="27"/>
      <c r="X1207" s="27"/>
      <c r="Y1207" s="27"/>
      <c r="Z1207" s="27"/>
      <c r="AA1207" s="27"/>
      <c r="AB1207" s="27"/>
      <c r="AC1207" s="27"/>
      <c r="AD1207" s="78"/>
      <c r="AE1207" s="78"/>
      <c r="AF1207" s="78"/>
      <c r="AG1207" s="1"/>
      <c r="AH1207" s="27"/>
      <c r="AI1207" s="30"/>
      <c r="AJ1207" s="1"/>
    </row>
    <row r="1208" spans="1:36" ht="12.75" customHeight="1" x14ac:dyDescent="0.25">
      <c r="A1208" s="22"/>
      <c r="B1208" s="27"/>
      <c r="C1208" s="27"/>
      <c r="D1208" s="76"/>
      <c r="E1208" s="76"/>
      <c r="F1208" s="76"/>
      <c r="G1208" s="76"/>
      <c r="H1208" s="76"/>
      <c r="I1208" s="76"/>
      <c r="J1208" s="76"/>
      <c r="K1208" s="77"/>
      <c r="L1208" s="27"/>
      <c r="M1208" s="27"/>
      <c r="N1208" s="27"/>
      <c r="O1208" s="27"/>
      <c r="P1208" s="27"/>
      <c r="Q1208" s="27"/>
      <c r="R1208" s="27"/>
      <c r="S1208" s="27"/>
      <c r="T1208" s="27"/>
      <c r="U1208" s="27"/>
      <c r="V1208" s="27"/>
      <c r="W1208" s="27"/>
      <c r="X1208" s="27"/>
      <c r="Y1208" s="27"/>
      <c r="Z1208" s="27"/>
      <c r="AA1208" s="27"/>
      <c r="AB1208" s="27"/>
      <c r="AC1208" s="27"/>
      <c r="AD1208" s="78"/>
      <c r="AE1208" s="78"/>
      <c r="AF1208" s="78"/>
      <c r="AG1208" s="1"/>
      <c r="AH1208" s="27"/>
      <c r="AI1208" s="30"/>
      <c r="AJ1208" s="1"/>
    </row>
    <row r="1209" spans="1:36" ht="12.75" customHeight="1" x14ac:dyDescent="0.25">
      <c r="A1209" s="22"/>
      <c r="B1209" s="27"/>
      <c r="C1209" s="27"/>
      <c r="D1209" s="76"/>
      <c r="E1209" s="76"/>
      <c r="F1209" s="76"/>
      <c r="G1209" s="76"/>
      <c r="H1209" s="76"/>
      <c r="I1209" s="76"/>
      <c r="J1209" s="76"/>
      <c r="K1209" s="77"/>
      <c r="L1209" s="27"/>
      <c r="M1209" s="27"/>
      <c r="N1209" s="27"/>
      <c r="O1209" s="27"/>
      <c r="P1209" s="27"/>
      <c r="Q1209" s="27"/>
      <c r="R1209" s="27"/>
      <c r="S1209" s="27"/>
      <c r="T1209" s="27"/>
      <c r="U1209" s="27"/>
      <c r="V1209" s="27"/>
      <c r="W1209" s="27"/>
      <c r="X1209" s="27"/>
      <c r="Y1209" s="27"/>
      <c r="Z1209" s="27"/>
      <c r="AA1209" s="27"/>
      <c r="AB1209" s="27"/>
      <c r="AC1209" s="27"/>
      <c r="AD1209" s="78"/>
      <c r="AE1209" s="78"/>
      <c r="AF1209" s="78"/>
      <c r="AG1209" s="1"/>
      <c r="AH1209" s="27"/>
      <c r="AI1209" s="30"/>
      <c r="AJ1209" s="1"/>
    </row>
    <row r="1210" spans="1:36" ht="12.75" customHeight="1" x14ac:dyDescent="0.25">
      <c r="A1210" s="22"/>
      <c r="B1210" s="27"/>
      <c r="C1210" s="27"/>
      <c r="D1210" s="76"/>
      <c r="E1210" s="76"/>
      <c r="F1210" s="76"/>
      <c r="G1210" s="76"/>
      <c r="H1210" s="76"/>
      <c r="I1210" s="76"/>
      <c r="J1210" s="76"/>
      <c r="K1210" s="77"/>
      <c r="L1210" s="27"/>
      <c r="M1210" s="27"/>
      <c r="N1210" s="27"/>
      <c r="O1210" s="27"/>
      <c r="P1210" s="27"/>
      <c r="Q1210" s="27"/>
      <c r="R1210" s="27"/>
      <c r="S1210" s="27"/>
      <c r="T1210" s="27"/>
      <c r="U1210" s="27"/>
      <c r="V1210" s="27"/>
      <c r="W1210" s="27"/>
      <c r="X1210" s="27"/>
      <c r="Y1210" s="27"/>
      <c r="Z1210" s="27"/>
      <c r="AA1210" s="27"/>
      <c r="AB1210" s="27"/>
      <c r="AC1210" s="27"/>
      <c r="AD1210" s="78"/>
      <c r="AE1210" s="78"/>
      <c r="AF1210" s="78"/>
      <c r="AG1210" s="1"/>
      <c r="AH1210" s="27"/>
      <c r="AI1210" s="30"/>
      <c r="AJ1210" s="1"/>
    </row>
    <row r="1211" spans="1:36" ht="12.75" customHeight="1" x14ac:dyDescent="0.25">
      <c r="A1211" s="22"/>
      <c r="B1211" s="27"/>
      <c r="C1211" s="27"/>
      <c r="D1211" s="76"/>
      <c r="E1211" s="76"/>
      <c r="F1211" s="76"/>
      <c r="G1211" s="76"/>
      <c r="H1211" s="76"/>
      <c r="I1211" s="76"/>
      <c r="J1211" s="76"/>
      <c r="K1211" s="77"/>
      <c r="L1211" s="27"/>
      <c r="M1211" s="27"/>
      <c r="N1211" s="27"/>
      <c r="O1211" s="27"/>
      <c r="P1211" s="27"/>
      <c r="Q1211" s="27"/>
      <c r="R1211" s="27"/>
      <c r="S1211" s="27"/>
      <c r="T1211" s="27"/>
      <c r="U1211" s="27"/>
      <c r="V1211" s="27"/>
      <c r="W1211" s="27"/>
      <c r="X1211" s="27"/>
      <c r="Y1211" s="27"/>
      <c r="Z1211" s="27"/>
      <c r="AA1211" s="27"/>
      <c r="AB1211" s="27"/>
      <c r="AC1211" s="27"/>
      <c r="AD1211" s="78"/>
      <c r="AE1211" s="78"/>
      <c r="AF1211" s="78"/>
      <c r="AG1211" s="1"/>
      <c r="AH1211" s="27"/>
      <c r="AI1211" s="30"/>
      <c r="AJ1211" s="1"/>
    </row>
    <row r="1212" spans="1:36" ht="12.75" customHeight="1" x14ac:dyDescent="0.25">
      <c r="A1212" s="22"/>
      <c r="B1212" s="27"/>
      <c r="C1212" s="27"/>
      <c r="D1212" s="76"/>
      <c r="E1212" s="76"/>
      <c r="F1212" s="76"/>
      <c r="G1212" s="76"/>
      <c r="H1212" s="76"/>
      <c r="I1212" s="76"/>
      <c r="J1212" s="76"/>
      <c r="K1212" s="77"/>
      <c r="L1212" s="27"/>
      <c r="M1212" s="27"/>
      <c r="N1212" s="27"/>
      <c r="O1212" s="27"/>
      <c r="P1212" s="27"/>
      <c r="Q1212" s="27"/>
      <c r="R1212" s="27"/>
      <c r="S1212" s="27"/>
      <c r="T1212" s="27"/>
      <c r="U1212" s="27"/>
      <c r="V1212" s="27"/>
      <c r="W1212" s="27"/>
      <c r="X1212" s="27"/>
      <c r="Y1212" s="27"/>
      <c r="Z1212" s="27"/>
      <c r="AA1212" s="27"/>
      <c r="AB1212" s="27"/>
      <c r="AC1212" s="27"/>
      <c r="AD1212" s="78"/>
      <c r="AE1212" s="78"/>
      <c r="AF1212" s="78"/>
      <c r="AG1212" s="1"/>
      <c r="AH1212" s="27"/>
      <c r="AI1212" s="30"/>
      <c r="AJ1212" s="1"/>
    </row>
    <row r="1213" spans="1:36" ht="12.75" customHeight="1" x14ac:dyDescent="0.25">
      <c r="A1213" s="22"/>
      <c r="B1213" s="27"/>
      <c r="C1213" s="27"/>
      <c r="D1213" s="76"/>
      <c r="E1213" s="76"/>
      <c r="F1213" s="76"/>
      <c r="G1213" s="76"/>
      <c r="H1213" s="76"/>
      <c r="I1213" s="76"/>
      <c r="J1213" s="76"/>
      <c r="K1213" s="77"/>
      <c r="L1213" s="27"/>
      <c r="M1213" s="27"/>
      <c r="N1213" s="27"/>
      <c r="O1213" s="27"/>
      <c r="P1213" s="27"/>
      <c r="Q1213" s="27"/>
      <c r="R1213" s="27"/>
      <c r="S1213" s="27"/>
      <c r="T1213" s="27"/>
      <c r="U1213" s="27"/>
      <c r="V1213" s="27"/>
      <c r="W1213" s="27"/>
      <c r="X1213" s="27"/>
      <c r="Y1213" s="27"/>
      <c r="Z1213" s="27"/>
      <c r="AA1213" s="27"/>
      <c r="AB1213" s="27"/>
      <c r="AC1213" s="27"/>
      <c r="AD1213" s="78"/>
      <c r="AE1213" s="78"/>
      <c r="AF1213" s="78"/>
      <c r="AG1213" s="1"/>
      <c r="AH1213" s="27"/>
      <c r="AI1213" s="30"/>
      <c r="AJ1213" s="1"/>
    </row>
    <row r="1214" spans="1:36" ht="12.75" customHeight="1" x14ac:dyDescent="0.25">
      <c r="A1214" s="22"/>
      <c r="B1214" s="27"/>
      <c r="C1214" s="27"/>
      <c r="D1214" s="76"/>
      <c r="E1214" s="76"/>
      <c r="F1214" s="76"/>
      <c r="G1214" s="76"/>
      <c r="H1214" s="76"/>
      <c r="I1214" s="76"/>
      <c r="J1214" s="76"/>
      <c r="K1214" s="77"/>
      <c r="L1214" s="27"/>
      <c r="M1214" s="27"/>
      <c r="N1214" s="27"/>
      <c r="O1214" s="27"/>
      <c r="P1214" s="27"/>
      <c r="Q1214" s="27"/>
      <c r="R1214" s="27"/>
      <c r="S1214" s="27"/>
      <c r="T1214" s="27"/>
      <c r="U1214" s="27"/>
      <c r="V1214" s="27"/>
      <c r="W1214" s="27"/>
      <c r="X1214" s="27"/>
      <c r="Y1214" s="27"/>
      <c r="Z1214" s="27"/>
      <c r="AA1214" s="27"/>
      <c r="AB1214" s="27"/>
      <c r="AC1214" s="27"/>
      <c r="AD1214" s="78"/>
      <c r="AE1214" s="78"/>
      <c r="AF1214" s="78"/>
      <c r="AG1214" s="1"/>
      <c r="AH1214" s="27"/>
      <c r="AI1214" s="30"/>
      <c r="AJ1214" s="1"/>
    </row>
    <row r="1215" spans="1:36" ht="12.75" customHeight="1" x14ac:dyDescent="0.25">
      <c r="A1215" s="22"/>
      <c r="B1215" s="27"/>
      <c r="C1215" s="27"/>
      <c r="D1215" s="76"/>
      <c r="E1215" s="76"/>
      <c r="F1215" s="76"/>
      <c r="G1215" s="76"/>
      <c r="H1215" s="76"/>
      <c r="I1215" s="76"/>
      <c r="J1215" s="76"/>
      <c r="K1215" s="77"/>
      <c r="L1215" s="27"/>
      <c r="M1215" s="27"/>
      <c r="N1215" s="27"/>
      <c r="O1215" s="27"/>
      <c r="P1215" s="27"/>
      <c r="Q1215" s="27"/>
      <c r="R1215" s="27"/>
      <c r="S1215" s="27"/>
      <c r="T1215" s="27"/>
      <c r="U1215" s="27"/>
      <c r="V1215" s="27"/>
      <c r="W1215" s="27"/>
      <c r="X1215" s="27"/>
      <c r="Y1215" s="27"/>
      <c r="Z1215" s="27"/>
      <c r="AA1215" s="27"/>
      <c r="AB1215" s="27"/>
      <c r="AC1215" s="27"/>
      <c r="AD1215" s="78"/>
      <c r="AE1215" s="78"/>
      <c r="AF1215" s="78"/>
      <c r="AG1215" s="1"/>
      <c r="AH1215" s="27"/>
      <c r="AI1215" s="30"/>
      <c r="AJ1215" s="1"/>
    </row>
    <row r="1216" spans="1:36" ht="12.75" customHeight="1" x14ac:dyDescent="0.25">
      <c r="A1216" s="22"/>
      <c r="B1216" s="27"/>
      <c r="C1216" s="27"/>
      <c r="D1216" s="76"/>
      <c r="E1216" s="76"/>
      <c r="F1216" s="76"/>
      <c r="G1216" s="76"/>
      <c r="H1216" s="76"/>
      <c r="I1216" s="76"/>
      <c r="J1216" s="76"/>
      <c r="K1216" s="77"/>
      <c r="L1216" s="27"/>
      <c r="M1216" s="27"/>
      <c r="N1216" s="27"/>
      <c r="O1216" s="27"/>
      <c r="P1216" s="27"/>
      <c r="Q1216" s="27"/>
      <c r="R1216" s="27"/>
      <c r="S1216" s="27"/>
      <c r="T1216" s="27"/>
      <c r="U1216" s="27"/>
      <c r="V1216" s="27"/>
      <c r="W1216" s="27"/>
      <c r="X1216" s="27"/>
      <c r="Y1216" s="27"/>
      <c r="Z1216" s="27"/>
      <c r="AA1216" s="27"/>
      <c r="AB1216" s="27"/>
      <c r="AC1216" s="27"/>
      <c r="AD1216" s="78"/>
      <c r="AE1216" s="78"/>
      <c r="AF1216" s="78"/>
      <c r="AG1216" s="1"/>
      <c r="AH1216" s="27"/>
      <c r="AI1216" s="30"/>
      <c r="AJ1216" s="1"/>
    </row>
    <row r="1217" spans="1:36" ht="12.75" customHeight="1" x14ac:dyDescent="0.25">
      <c r="A1217" s="22"/>
      <c r="B1217" s="27"/>
      <c r="C1217" s="27"/>
      <c r="D1217" s="76"/>
      <c r="E1217" s="76"/>
      <c r="F1217" s="76"/>
      <c r="G1217" s="76"/>
      <c r="H1217" s="76"/>
      <c r="I1217" s="76"/>
      <c r="J1217" s="76"/>
      <c r="K1217" s="77"/>
      <c r="L1217" s="27"/>
      <c r="M1217" s="27"/>
      <c r="N1217" s="27"/>
      <c r="O1217" s="27"/>
      <c r="P1217" s="27"/>
      <c r="Q1217" s="27"/>
      <c r="R1217" s="27"/>
      <c r="S1217" s="27"/>
      <c r="T1217" s="27"/>
      <c r="U1217" s="27"/>
      <c r="V1217" s="27"/>
      <c r="W1217" s="27"/>
      <c r="X1217" s="27"/>
      <c r="Y1217" s="27"/>
      <c r="Z1217" s="27"/>
      <c r="AA1217" s="27"/>
      <c r="AB1217" s="27"/>
      <c r="AC1217" s="27"/>
      <c r="AD1217" s="78"/>
      <c r="AE1217" s="78"/>
      <c r="AF1217" s="78"/>
      <c r="AG1217" s="1"/>
      <c r="AH1217" s="27"/>
      <c r="AI1217" s="30"/>
      <c r="AJ1217" s="1"/>
    </row>
    <row r="1218" spans="1:36" ht="12.75" customHeight="1" x14ac:dyDescent="0.25">
      <c r="A1218" s="22"/>
      <c r="B1218" s="27"/>
      <c r="C1218" s="27"/>
      <c r="D1218" s="76"/>
      <c r="E1218" s="76"/>
      <c r="F1218" s="76"/>
      <c r="G1218" s="76"/>
      <c r="H1218" s="76"/>
      <c r="I1218" s="76"/>
      <c r="J1218" s="76"/>
      <c r="K1218" s="77"/>
      <c r="L1218" s="27"/>
      <c r="M1218" s="27"/>
      <c r="N1218" s="27"/>
      <c r="O1218" s="27"/>
      <c r="P1218" s="27"/>
      <c r="Q1218" s="27"/>
      <c r="R1218" s="27"/>
      <c r="S1218" s="27"/>
      <c r="T1218" s="27"/>
      <c r="U1218" s="27"/>
      <c r="V1218" s="27"/>
      <c r="W1218" s="27"/>
      <c r="X1218" s="27"/>
      <c r="Y1218" s="27"/>
      <c r="Z1218" s="27"/>
      <c r="AA1218" s="27"/>
      <c r="AB1218" s="27"/>
      <c r="AC1218" s="27"/>
      <c r="AD1218" s="78"/>
      <c r="AE1218" s="78"/>
      <c r="AF1218" s="78"/>
      <c r="AG1218" s="1"/>
      <c r="AH1218" s="27"/>
      <c r="AI1218" s="30"/>
      <c r="AJ1218" s="1"/>
    </row>
    <row r="1219" spans="1:36" ht="12.75" customHeight="1" x14ac:dyDescent="0.25">
      <c r="A1219" s="22"/>
      <c r="B1219" s="27"/>
      <c r="C1219" s="27"/>
      <c r="D1219" s="76"/>
      <c r="E1219" s="76"/>
      <c r="F1219" s="76"/>
      <c r="G1219" s="76"/>
      <c r="H1219" s="76"/>
      <c r="I1219" s="76"/>
      <c r="J1219" s="76"/>
      <c r="K1219" s="77"/>
      <c r="L1219" s="27"/>
      <c r="M1219" s="27"/>
      <c r="N1219" s="27"/>
      <c r="O1219" s="27"/>
      <c r="P1219" s="27"/>
      <c r="Q1219" s="27"/>
      <c r="R1219" s="27"/>
      <c r="S1219" s="27"/>
      <c r="T1219" s="27"/>
      <c r="U1219" s="27"/>
      <c r="V1219" s="27"/>
      <c r="W1219" s="27"/>
      <c r="X1219" s="27"/>
      <c r="Y1219" s="27"/>
      <c r="Z1219" s="27"/>
      <c r="AA1219" s="27"/>
      <c r="AB1219" s="27"/>
      <c r="AC1219" s="27"/>
      <c r="AD1219" s="78"/>
      <c r="AE1219" s="78"/>
      <c r="AF1219" s="78"/>
      <c r="AG1219" s="1"/>
      <c r="AH1219" s="27"/>
      <c r="AI1219" s="30"/>
      <c r="AJ1219" s="1"/>
    </row>
    <row r="1220" spans="1:36" ht="12.75" customHeight="1" x14ac:dyDescent="0.25">
      <c r="A1220" s="22"/>
      <c r="B1220" s="27"/>
      <c r="C1220" s="27"/>
      <c r="D1220" s="76"/>
      <c r="E1220" s="76"/>
      <c r="F1220" s="76"/>
      <c r="G1220" s="76"/>
      <c r="H1220" s="76"/>
      <c r="I1220" s="76"/>
      <c r="J1220" s="76"/>
      <c r="K1220" s="77"/>
      <c r="L1220" s="27"/>
      <c r="M1220" s="27"/>
      <c r="N1220" s="27"/>
      <c r="O1220" s="27"/>
      <c r="P1220" s="27"/>
      <c r="Q1220" s="27"/>
      <c r="R1220" s="27"/>
      <c r="S1220" s="27"/>
      <c r="T1220" s="27"/>
      <c r="U1220" s="27"/>
      <c r="V1220" s="27"/>
      <c r="W1220" s="27"/>
      <c r="X1220" s="27"/>
      <c r="Y1220" s="27"/>
      <c r="Z1220" s="27"/>
      <c r="AA1220" s="27"/>
      <c r="AB1220" s="27"/>
      <c r="AC1220" s="27"/>
      <c r="AD1220" s="78"/>
      <c r="AE1220" s="78"/>
      <c r="AF1220" s="78"/>
      <c r="AG1220" s="1"/>
      <c r="AH1220" s="27"/>
      <c r="AI1220" s="30"/>
      <c r="AJ1220" s="1"/>
    </row>
    <row r="1221" spans="1:36" ht="12.75" customHeight="1" x14ac:dyDescent="0.25">
      <c r="A1221" s="22"/>
      <c r="B1221" s="27"/>
      <c r="C1221" s="27"/>
      <c r="D1221" s="76"/>
      <c r="E1221" s="76"/>
      <c r="F1221" s="76"/>
      <c r="G1221" s="76"/>
      <c r="H1221" s="76"/>
      <c r="I1221" s="76"/>
      <c r="J1221" s="76"/>
      <c r="K1221" s="77"/>
      <c r="L1221" s="27"/>
      <c r="M1221" s="27"/>
      <c r="N1221" s="27"/>
      <c r="O1221" s="27"/>
      <c r="P1221" s="27"/>
      <c r="Q1221" s="27"/>
      <c r="R1221" s="27"/>
      <c r="S1221" s="27"/>
      <c r="T1221" s="27"/>
      <c r="U1221" s="27"/>
      <c r="V1221" s="27"/>
      <c r="W1221" s="27"/>
      <c r="X1221" s="27"/>
      <c r="Y1221" s="27"/>
      <c r="Z1221" s="27"/>
      <c r="AA1221" s="27"/>
      <c r="AB1221" s="27"/>
      <c r="AC1221" s="27"/>
      <c r="AD1221" s="78"/>
      <c r="AE1221" s="78"/>
      <c r="AF1221" s="78"/>
      <c r="AG1221" s="1"/>
      <c r="AH1221" s="27"/>
      <c r="AI1221" s="30"/>
      <c r="AJ1221" s="1"/>
    </row>
    <row r="1222" spans="1:36" ht="12.75" customHeight="1" x14ac:dyDescent="0.25">
      <c r="A1222" s="22"/>
      <c r="B1222" s="27"/>
      <c r="C1222" s="27"/>
      <c r="D1222" s="76"/>
      <c r="E1222" s="76"/>
      <c r="F1222" s="76"/>
      <c r="G1222" s="76"/>
      <c r="H1222" s="76"/>
      <c r="I1222" s="76"/>
      <c r="J1222" s="76"/>
      <c r="K1222" s="77"/>
      <c r="L1222" s="27"/>
      <c r="M1222" s="27"/>
      <c r="N1222" s="27"/>
      <c r="O1222" s="27"/>
      <c r="P1222" s="27"/>
      <c r="Q1222" s="27"/>
      <c r="R1222" s="27"/>
      <c r="S1222" s="27"/>
      <c r="T1222" s="27"/>
      <c r="U1222" s="27"/>
      <c r="V1222" s="27"/>
      <c r="W1222" s="27"/>
      <c r="X1222" s="27"/>
      <c r="Y1222" s="27"/>
      <c r="Z1222" s="27"/>
      <c r="AA1222" s="27"/>
      <c r="AB1222" s="27"/>
      <c r="AC1222" s="27"/>
      <c r="AD1222" s="78"/>
      <c r="AE1222" s="78"/>
      <c r="AF1222" s="78"/>
      <c r="AG1222" s="1"/>
      <c r="AH1222" s="27"/>
      <c r="AI1222" s="30"/>
      <c r="AJ1222" s="1"/>
    </row>
    <row r="1223" spans="1:36" ht="12.75" customHeight="1" x14ac:dyDescent="0.25">
      <c r="A1223" s="22"/>
      <c r="B1223" s="27"/>
      <c r="C1223" s="27"/>
      <c r="D1223" s="76"/>
      <c r="E1223" s="76"/>
      <c r="F1223" s="76"/>
      <c r="G1223" s="76"/>
      <c r="H1223" s="76"/>
      <c r="I1223" s="76"/>
      <c r="J1223" s="76"/>
      <c r="K1223" s="77"/>
      <c r="L1223" s="27"/>
      <c r="M1223" s="27"/>
      <c r="N1223" s="27"/>
      <c r="O1223" s="27"/>
      <c r="P1223" s="27"/>
      <c r="Q1223" s="27"/>
      <c r="R1223" s="27"/>
      <c r="S1223" s="27"/>
      <c r="T1223" s="27"/>
      <c r="U1223" s="27"/>
      <c r="V1223" s="27"/>
      <c r="W1223" s="27"/>
      <c r="X1223" s="27"/>
      <c r="Y1223" s="27"/>
      <c r="Z1223" s="27"/>
      <c r="AA1223" s="27"/>
      <c r="AB1223" s="27"/>
      <c r="AC1223" s="27"/>
      <c r="AD1223" s="78"/>
      <c r="AE1223" s="78"/>
      <c r="AF1223" s="78"/>
      <c r="AG1223" s="1"/>
      <c r="AH1223" s="27"/>
      <c r="AI1223" s="30"/>
      <c r="AJ1223" s="1"/>
    </row>
    <row r="1224" spans="1:36" ht="12.75" customHeight="1" x14ac:dyDescent="0.25">
      <c r="A1224" s="22"/>
      <c r="B1224" s="27"/>
      <c r="C1224" s="27"/>
      <c r="D1224" s="76"/>
      <c r="E1224" s="76"/>
      <c r="F1224" s="76"/>
      <c r="G1224" s="76"/>
      <c r="H1224" s="76"/>
      <c r="I1224" s="76"/>
      <c r="J1224" s="76"/>
      <c r="K1224" s="77"/>
      <c r="L1224" s="27"/>
      <c r="M1224" s="27"/>
      <c r="N1224" s="27"/>
      <c r="O1224" s="27"/>
      <c r="P1224" s="27"/>
      <c r="Q1224" s="27"/>
      <c r="R1224" s="27"/>
      <c r="S1224" s="27"/>
      <c r="T1224" s="27"/>
      <c r="U1224" s="27"/>
      <c r="V1224" s="27"/>
      <c r="W1224" s="27"/>
      <c r="X1224" s="27"/>
      <c r="Y1224" s="27"/>
      <c r="Z1224" s="27"/>
      <c r="AA1224" s="27"/>
      <c r="AB1224" s="27"/>
      <c r="AC1224" s="27"/>
      <c r="AD1224" s="78"/>
      <c r="AE1224" s="78"/>
      <c r="AF1224" s="78"/>
      <c r="AG1224" s="1"/>
      <c r="AH1224" s="27"/>
      <c r="AI1224" s="30"/>
      <c r="AJ1224" s="1"/>
    </row>
    <row r="1225" spans="1:36" ht="12.75" customHeight="1" x14ac:dyDescent="0.25">
      <c r="A1225" s="22"/>
      <c r="B1225" s="27"/>
      <c r="C1225" s="27"/>
      <c r="D1225" s="76"/>
      <c r="E1225" s="76"/>
      <c r="F1225" s="76"/>
      <c r="G1225" s="76"/>
      <c r="H1225" s="76"/>
      <c r="I1225" s="76"/>
      <c r="J1225" s="76"/>
      <c r="K1225" s="77"/>
      <c r="L1225" s="27"/>
      <c r="M1225" s="27"/>
      <c r="N1225" s="27"/>
      <c r="O1225" s="27"/>
      <c r="P1225" s="27"/>
      <c r="Q1225" s="27"/>
      <c r="R1225" s="27"/>
      <c r="S1225" s="27"/>
      <c r="T1225" s="27"/>
      <c r="U1225" s="27"/>
      <c r="V1225" s="27"/>
      <c r="W1225" s="27"/>
      <c r="X1225" s="27"/>
      <c r="Y1225" s="27"/>
      <c r="Z1225" s="27"/>
      <c r="AA1225" s="27"/>
      <c r="AB1225" s="27"/>
      <c r="AC1225" s="27"/>
      <c r="AD1225" s="78"/>
      <c r="AE1225" s="78"/>
      <c r="AF1225" s="78"/>
      <c r="AG1225" s="1"/>
      <c r="AH1225" s="27"/>
      <c r="AI1225" s="30"/>
      <c r="AJ1225" s="1"/>
    </row>
    <row r="1226" spans="1:36" ht="12.75" customHeight="1" x14ac:dyDescent="0.25">
      <c r="A1226" s="22"/>
      <c r="B1226" s="27"/>
      <c r="C1226" s="27"/>
      <c r="D1226" s="76"/>
      <c r="E1226" s="76"/>
      <c r="F1226" s="76"/>
      <c r="G1226" s="76"/>
      <c r="H1226" s="76"/>
      <c r="I1226" s="76"/>
      <c r="J1226" s="76"/>
      <c r="K1226" s="77"/>
      <c r="L1226" s="27"/>
      <c r="M1226" s="27"/>
      <c r="N1226" s="27"/>
      <c r="O1226" s="27"/>
      <c r="P1226" s="27"/>
      <c r="Q1226" s="27"/>
      <c r="R1226" s="27"/>
      <c r="S1226" s="27"/>
      <c r="T1226" s="27"/>
      <c r="U1226" s="27"/>
      <c r="V1226" s="27"/>
      <c r="W1226" s="27"/>
      <c r="X1226" s="27"/>
      <c r="Y1226" s="27"/>
      <c r="Z1226" s="27"/>
      <c r="AA1226" s="27"/>
      <c r="AB1226" s="27"/>
      <c r="AC1226" s="27"/>
      <c r="AD1226" s="78"/>
      <c r="AE1226" s="78"/>
      <c r="AF1226" s="78"/>
      <c r="AG1226" s="1"/>
      <c r="AH1226" s="27"/>
      <c r="AI1226" s="30"/>
      <c r="AJ1226" s="1"/>
    </row>
    <row r="1227" spans="1:36" ht="12.75" customHeight="1" x14ac:dyDescent="0.25">
      <c r="A1227" s="22"/>
      <c r="B1227" s="27"/>
      <c r="C1227" s="27"/>
      <c r="D1227" s="76"/>
      <c r="E1227" s="76"/>
      <c r="F1227" s="76"/>
      <c r="G1227" s="76"/>
      <c r="H1227" s="76"/>
      <c r="I1227" s="76"/>
      <c r="J1227" s="76"/>
      <c r="K1227" s="77"/>
      <c r="L1227" s="27"/>
      <c r="M1227" s="27"/>
      <c r="N1227" s="27"/>
      <c r="O1227" s="27"/>
      <c r="P1227" s="27"/>
      <c r="Q1227" s="27"/>
      <c r="R1227" s="27"/>
      <c r="S1227" s="27"/>
      <c r="T1227" s="27"/>
      <c r="U1227" s="27"/>
      <c r="V1227" s="27"/>
      <c r="W1227" s="27"/>
      <c r="X1227" s="27"/>
      <c r="Y1227" s="27"/>
      <c r="Z1227" s="27"/>
      <c r="AA1227" s="27"/>
      <c r="AB1227" s="27"/>
      <c r="AC1227" s="27"/>
      <c r="AD1227" s="78"/>
      <c r="AE1227" s="78"/>
      <c r="AF1227" s="78"/>
      <c r="AG1227" s="1"/>
      <c r="AH1227" s="27"/>
      <c r="AI1227" s="30"/>
      <c r="AJ1227" s="1"/>
    </row>
    <row r="1228" spans="1:36" ht="12.75" customHeight="1" x14ac:dyDescent="0.25">
      <c r="A1228" s="22"/>
      <c r="B1228" s="27"/>
      <c r="C1228" s="27"/>
      <c r="D1228" s="76"/>
      <c r="E1228" s="76"/>
      <c r="F1228" s="76"/>
      <c r="G1228" s="76"/>
      <c r="H1228" s="76"/>
      <c r="I1228" s="76"/>
      <c r="J1228" s="76"/>
      <c r="K1228" s="77"/>
      <c r="L1228" s="27"/>
      <c r="M1228" s="27"/>
      <c r="N1228" s="27"/>
      <c r="O1228" s="27"/>
      <c r="P1228" s="27"/>
      <c r="Q1228" s="27"/>
      <c r="R1228" s="27"/>
      <c r="S1228" s="27"/>
      <c r="T1228" s="27"/>
      <c r="U1228" s="27"/>
      <c r="V1228" s="27"/>
      <c r="W1228" s="27"/>
      <c r="X1228" s="27"/>
      <c r="Y1228" s="27"/>
      <c r="Z1228" s="27"/>
      <c r="AA1228" s="27"/>
      <c r="AB1228" s="27"/>
      <c r="AC1228" s="27"/>
      <c r="AD1228" s="78"/>
      <c r="AE1228" s="78"/>
      <c r="AF1228" s="78"/>
      <c r="AG1228" s="1"/>
      <c r="AH1228" s="27"/>
      <c r="AI1228" s="30"/>
      <c r="AJ1228" s="1"/>
    </row>
    <row r="1229" spans="1:36" ht="12.75" customHeight="1" x14ac:dyDescent="0.25">
      <c r="A1229" s="22"/>
      <c r="B1229" s="27"/>
      <c r="C1229" s="27"/>
      <c r="D1229" s="76"/>
      <c r="E1229" s="76"/>
      <c r="F1229" s="76"/>
      <c r="G1229" s="76"/>
      <c r="H1229" s="76"/>
      <c r="I1229" s="76"/>
      <c r="J1229" s="76"/>
      <c r="K1229" s="77"/>
      <c r="L1229" s="27"/>
      <c r="M1229" s="27"/>
      <c r="N1229" s="27"/>
      <c r="O1229" s="27"/>
      <c r="P1229" s="27"/>
      <c r="Q1229" s="27"/>
      <c r="R1229" s="27"/>
      <c r="S1229" s="27"/>
      <c r="T1229" s="27"/>
      <c r="U1229" s="27"/>
      <c r="V1229" s="27"/>
      <c r="W1229" s="27"/>
      <c r="X1229" s="27"/>
      <c r="Y1229" s="27"/>
      <c r="Z1229" s="27"/>
      <c r="AA1229" s="27"/>
      <c r="AB1229" s="27"/>
      <c r="AC1229" s="27"/>
      <c r="AD1229" s="78"/>
      <c r="AE1229" s="78"/>
      <c r="AF1229" s="78"/>
      <c r="AG1229" s="1"/>
      <c r="AH1229" s="27"/>
      <c r="AI1229" s="30"/>
      <c r="AJ1229" s="1"/>
    </row>
    <row r="1230" spans="1:36" ht="12.75" customHeight="1" x14ac:dyDescent="0.25">
      <c r="A1230" s="22"/>
      <c r="B1230" s="27"/>
      <c r="C1230" s="27"/>
      <c r="D1230" s="76"/>
      <c r="E1230" s="76"/>
      <c r="F1230" s="76"/>
      <c r="G1230" s="76"/>
      <c r="H1230" s="76"/>
      <c r="I1230" s="76"/>
      <c r="J1230" s="76"/>
      <c r="K1230" s="77"/>
      <c r="L1230" s="27"/>
      <c r="M1230" s="27"/>
      <c r="N1230" s="27"/>
      <c r="O1230" s="27"/>
      <c r="P1230" s="27"/>
      <c r="Q1230" s="27"/>
      <c r="R1230" s="27"/>
      <c r="S1230" s="27"/>
      <c r="T1230" s="27"/>
      <c r="U1230" s="27"/>
      <c r="V1230" s="27"/>
      <c r="W1230" s="27"/>
      <c r="X1230" s="27"/>
      <c r="Y1230" s="27"/>
      <c r="Z1230" s="27"/>
      <c r="AA1230" s="27"/>
      <c r="AB1230" s="27"/>
      <c r="AC1230" s="27"/>
      <c r="AD1230" s="78"/>
      <c r="AE1230" s="78"/>
      <c r="AF1230" s="78"/>
      <c r="AG1230" s="1"/>
      <c r="AH1230" s="27"/>
      <c r="AI1230" s="30"/>
      <c r="AJ1230" s="1"/>
    </row>
    <row r="1231" spans="1:36" ht="12.75" customHeight="1" x14ac:dyDescent="0.25">
      <c r="A1231" s="22"/>
      <c r="B1231" s="27"/>
      <c r="C1231" s="27"/>
      <c r="D1231" s="76"/>
      <c r="E1231" s="76"/>
      <c r="F1231" s="76"/>
      <c r="G1231" s="76"/>
      <c r="H1231" s="76"/>
      <c r="I1231" s="76"/>
      <c r="J1231" s="76"/>
      <c r="K1231" s="77"/>
      <c r="L1231" s="27"/>
      <c r="M1231" s="27"/>
      <c r="N1231" s="27"/>
      <c r="O1231" s="27"/>
      <c r="P1231" s="27"/>
      <c r="Q1231" s="27"/>
      <c r="R1231" s="27"/>
      <c r="S1231" s="27"/>
      <c r="T1231" s="27"/>
      <c r="U1231" s="27"/>
      <c r="V1231" s="27"/>
      <c r="W1231" s="27"/>
      <c r="X1231" s="27"/>
      <c r="Y1231" s="27"/>
      <c r="Z1231" s="27"/>
      <c r="AA1231" s="27"/>
      <c r="AB1231" s="27"/>
      <c r="AC1231" s="27"/>
      <c r="AD1231" s="78"/>
      <c r="AE1231" s="78"/>
      <c r="AF1231" s="78"/>
      <c r="AG1231" s="1"/>
      <c r="AH1231" s="27"/>
      <c r="AI1231" s="30"/>
      <c r="AJ1231" s="1"/>
    </row>
    <row r="1232" spans="1:36" ht="12.75" customHeight="1" x14ac:dyDescent="0.25">
      <c r="A1232" s="22"/>
      <c r="B1232" s="27"/>
      <c r="C1232" s="27"/>
      <c r="D1232" s="76"/>
      <c r="E1232" s="76"/>
      <c r="F1232" s="76"/>
      <c r="G1232" s="76"/>
      <c r="H1232" s="76"/>
      <c r="I1232" s="76"/>
      <c r="J1232" s="76"/>
      <c r="K1232" s="77"/>
      <c r="L1232" s="27"/>
      <c r="M1232" s="27"/>
      <c r="N1232" s="27"/>
      <c r="O1232" s="27"/>
      <c r="P1232" s="27"/>
      <c r="Q1232" s="27"/>
      <c r="R1232" s="27"/>
      <c r="S1232" s="27"/>
      <c r="T1232" s="27"/>
      <c r="U1232" s="27"/>
      <c r="V1232" s="27"/>
      <c r="W1232" s="27"/>
      <c r="X1232" s="27"/>
      <c r="Y1232" s="27"/>
      <c r="Z1232" s="27"/>
      <c r="AA1232" s="27"/>
      <c r="AB1232" s="27"/>
      <c r="AC1232" s="27"/>
      <c r="AD1232" s="78"/>
      <c r="AE1232" s="78"/>
      <c r="AF1232" s="78"/>
      <c r="AG1232" s="1"/>
      <c r="AH1232" s="27"/>
      <c r="AI1232" s="30"/>
      <c r="AJ1232" s="1"/>
    </row>
    <row r="1233" spans="1:36" ht="12.75" customHeight="1" x14ac:dyDescent="0.25">
      <c r="A1233" s="22"/>
      <c r="B1233" s="27"/>
      <c r="C1233" s="27"/>
      <c r="D1233" s="76"/>
      <c r="E1233" s="76"/>
      <c r="F1233" s="76"/>
      <c r="G1233" s="76"/>
      <c r="H1233" s="76"/>
      <c r="I1233" s="76"/>
      <c r="J1233" s="76"/>
      <c r="K1233" s="77"/>
      <c r="L1233" s="27"/>
      <c r="M1233" s="27"/>
      <c r="N1233" s="27"/>
      <c r="O1233" s="27"/>
      <c r="P1233" s="27"/>
      <c r="Q1233" s="27"/>
      <c r="R1233" s="27"/>
      <c r="S1233" s="27"/>
      <c r="T1233" s="27"/>
      <c r="U1233" s="27"/>
      <c r="V1233" s="27"/>
      <c r="W1233" s="27"/>
      <c r="X1233" s="27"/>
      <c r="Y1233" s="27"/>
      <c r="Z1233" s="27"/>
      <c r="AA1233" s="27"/>
      <c r="AB1233" s="27"/>
      <c r="AC1233" s="27"/>
      <c r="AD1233" s="78"/>
      <c r="AE1233" s="78"/>
      <c r="AF1233" s="78"/>
      <c r="AG1233" s="1"/>
      <c r="AH1233" s="27"/>
      <c r="AI1233" s="30"/>
      <c r="AJ1233" s="1"/>
    </row>
    <row r="1234" spans="1:36" ht="12.75" customHeight="1" x14ac:dyDescent="0.25">
      <c r="A1234" s="22"/>
      <c r="B1234" s="27"/>
      <c r="C1234" s="27"/>
      <c r="D1234" s="76"/>
      <c r="E1234" s="76"/>
      <c r="F1234" s="76"/>
      <c r="G1234" s="76"/>
      <c r="H1234" s="76"/>
      <c r="I1234" s="76"/>
      <c r="J1234" s="76"/>
      <c r="K1234" s="77"/>
      <c r="L1234" s="27"/>
      <c r="M1234" s="27"/>
      <c r="N1234" s="27"/>
      <c r="O1234" s="27"/>
      <c r="P1234" s="27"/>
      <c r="Q1234" s="27"/>
      <c r="R1234" s="27"/>
      <c r="S1234" s="27"/>
      <c r="T1234" s="27"/>
      <c r="U1234" s="27"/>
      <c r="V1234" s="27"/>
      <c r="W1234" s="27"/>
      <c r="X1234" s="27"/>
      <c r="Y1234" s="27"/>
      <c r="Z1234" s="27"/>
      <c r="AA1234" s="27"/>
      <c r="AB1234" s="27"/>
      <c r="AC1234" s="27"/>
      <c r="AD1234" s="78"/>
      <c r="AE1234" s="78"/>
      <c r="AF1234" s="78"/>
      <c r="AG1234" s="1"/>
      <c r="AH1234" s="27"/>
      <c r="AI1234" s="30"/>
      <c r="AJ1234" s="1"/>
    </row>
    <row r="1235" spans="1:36" ht="12.75" customHeight="1" x14ac:dyDescent="0.25">
      <c r="A1235" s="22"/>
      <c r="B1235" s="27"/>
      <c r="C1235" s="27"/>
      <c r="D1235" s="76"/>
      <c r="E1235" s="76"/>
      <c r="F1235" s="76"/>
      <c r="G1235" s="76"/>
      <c r="H1235" s="76"/>
      <c r="I1235" s="76"/>
      <c r="J1235" s="76"/>
      <c r="K1235" s="77"/>
      <c r="L1235" s="27"/>
      <c r="M1235" s="27"/>
      <c r="N1235" s="27"/>
      <c r="O1235" s="27"/>
      <c r="P1235" s="27"/>
      <c r="Q1235" s="27"/>
      <c r="R1235" s="27"/>
      <c r="S1235" s="27"/>
      <c r="T1235" s="27"/>
      <c r="U1235" s="27"/>
      <c r="V1235" s="27"/>
      <c r="W1235" s="27"/>
      <c r="X1235" s="27"/>
      <c r="Y1235" s="27"/>
      <c r="Z1235" s="27"/>
      <c r="AA1235" s="27"/>
      <c r="AB1235" s="27"/>
      <c r="AC1235" s="27"/>
      <c r="AD1235" s="78"/>
      <c r="AE1235" s="78"/>
      <c r="AF1235" s="78"/>
      <c r="AG1235" s="1"/>
      <c r="AH1235" s="27"/>
      <c r="AI1235" s="30"/>
      <c r="AJ1235" s="1"/>
    </row>
    <row r="1236" spans="1:36" ht="12.75" customHeight="1" x14ac:dyDescent="0.25">
      <c r="A1236" s="22"/>
      <c r="B1236" s="27"/>
      <c r="C1236" s="27"/>
      <c r="D1236" s="76"/>
      <c r="E1236" s="76"/>
      <c r="F1236" s="76"/>
      <c r="G1236" s="76"/>
      <c r="H1236" s="76"/>
      <c r="I1236" s="76"/>
      <c r="J1236" s="76"/>
      <c r="K1236" s="77"/>
      <c r="L1236" s="27"/>
      <c r="M1236" s="27"/>
      <c r="N1236" s="27"/>
      <c r="O1236" s="27"/>
      <c r="P1236" s="27"/>
      <c r="Q1236" s="27"/>
      <c r="R1236" s="27"/>
      <c r="S1236" s="27"/>
      <c r="T1236" s="27"/>
      <c r="U1236" s="27"/>
      <c r="V1236" s="27"/>
      <c r="W1236" s="27"/>
      <c r="X1236" s="27"/>
      <c r="Y1236" s="27"/>
      <c r="Z1236" s="27"/>
      <c r="AA1236" s="27"/>
      <c r="AB1236" s="27"/>
      <c r="AC1236" s="27"/>
      <c r="AD1236" s="78"/>
      <c r="AE1236" s="78"/>
      <c r="AF1236" s="78"/>
      <c r="AG1236" s="1"/>
      <c r="AH1236" s="27"/>
      <c r="AI1236" s="30"/>
      <c r="AJ1236" s="1"/>
    </row>
    <row r="1237" spans="1:36" ht="12.75" customHeight="1" x14ac:dyDescent="0.25">
      <c r="A1237" s="22"/>
      <c r="B1237" s="27"/>
      <c r="C1237" s="27"/>
      <c r="D1237" s="76"/>
      <c r="E1237" s="76"/>
      <c r="F1237" s="76"/>
      <c r="G1237" s="76"/>
      <c r="H1237" s="76"/>
      <c r="I1237" s="76"/>
      <c r="J1237" s="76"/>
      <c r="K1237" s="77"/>
      <c r="L1237" s="27"/>
      <c r="M1237" s="27"/>
      <c r="N1237" s="27"/>
      <c r="O1237" s="27"/>
      <c r="P1237" s="27"/>
      <c r="Q1237" s="27"/>
      <c r="R1237" s="27"/>
      <c r="S1237" s="27"/>
      <c r="T1237" s="27"/>
      <c r="U1237" s="27"/>
      <c r="V1237" s="27"/>
      <c r="W1237" s="27"/>
      <c r="X1237" s="27"/>
      <c r="Y1237" s="27"/>
      <c r="Z1237" s="27"/>
      <c r="AA1237" s="27"/>
      <c r="AB1237" s="27"/>
      <c r="AC1237" s="27"/>
      <c r="AD1237" s="78"/>
      <c r="AE1237" s="78"/>
      <c r="AF1237" s="78"/>
      <c r="AG1237" s="1"/>
      <c r="AH1237" s="27"/>
      <c r="AI1237" s="30"/>
      <c r="AJ1237" s="1"/>
    </row>
    <row r="1238" spans="1:36" ht="12.75" customHeight="1" x14ac:dyDescent="0.25">
      <c r="A1238" s="22"/>
      <c r="B1238" s="27"/>
      <c r="C1238" s="27"/>
      <c r="D1238" s="76"/>
      <c r="E1238" s="76"/>
      <c r="F1238" s="76"/>
      <c r="G1238" s="76"/>
      <c r="H1238" s="76"/>
      <c r="I1238" s="76"/>
      <c r="J1238" s="76"/>
      <c r="K1238" s="77"/>
      <c r="L1238" s="27"/>
      <c r="M1238" s="27"/>
      <c r="N1238" s="27"/>
      <c r="O1238" s="27"/>
      <c r="P1238" s="27"/>
      <c r="Q1238" s="27"/>
      <c r="R1238" s="27"/>
      <c r="S1238" s="27"/>
      <c r="T1238" s="27"/>
      <c r="U1238" s="27"/>
      <c r="V1238" s="27"/>
      <c r="W1238" s="27"/>
      <c r="X1238" s="27"/>
      <c r="Y1238" s="27"/>
      <c r="Z1238" s="27"/>
      <c r="AA1238" s="27"/>
      <c r="AB1238" s="27"/>
      <c r="AC1238" s="27"/>
      <c r="AD1238" s="78"/>
      <c r="AE1238" s="78"/>
      <c r="AF1238" s="78"/>
      <c r="AG1238" s="1"/>
      <c r="AH1238" s="27"/>
      <c r="AI1238" s="30"/>
      <c r="AJ1238" s="1"/>
    </row>
    <row r="1239" spans="1:36" ht="12.75" customHeight="1" x14ac:dyDescent="0.25">
      <c r="A1239" s="22"/>
      <c r="B1239" s="27"/>
      <c r="C1239" s="27"/>
      <c r="D1239" s="76"/>
      <c r="E1239" s="76"/>
      <c r="F1239" s="76"/>
      <c r="G1239" s="76"/>
      <c r="H1239" s="76"/>
      <c r="I1239" s="76"/>
      <c r="J1239" s="76"/>
      <c r="K1239" s="77"/>
      <c r="L1239" s="27"/>
      <c r="M1239" s="27"/>
      <c r="N1239" s="27"/>
      <c r="O1239" s="27"/>
      <c r="P1239" s="27"/>
      <c r="Q1239" s="27"/>
      <c r="R1239" s="27"/>
      <c r="S1239" s="27"/>
      <c r="T1239" s="27"/>
      <c r="U1239" s="27"/>
      <c r="V1239" s="27"/>
      <c r="W1239" s="27"/>
      <c r="X1239" s="27"/>
      <c r="Y1239" s="27"/>
      <c r="Z1239" s="27"/>
      <c r="AA1239" s="27"/>
      <c r="AB1239" s="27"/>
      <c r="AC1239" s="27"/>
      <c r="AD1239" s="78"/>
      <c r="AE1239" s="78"/>
      <c r="AF1239" s="78"/>
      <c r="AG1239" s="1"/>
      <c r="AH1239" s="27"/>
      <c r="AI1239" s="30"/>
      <c r="AJ1239" s="1"/>
    </row>
    <row r="1240" spans="1:36" ht="12.75" customHeight="1" x14ac:dyDescent="0.25">
      <c r="A1240" s="22"/>
      <c r="B1240" s="27"/>
      <c r="C1240" s="27"/>
      <c r="D1240" s="76"/>
      <c r="E1240" s="76"/>
      <c r="F1240" s="76"/>
      <c r="G1240" s="76"/>
      <c r="H1240" s="76"/>
      <c r="I1240" s="76"/>
      <c r="J1240" s="76"/>
      <c r="K1240" s="77"/>
      <c r="L1240" s="27"/>
      <c r="M1240" s="27"/>
      <c r="N1240" s="27"/>
      <c r="O1240" s="27"/>
      <c r="P1240" s="27"/>
      <c r="Q1240" s="27"/>
      <c r="R1240" s="27"/>
      <c r="S1240" s="27"/>
      <c r="T1240" s="27"/>
      <c r="U1240" s="27"/>
      <c r="V1240" s="27"/>
      <c r="W1240" s="27"/>
      <c r="X1240" s="27"/>
      <c r="Y1240" s="27"/>
      <c r="Z1240" s="27"/>
      <c r="AA1240" s="27"/>
      <c r="AB1240" s="27"/>
      <c r="AC1240" s="27"/>
      <c r="AD1240" s="78"/>
      <c r="AE1240" s="78"/>
      <c r="AF1240" s="78"/>
      <c r="AG1240" s="1"/>
      <c r="AH1240" s="27"/>
      <c r="AI1240" s="30"/>
      <c r="AJ1240" s="1"/>
    </row>
    <row r="1241" spans="1:36" ht="12.75" customHeight="1" x14ac:dyDescent="0.25">
      <c r="A1241" s="22"/>
      <c r="B1241" s="27"/>
      <c r="C1241" s="27"/>
      <c r="D1241" s="76"/>
      <c r="E1241" s="76"/>
      <c r="F1241" s="76"/>
      <c r="G1241" s="76"/>
      <c r="H1241" s="76"/>
      <c r="I1241" s="76"/>
      <c r="J1241" s="76"/>
      <c r="K1241" s="77"/>
      <c r="L1241" s="27"/>
      <c r="M1241" s="27"/>
      <c r="N1241" s="27"/>
      <c r="O1241" s="27"/>
      <c r="P1241" s="27"/>
      <c r="Q1241" s="27"/>
      <c r="R1241" s="27"/>
      <c r="S1241" s="27"/>
      <c r="T1241" s="27"/>
      <c r="U1241" s="27"/>
      <c r="V1241" s="27"/>
      <c r="W1241" s="27"/>
      <c r="X1241" s="27"/>
      <c r="Y1241" s="27"/>
      <c r="Z1241" s="27"/>
      <c r="AA1241" s="27"/>
      <c r="AB1241" s="27"/>
      <c r="AC1241" s="27"/>
      <c r="AD1241" s="78"/>
      <c r="AE1241" s="78"/>
      <c r="AF1241" s="78"/>
      <c r="AG1241" s="1"/>
      <c r="AH1241" s="27"/>
      <c r="AI1241" s="30"/>
      <c r="AJ1241" s="1"/>
    </row>
    <row r="1242" spans="1:36" ht="12.75" customHeight="1" x14ac:dyDescent="0.25">
      <c r="A1242" s="22"/>
      <c r="B1242" s="27"/>
      <c r="C1242" s="27"/>
      <c r="D1242" s="76"/>
      <c r="E1242" s="76"/>
      <c r="F1242" s="76"/>
      <c r="G1242" s="76"/>
      <c r="H1242" s="76"/>
      <c r="I1242" s="76"/>
      <c r="J1242" s="76"/>
      <c r="K1242" s="77"/>
      <c r="L1242" s="27"/>
      <c r="M1242" s="27"/>
      <c r="N1242" s="27"/>
      <c r="O1242" s="27"/>
      <c r="P1242" s="27"/>
      <c r="Q1242" s="27"/>
      <c r="R1242" s="27"/>
      <c r="S1242" s="27"/>
      <c r="T1242" s="27"/>
      <c r="U1242" s="27"/>
      <c r="V1242" s="27"/>
      <c r="W1242" s="27"/>
      <c r="X1242" s="27"/>
      <c r="Y1242" s="27"/>
      <c r="Z1242" s="27"/>
      <c r="AA1242" s="27"/>
      <c r="AB1242" s="27"/>
      <c r="AC1242" s="27"/>
      <c r="AD1242" s="78"/>
      <c r="AE1242" s="78"/>
      <c r="AF1242" s="78"/>
      <c r="AG1242" s="1"/>
      <c r="AH1242" s="27"/>
      <c r="AI1242" s="30"/>
      <c r="AJ1242" s="1"/>
    </row>
    <row r="1243" spans="1:36" ht="12.75" customHeight="1" x14ac:dyDescent="0.25">
      <c r="A1243" s="22"/>
      <c r="B1243" s="27"/>
      <c r="C1243" s="27"/>
      <c r="D1243" s="76"/>
      <c r="E1243" s="76"/>
      <c r="F1243" s="76"/>
      <c r="G1243" s="76"/>
      <c r="H1243" s="76"/>
      <c r="I1243" s="76"/>
      <c r="J1243" s="76"/>
      <c r="K1243" s="77"/>
      <c r="L1243" s="27"/>
      <c r="M1243" s="27"/>
      <c r="N1243" s="27"/>
      <c r="O1243" s="27"/>
      <c r="P1243" s="27"/>
      <c r="Q1243" s="27"/>
      <c r="R1243" s="27"/>
      <c r="S1243" s="27"/>
      <c r="T1243" s="27"/>
      <c r="U1243" s="27"/>
      <c r="V1243" s="27"/>
      <c r="W1243" s="27"/>
      <c r="X1243" s="27"/>
      <c r="Y1243" s="27"/>
      <c r="Z1243" s="27"/>
      <c r="AA1243" s="27"/>
      <c r="AB1243" s="27"/>
      <c r="AC1243" s="27"/>
      <c r="AD1243" s="78"/>
      <c r="AE1243" s="78"/>
      <c r="AF1243" s="78"/>
      <c r="AG1243" s="1"/>
      <c r="AH1243" s="27"/>
      <c r="AI1243" s="30"/>
      <c r="AJ1243" s="1"/>
    </row>
    <row r="1244" spans="1:36" ht="12.75" customHeight="1" x14ac:dyDescent="0.25">
      <c r="A1244" s="22"/>
      <c r="B1244" s="27"/>
      <c r="C1244" s="27"/>
      <c r="D1244" s="76"/>
      <c r="E1244" s="76"/>
      <c r="F1244" s="76"/>
      <c r="G1244" s="76"/>
      <c r="H1244" s="76"/>
      <c r="I1244" s="76"/>
      <c r="J1244" s="76"/>
      <c r="K1244" s="77"/>
      <c r="L1244" s="27"/>
      <c r="M1244" s="27"/>
      <c r="N1244" s="27"/>
      <c r="O1244" s="27"/>
      <c r="P1244" s="27"/>
      <c r="Q1244" s="27"/>
      <c r="R1244" s="27"/>
      <c r="S1244" s="27"/>
      <c r="T1244" s="27"/>
      <c r="U1244" s="27"/>
      <c r="V1244" s="27"/>
      <c r="W1244" s="27"/>
      <c r="X1244" s="27"/>
      <c r="Y1244" s="27"/>
      <c r="Z1244" s="27"/>
      <c r="AA1244" s="27"/>
      <c r="AB1244" s="27"/>
      <c r="AC1244" s="27"/>
      <c r="AD1244" s="78"/>
      <c r="AE1244" s="78"/>
      <c r="AF1244" s="78"/>
      <c r="AG1244" s="1"/>
      <c r="AH1244" s="27"/>
      <c r="AI1244" s="30"/>
      <c r="AJ1244" s="1"/>
    </row>
    <row r="1245" spans="1:36" ht="12.75" customHeight="1" x14ac:dyDescent="0.25">
      <c r="A1245" s="22"/>
      <c r="B1245" s="27"/>
      <c r="C1245" s="27"/>
      <c r="D1245" s="76"/>
      <c r="E1245" s="76"/>
      <c r="F1245" s="76"/>
      <c r="G1245" s="76"/>
      <c r="H1245" s="76"/>
      <c r="I1245" s="76"/>
      <c r="J1245" s="76"/>
      <c r="K1245" s="77"/>
      <c r="L1245" s="27"/>
      <c r="M1245" s="27"/>
      <c r="N1245" s="27"/>
      <c r="O1245" s="27"/>
      <c r="P1245" s="27"/>
      <c r="Q1245" s="27"/>
      <c r="R1245" s="27"/>
      <c r="S1245" s="27"/>
      <c r="T1245" s="27"/>
      <c r="U1245" s="27"/>
      <c r="V1245" s="27"/>
      <c r="W1245" s="27"/>
      <c r="X1245" s="27"/>
      <c r="Y1245" s="27"/>
      <c r="Z1245" s="27"/>
      <c r="AA1245" s="27"/>
      <c r="AB1245" s="27"/>
      <c r="AC1245" s="27"/>
      <c r="AD1245" s="78"/>
      <c r="AE1245" s="78"/>
      <c r="AF1245" s="78"/>
      <c r="AG1245" s="1"/>
      <c r="AH1245" s="27"/>
      <c r="AI1245" s="30"/>
      <c r="AJ1245" s="1"/>
    </row>
    <row r="1246" spans="1:36" ht="12.75" customHeight="1" x14ac:dyDescent="0.25">
      <c r="A1246" s="22"/>
      <c r="B1246" s="27"/>
      <c r="C1246" s="27"/>
      <c r="D1246" s="76"/>
      <c r="E1246" s="76"/>
      <c r="F1246" s="76"/>
      <c r="G1246" s="76"/>
      <c r="H1246" s="76"/>
      <c r="I1246" s="76"/>
      <c r="J1246" s="76"/>
      <c r="K1246" s="77"/>
      <c r="L1246" s="27"/>
      <c r="M1246" s="27"/>
      <c r="N1246" s="27"/>
      <c r="O1246" s="27"/>
      <c r="P1246" s="27"/>
      <c r="Q1246" s="27"/>
      <c r="R1246" s="27"/>
      <c r="S1246" s="27"/>
      <c r="T1246" s="27"/>
      <c r="U1246" s="27"/>
      <c r="V1246" s="27"/>
      <c r="W1246" s="27"/>
      <c r="X1246" s="27"/>
      <c r="Y1246" s="27"/>
      <c r="Z1246" s="27"/>
      <c r="AA1246" s="27"/>
      <c r="AB1246" s="27"/>
      <c r="AC1246" s="27"/>
      <c r="AD1246" s="78"/>
      <c r="AE1246" s="78"/>
      <c r="AF1246" s="78"/>
      <c r="AG1246" s="1"/>
      <c r="AH1246" s="27"/>
      <c r="AI1246" s="30"/>
      <c r="AJ1246" s="1"/>
    </row>
    <row r="1247" spans="1:36" ht="12.75" customHeight="1" x14ac:dyDescent="0.25">
      <c r="A1247" s="22"/>
      <c r="B1247" s="27"/>
      <c r="C1247" s="27"/>
      <c r="D1247" s="76"/>
      <c r="E1247" s="76"/>
      <c r="F1247" s="76"/>
      <c r="G1247" s="76"/>
      <c r="H1247" s="76"/>
      <c r="I1247" s="76"/>
      <c r="J1247" s="76"/>
      <c r="K1247" s="77"/>
      <c r="L1247" s="27"/>
      <c r="M1247" s="27"/>
      <c r="N1247" s="27"/>
      <c r="O1247" s="27"/>
      <c r="P1247" s="27"/>
      <c r="Q1247" s="27"/>
      <c r="R1247" s="27"/>
      <c r="S1247" s="27"/>
      <c r="T1247" s="27"/>
      <c r="U1247" s="27"/>
      <c r="V1247" s="27"/>
      <c r="W1247" s="27"/>
      <c r="X1247" s="27"/>
      <c r="Y1247" s="27"/>
      <c r="Z1247" s="27"/>
      <c r="AA1247" s="27"/>
      <c r="AB1247" s="27"/>
      <c r="AC1247" s="27"/>
      <c r="AD1247" s="78"/>
      <c r="AE1247" s="78"/>
      <c r="AF1247" s="78"/>
      <c r="AG1247" s="1"/>
      <c r="AH1247" s="27"/>
      <c r="AI1247" s="30"/>
      <c r="AJ1247" s="1"/>
    </row>
    <row r="1248" spans="1:36" ht="12.75" customHeight="1" x14ac:dyDescent="0.25">
      <c r="A1248" s="22"/>
      <c r="B1248" s="27"/>
      <c r="C1248" s="27"/>
      <c r="D1248" s="76"/>
      <c r="E1248" s="76"/>
      <c r="F1248" s="76"/>
      <c r="G1248" s="76"/>
      <c r="H1248" s="76"/>
      <c r="I1248" s="76"/>
      <c r="J1248" s="76"/>
      <c r="K1248" s="77"/>
      <c r="L1248" s="27"/>
      <c r="M1248" s="27"/>
      <c r="N1248" s="27"/>
      <c r="O1248" s="27"/>
      <c r="P1248" s="27"/>
      <c r="Q1248" s="27"/>
      <c r="R1248" s="27"/>
      <c r="S1248" s="27"/>
      <c r="T1248" s="27"/>
      <c r="U1248" s="27"/>
      <c r="V1248" s="27"/>
      <c r="W1248" s="27"/>
      <c r="X1248" s="27"/>
      <c r="Y1248" s="27"/>
      <c r="Z1248" s="27"/>
      <c r="AA1248" s="27"/>
      <c r="AB1248" s="27"/>
      <c r="AC1248" s="27"/>
      <c r="AD1248" s="78"/>
      <c r="AE1248" s="78"/>
      <c r="AF1248" s="78"/>
      <c r="AG1248" s="1"/>
      <c r="AH1248" s="27"/>
      <c r="AI1248" s="30"/>
      <c r="AJ1248" s="1"/>
    </row>
    <row r="1249" spans="1:36" ht="12.75" customHeight="1" x14ac:dyDescent="0.25">
      <c r="A1249" s="22"/>
      <c r="B1249" s="27"/>
      <c r="C1249" s="27"/>
      <c r="D1249" s="76"/>
      <c r="E1249" s="76"/>
      <c r="F1249" s="76"/>
      <c r="G1249" s="76"/>
      <c r="H1249" s="76"/>
      <c r="I1249" s="76"/>
      <c r="J1249" s="76"/>
      <c r="K1249" s="77"/>
      <c r="L1249" s="27"/>
      <c r="M1249" s="27"/>
      <c r="N1249" s="27"/>
      <c r="O1249" s="27"/>
      <c r="P1249" s="27"/>
      <c r="Q1249" s="27"/>
      <c r="R1249" s="27"/>
      <c r="S1249" s="27"/>
      <c r="T1249" s="27"/>
      <c r="U1249" s="27"/>
      <c r="V1249" s="27"/>
      <c r="W1249" s="27"/>
      <c r="X1249" s="27"/>
      <c r="Y1249" s="27"/>
      <c r="Z1249" s="27"/>
      <c r="AA1249" s="27"/>
      <c r="AB1249" s="27"/>
      <c r="AC1249" s="27"/>
      <c r="AD1249" s="78"/>
      <c r="AE1249" s="78"/>
      <c r="AF1249" s="78"/>
      <c r="AG1249" s="1"/>
      <c r="AH1249" s="27"/>
      <c r="AI1249" s="30"/>
      <c r="AJ1249" s="1"/>
    </row>
    <row r="1250" spans="1:36" ht="12.75" customHeight="1" x14ac:dyDescent="0.25">
      <c r="A1250" s="22"/>
      <c r="B1250" s="27"/>
      <c r="C1250" s="27"/>
      <c r="D1250" s="76"/>
      <c r="E1250" s="76"/>
      <c r="F1250" s="76"/>
      <c r="G1250" s="76"/>
      <c r="H1250" s="76"/>
      <c r="I1250" s="76"/>
      <c r="J1250" s="76"/>
      <c r="K1250" s="77"/>
      <c r="L1250" s="27"/>
      <c r="M1250" s="27"/>
      <c r="N1250" s="27"/>
      <c r="O1250" s="27"/>
      <c r="P1250" s="27"/>
      <c r="Q1250" s="27"/>
      <c r="R1250" s="27"/>
      <c r="S1250" s="27"/>
      <c r="T1250" s="27"/>
      <c r="U1250" s="27"/>
      <c r="V1250" s="27"/>
      <c r="W1250" s="27"/>
      <c r="X1250" s="27"/>
      <c r="Y1250" s="27"/>
      <c r="Z1250" s="27"/>
      <c r="AA1250" s="27"/>
      <c r="AB1250" s="27"/>
      <c r="AC1250" s="27"/>
      <c r="AD1250" s="78"/>
      <c r="AE1250" s="78"/>
      <c r="AF1250" s="78"/>
      <c r="AG1250" s="1"/>
      <c r="AH1250" s="27"/>
      <c r="AI1250" s="30"/>
      <c r="AJ1250" s="1"/>
    </row>
    <row r="1251" spans="1:36" ht="12.75" customHeight="1" x14ac:dyDescent="0.25">
      <c r="A1251" s="22"/>
      <c r="B1251" s="27"/>
      <c r="C1251" s="27"/>
      <c r="D1251" s="76"/>
      <c r="E1251" s="76"/>
      <c r="F1251" s="76"/>
      <c r="G1251" s="76"/>
      <c r="H1251" s="76"/>
      <c r="I1251" s="76"/>
      <c r="J1251" s="76"/>
      <c r="K1251" s="77"/>
      <c r="L1251" s="27"/>
      <c r="M1251" s="27"/>
      <c r="N1251" s="27"/>
      <c r="O1251" s="27"/>
      <c r="P1251" s="27"/>
      <c r="Q1251" s="27"/>
      <c r="R1251" s="27"/>
      <c r="S1251" s="27"/>
      <c r="T1251" s="27"/>
      <c r="U1251" s="27"/>
      <c r="V1251" s="27"/>
      <c r="W1251" s="27"/>
      <c r="X1251" s="27"/>
      <c r="Y1251" s="27"/>
      <c r="Z1251" s="27"/>
      <c r="AA1251" s="27"/>
      <c r="AB1251" s="27"/>
      <c r="AC1251" s="27"/>
      <c r="AD1251" s="78"/>
      <c r="AE1251" s="78"/>
      <c r="AF1251" s="78"/>
      <c r="AG1251" s="1"/>
      <c r="AH1251" s="27"/>
      <c r="AI1251" s="30"/>
      <c r="AJ1251" s="1"/>
    </row>
    <row r="1252" spans="1:36" ht="12.75" customHeight="1" x14ac:dyDescent="0.25">
      <c r="A1252" s="22"/>
      <c r="B1252" s="27"/>
      <c r="C1252" s="27"/>
      <c r="D1252" s="76"/>
      <c r="E1252" s="76"/>
      <c r="F1252" s="76"/>
      <c r="G1252" s="76"/>
      <c r="H1252" s="76"/>
      <c r="I1252" s="76"/>
      <c r="J1252" s="76"/>
      <c r="K1252" s="77"/>
      <c r="L1252" s="27"/>
      <c r="M1252" s="27"/>
      <c r="N1252" s="27"/>
      <c r="O1252" s="27"/>
      <c r="P1252" s="27"/>
      <c r="Q1252" s="27"/>
      <c r="R1252" s="27"/>
      <c r="S1252" s="27"/>
      <c r="T1252" s="27"/>
      <c r="U1252" s="27"/>
      <c r="V1252" s="27"/>
      <c r="W1252" s="27"/>
      <c r="X1252" s="27"/>
      <c r="Y1252" s="27"/>
      <c r="Z1252" s="27"/>
      <c r="AA1252" s="27"/>
      <c r="AB1252" s="27"/>
      <c r="AC1252" s="27"/>
      <c r="AD1252" s="78"/>
      <c r="AE1252" s="78"/>
      <c r="AF1252" s="78"/>
      <c r="AG1252" s="1"/>
      <c r="AH1252" s="27"/>
      <c r="AI1252" s="30"/>
      <c r="AJ1252" s="1"/>
    </row>
    <row r="1253" spans="1:36" ht="12.75" customHeight="1" x14ac:dyDescent="0.25">
      <c r="A1253" s="22"/>
      <c r="B1253" s="27"/>
      <c r="C1253" s="27"/>
      <c r="D1253" s="76"/>
      <c r="E1253" s="76"/>
      <c r="F1253" s="76"/>
      <c r="G1253" s="76"/>
      <c r="H1253" s="76"/>
      <c r="I1253" s="76"/>
      <c r="J1253" s="76"/>
      <c r="K1253" s="77"/>
      <c r="L1253" s="27"/>
      <c r="M1253" s="27"/>
      <c r="N1253" s="27"/>
      <c r="O1253" s="27"/>
      <c r="P1253" s="27"/>
      <c r="Q1253" s="27"/>
      <c r="R1253" s="27"/>
      <c r="S1253" s="27"/>
      <c r="T1253" s="27"/>
      <c r="U1253" s="27"/>
      <c r="V1253" s="27"/>
      <c r="W1253" s="27"/>
      <c r="X1253" s="27"/>
      <c r="Y1253" s="27"/>
      <c r="Z1253" s="27"/>
      <c r="AA1253" s="27"/>
      <c r="AB1253" s="27"/>
      <c r="AC1253" s="27"/>
      <c r="AD1253" s="78"/>
      <c r="AE1253" s="78"/>
      <c r="AF1253" s="78"/>
      <c r="AG1253" s="1"/>
      <c r="AH1253" s="27"/>
      <c r="AI1253" s="30"/>
      <c r="AJ1253" s="1"/>
    </row>
    <row r="1254" spans="1:36" ht="12.75" customHeight="1" x14ac:dyDescent="0.25">
      <c r="A1254" s="22"/>
      <c r="B1254" s="27"/>
      <c r="C1254" s="27"/>
      <c r="D1254" s="76"/>
      <c r="E1254" s="76"/>
      <c r="F1254" s="76"/>
      <c r="G1254" s="76"/>
      <c r="H1254" s="76"/>
      <c r="I1254" s="76"/>
      <c r="J1254" s="76"/>
      <c r="K1254" s="77"/>
      <c r="L1254" s="27"/>
      <c r="M1254" s="27"/>
      <c r="N1254" s="27"/>
      <c r="O1254" s="27"/>
      <c r="P1254" s="27"/>
      <c r="Q1254" s="27"/>
      <c r="R1254" s="27"/>
      <c r="S1254" s="27"/>
      <c r="T1254" s="27"/>
      <c r="U1254" s="27"/>
      <c r="V1254" s="27"/>
      <c r="W1254" s="27"/>
      <c r="X1254" s="27"/>
      <c r="Y1254" s="27"/>
      <c r="Z1254" s="27"/>
      <c r="AA1254" s="27"/>
      <c r="AB1254" s="27"/>
      <c r="AC1254" s="27"/>
      <c r="AD1254" s="78"/>
      <c r="AE1254" s="78"/>
      <c r="AF1254" s="78"/>
      <c r="AG1254" s="1"/>
      <c r="AH1254" s="27"/>
      <c r="AI1254" s="30"/>
      <c r="AJ1254" s="1"/>
    </row>
    <row r="1255" spans="1:36" ht="12.75" customHeight="1" x14ac:dyDescent="0.25">
      <c r="A1255" s="22"/>
      <c r="B1255" s="27"/>
      <c r="C1255" s="27"/>
      <c r="D1255" s="76"/>
      <c r="E1255" s="76"/>
      <c r="F1255" s="76"/>
      <c r="G1255" s="76"/>
      <c r="H1255" s="76"/>
      <c r="I1255" s="76"/>
      <c r="J1255" s="76"/>
      <c r="K1255" s="77"/>
      <c r="L1255" s="27"/>
      <c r="M1255" s="27"/>
      <c r="N1255" s="27"/>
      <c r="O1255" s="27"/>
      <c r="P1255" s="27"/>
      <c r="Q1255" s="27"/>
      <c r="R1255" s="27"/>
      <c r="S1255" s="27"/>
      <c r="T1255" s="27"/>
      <c r="U1255" s="27"/>
      <c r="V1255" s="27"/>
      <c r="W1255" s="27"/>
      <c r="X1255" s="27"/>
      <c r="Y1255" s="27"/>
      <c r="Z1255" s="27"/>
      <c r="AA1255" s="27"/>
      <c r="AB1255" s="27"/>
      <c r="AC1255" s="27"/>
      <c r="AD1255" s="78"/>
      <c r="AE1255" s="78"/>
      <c r="AF1255" s="78"/>
      <c r="AG1255" s="1"/>
      <c r="AH1255" s="27"/>
      <c r="AI1255" s="30"/>
      <c r="AJ1255" s="1"/>
    </row>
    <row r="1256" spans="1:36" ht="12.75" customHeight="1" x14ac:dyDescent="0.25">
      <c r="A1256" s="22"/>
      <c r="B1256" s="27"/>
      <c r="C1256" s="27"/>
      <c r="D1256" s="76"/>
      <c r="E1256" s="76"/>
      <c r="F1256" s="76"/>
      <c r="G1256" s="76"/>
      <c r="H1256" s="76"/>
      <c r="I1256" s="76"/>
      <c r="J1256" s="76"/>
      <c r="K1256" s="77"/>
      <c r="L1256" s="27"/>
      <c r="M1256" s="27"/>
      <c r="N1256" s="27"/>
      <c r="O1256" s="27"/>
      <c r="P1256" s="27"/>
      <c r="Q1256" s="27"/>
      <c r="R1256" s="27"/>
      <c r="S1256" s="27"/>
      <c r="T1256" s="27"/>
      <c r="U1256" s="27"/>
      <c r="V1256" s="27"/>
      <c r="W1256" s="27"/>
      <c r="X1256" s="27"/>
      <c r="Y1256" s="27"/>
      <c r="Z1256" s="27"/>
      <c r="AA1256" s="27"/>
      <c r="AB1256" s="27"/>
      <c r="AC1256" s="27"/>
      <c r="AD1256" s="78"/>
      <c r="AE1256" s="78"/>
      <c r="AF1256" s="78"/>
      <c r="AG1256" s="1"/>
      <c r="AH1256" s="27"/>
      <c r="AI1256" s="30"/>
      <c r="AJ1256" s="1"/>
    </row>
    <row r="1257" spans="1:36" ht="12.75" customHeight="1" x14ac:dyDescent="0.25">
      <c r="A1257" s="22"/>
      <c r="B1257" s="27"/>
      <c r="C1257" s="27"/>
      <c r="D1257" s="76"/>
      <c r="E1257" s="76"/>
      <c r="F1257" s="76"/>
      <c r="G1257" s="76"/>
      <c r="H1257" s="76"/>
      <c r="I1257" s="76"/>
      <c r="J1257" s="76"/>
      <c r="K1257" s="77"/>
      <c r="L1257" s="27"/>
      <c r="M1257" s="27"/>
      <c r="N1257" s="27"/>
      <c r="O1257" s="27"/>
      <c r="P1257" s="27"/>
      <c r="Q1257" s="27"/>
      <c r="R1257" s="27"/>
      <c r="S1257" s="27"/>
      <c r="T1257" s="27"/>
      <c r="U1257" s="27"/>
      <c r="V1257" s="27"/>
      <c r="W1257" s="27"/>
      <c r="X1257" s="27"/>
      <c r="Y1257" s="27"/>
      <c r="Z1257" s="27"/>
      <c r="AA1257" s="27"/>
      <c r="AB1257" s="27"/>
      <c r="AC1257" s="27"/>
      <c r="AD1257" s="78"/>
      <c r="AE1257" s="78"/>
      <c r="AF1257" s="78"/>
      <c r="AG1257" s="1"/>
      <c r="AH1257" s="27"/>
      <c r="AI1257" s="30"/>
      <c r="AJ1257" s="1"/>
    </row>
    <row r="1258" spans="1:36" ht="12.75" customHeight="1" x14ac:dyDescent="0.25">
      <c r="A1258" s="22"/>
      <c r="B1258" s="27"/>
      <c r="C1258" s="27"/>
      <c r="D1258" s="76"/>
      <c r="E1258" s="76"/>
      <c r="F1258" s="76"/>
      <c r="G1258" s="76"/>
      <c r="H1258" s="76"/>
      <c r="I1258" s="76"/>
      <c r="J1258" s="76"/>
      <c r="K1258" s="77"/>
      <c r="L1258" s="27"/>
      <c r="M1258" s="27"/>
      <c r="N1258" s="27"/>
      <c r="O1258" s="27"/>
      <c r="P1258" s="27"/>
      <c r="Q1258" s="27"/>
      <c r="R1258" s="27"/>
      <c r="S1258" s="27"/>
      <c r="T1258" s="27"/>
      <c r="U1258" s="27"/>
      <c r="V1258" s="27"/>
      <c r="W1258" s="27"/>
      <c r="X1258" s="27"/>
      <c r="Y1258" s="27"/>
      <c r="Z1258" s="27"/>
      <c r="AA1258" s="27"/>
      <c r="AB1258" s="27"/>
      <c r="AC1258" s="27"/>
      <c r="AD1258" s="78"/>
      <c r="AE1258" s="78"/>
      <c r="AF1258" s="78"/>
      <c r="AG1258" s="1"/>
      <c r="AH1258" s="27"/>
      <c r="AI1258" s="30"/>
      <c r="AJ1258" s="1"/>
    </row>
    <row r="1259" spans="1:36" ht="12.75" customHeight="1" x14ac:dyDescent="0.25">
      <c r="A1259" s="22"/>
      <c r="B1259" s="27"/>
      <c r="C1259" s="27"/>
      <c r="D1259" s="76"/>
      <c r="E1259" s="76"/>
      <c r="F1259" s="76"/>
      <c r="G1259" s="76"/>
      <c r="H1259" s="76"/>
      <c r="I1259" s="76"/>
      <c r="J1259" s="76"/>
      <c r="K1259" s="77"/>
      <c r="L1259" s="27"/>
      <c r="M1259" s="27"/>
      <c r="N1259" s="27"/>
      <c r="O1259" s="27"/>
      <c r="P1259" s="27"/>
      <c r="Q1259" s="27"/>
      <c r="R1259" s="27"/>
      <c r="S1259" s="27"/>
      <c r="T1259" s="27"/>
      <c r="U1259" s="27"/>
      <c r="V1259" s="27"/>
      <c r="W1259" s="27"/>
      <c r="X1259" s="27"/>
      <c r="Y1259" s="27"/>
      <c r="Z1259" s="27"/>
      <c r="AA1259" s="27"/>
      <c r="AB1259" s="27"/>
      <c r="AC1259" s="27"/>
      <c r="AD1259" s="78"/>
      <c r="AE1259" s="78"/>
      <c r="AF1259" s="78"/>
      <c r="AG1259" s="1"/>
      <c r="AH1259" s="27"/>
      <c r="AI1259" s="30"/>
      <c r="AJ1259" s="1"/>
    </row>
    <row r="1260" spans="1:36" ht="12.75" customHeight="1" x14ac:dyDescent="0.25">
      <c r="A1260" s="22"/>
      <c r="B1260" s="27"/>
      <c r="C1260" s="27"/>
      <c r="D1260" s="76"/>
      <c r="E1260" s="76"/>
      <c r="F1260" s="76"/>
      <c r="G1260" s="76"/>
      <c r="H1260" s="76"/>
      <c r="I1260" s="76"/>
      <c r="J1260" s="76"/>
      <c r="K1260" s="77"/>
      <c r="L1260" s="27"/>
      <c r="M1260" s="27"/>
      <c r="N1260" s="27"/>
      <c r="O1260" s="27"/>
      <c r="P1260" s="27"/>
      <c r="Q1260" s="27"/>
      <c r="R1260" s="27"/>
      <c r="S1260" s="27"/>
      <c r="T1260" s="27"/>
      <c r="U1260" s="27"/>
      <c r="V1260" s="27"/>
      <c r="W1260" s="27"/>
      <c r="X1260" s="27"/>
      <c r="Y1260" s="27"/>
      <c r="Z1260" s="27"/>
      <c r="AA1260" s="27"/>
      <c r="AB1260" s="27"/>
      <c r="AC1260" s="27"/>
      <c r="AD1260" s="78"/>
      <c r="AE1260" s="78"/>
      <c r="AF1260" s="78"/>
      <c r="AG1260" s="1"/>
      <c r="AH1260" s="27"/>
      <c r="AI1260" s="30"/>
      <c r="AJ1260" s="1"/>
    </row>
    <row r="1261" spans="1:36" ht="12.75" customHeight="1" x14ac:dyDescent="0.25">
      <c r="A1261" s="22"/>
      <c r="B1261" s="27"/>
      <c r="C1261" s="27"/>
      <c r="D1261" s="76"/>
      <c r="E1261" s="76"/>
      <c r="F1261" s="76"/>
      <c r="G1261" s="76"/>
      <c r="H1261" s="76"/>
      <c r="I1261" s="76"/>
      <c r="J1261" s="76"/>
      <c r="K1261" s="77"/>
      <c r="L1261" s="27"/>
      <c r="M1261" s="27"/>
      <c r="N1261" s="27"/>
      <c r="O1261" s="27"/>
      <c r="P1261" s="27"/>
      <c r="Q1261" s="27"/>
      <c r="R1261" s="27"/>
      <c r="S1261" s="27"/>
      <c r="T1261" s="27"/>
      <c r="U1261" s="27"/>
      <c r="V1261" s="27"/>
      <c r="W1261" s="27"/>
      <c r="X1261" s="27"/>
      <c r="Y1261" s="27"/>
      <c r="Z1261" s="27"/>
      <c r="AA1261" s="27"/>
      <c r="AB1261" s="27"/>
      <c r="AC1261" s="27"/>
      <c r="AD1261" s="78"/>
      <c r="AE1261" s="78"/>
      <c r="AF1261" s="78"/>
      <c r="AG1261" s="1"/>
      <c r="AH1261" s="27"/>
      <c r="AI1261" s="30"/>
      <c r="AJ1261" s="1"/>
    </row>
    <row r="1262" spans="1:36" ht="12.75" customHeight="1" x14ac:dyDescent="0.25">
      <c r="A1262" s="22"/>
      <c r="B1262" s="27"/>
      <c r="C1262" s="27"/>
      <c r="D1262" s="76"/>
      <c r="E1262" s="76"/>
      <c r="F1262" s="76"/>
      <c r="G1262" s="76"/>
      <c r="H1262" s="76"/>
      <c r="I1262" s="76"/>
      <c r="J1262" s="76"/>
      <c r="K1262" s="77"/>
      <c r="L1262" s="27"/>
      <c r="M1262" s="27"/>
      <c r="N1262" s="27"/>
      <c r="O1262" s="27"/>
      <c r="P1262" s="27"/>
      <c r="Q1262" s="27"/>
      <c r="R1262" s="27"/>
      <c r="S1262" s="27"/>
      <c r="T1262" s="27"/>
      <c r="U1262" s="27"/>
      <c r="V1262" s="27"/>
      <c r="W1262" s="27"/>
      <c r="X1262" s="27"/>
      <c r="Y1262" s="27"/>
      <c r="Z1262" s="27"/>
      <c r="AA1262" s="27"/>
      <c r="AB1262" s="27"/>
      <c r="AC1262" s="27"/>
      <c r="AD1262" s="78"/>
      <c r="AE1262" s="78"/>
      <c r="AF1262" s="78"/>
      <c r="AG1262" s="1"/>
      <c r="AH1262" s="27"/>
      <c r="AI1262" s="30"/>
      <c r="AJ1262" s="1"/>
    </row>
    <row r="1263" spans="1:36" ht="12.75" customHeight="1" x14ac:dyDescent="0.25">
      <c r="A1263" s="22"/>
      <c r="B1263" s="27"/>
      <c r="C1263" s="27"/>
      <c r="D1263" s="76"/>
      <c r="E1263" s="76"/>
      <c r="F1263" s="76"/>
      <c r="G1263" s="76"/>
      <c r="H1263" s="76"/>
      <c r="I1263" s="76"/>
      <c r="J1263" s="76"/>
      <c r="K1263" s="77"/>
      <c r="L1263" s="27"/>
      <c r="M1263" s="27"/>
      <c r="N1263" s="27"/>
      <c r="O1263" s="27"/>
      <c r="P1263" s="27"/>
      <c r="Q1263" s="27"/>
      <c r="R1263" s="27"/>
      <c r="S1263" s="27"/>
      <c r="T1263" s="27"/>
      <c r="U1263" s="27"/>
      <c r="V1263" s="27"/>
      <c r="W1263" s="27"/>
      <c r="X1263" s="27"/>
      <c r="Y1263" s="27"/>
      <c r="Z1263" s="27"/>
      <c r="AA1263" s="27"/>
      <c r="AB1263" s="27"/>
      <c r="AC1263" s="27"/>
      <c r="AD1263" s="78"/>
      <c r="AE1263" s="78"/>
      <c r="AF1263" s="78"/>
      <c r="AG1263" s="1"/>
      <c r="AH1263" s="27"/>
      <c r="AI1263" s="30"/>
      <c r="AJ1263" s="1"/>
    </row>
    <row r="1264" spans="1:36" ht="12.75" customHeight="1" x14ac:dyDescent="0.25">
      <c r="A1264" s="22"/>
      <c r="B1264" s="27"/>
      <c r="C1264" s="27"/>
      <c r="D1264" s="76"/>
      <c r="E1264" s="76"/>
      <c r="F1264" s="76"/>
      <c r="G1264" s="76"/>
      <c r="H1264" s="76"/>
      <c r="I1264" s="76"/>
      <c r="J1264" s="76"/>
      <c r="K1264" s="77"/>
      <c r="L1264" s="27"/>
      <c r="M1264" s="27"/>
      <c r="N1264" s="27"/>
      <c r="O1264" s="27"/>
      <c r="P1264" s="27"/>
      <c r="Q1264" s="27"/>
      <c r="R1264" s="27"/>
      <c r="S1264" s="27"/>
      <c r="T1264" s="27"/>
      <c r="U1264" s="27"/>
      <c r="V1264" s="27"/>
      <c r="W1264" s="27"/>
      <c r="X1264" s="27"/>
      <c r="Y1264" s="27"/>
      <c r="Z1264" s="27"/>
      <c r="AA1264" s="27"/>
      <c r="AB1264" s="27"/>
      <c r="AC1264" s="27"/>
      <c r="AD1264" s="78"/>
      <c r="AE1264" s="78"/>
      <c r="AF1264" s="78"/>
      <c r="AG1264" s="1"/>
      <c r="AH1264" s="27"/>
      <c r="AI1264" s="30"/>
      <c r="AJ1264" s="1"/>
    </row>
    <row r="1265" spans="1:36" ht="12.75" customHeight="1" x14ac:dyDescent="0.25">
      <c r="A1265" s="22"/>
      <c r="B1265" s="27"/>
      <c r="C1265" s="27"/>
      <c r="D1265" s="76"/>
      <c r="E1265" s="76"/>
      <c r="F1265" s="76"/>
      <c r="G1265" s="76"/>
      <c r="H1265" s="76"/>
      <c r="I1265" s="76"/>
      <c r="J1265" s="76"/>
      <c r="K1265" s="77"/>
      <c r="L1265" s="27"/>
      <c r="M1265" s="27"/>
      <c r="N1265" s="27"/>
      <c r="O1265" s="27"/>
      <c r="P1265" s="27"/>
      <c r="Q1265" s="27"/>
      <c r="R1265" s="27"/>
      <c r="S1265" s="27"/>
      <c r="T1265" s="27"/>
      <c r="U1265" s="27"/>
      <c r="V1265" s="27"/>
      <c r="W1265" s="27"/>
      <c r="X1265" s="27"/>
      <c r="Y1265" s="27"/>
      <c r="Z1265" s="27"/>
      <c r="AA1265" s="27"/>
      <c r="AB1265" s="27"/>
      <c r="AC1265" s="27"/>
      <c r="AD1265" s="78"/>
      <c r="AE1265" s="78"/>
      <c r="AF1265" s="78"/>
      <c r="AG1265" s="1"/>
      <c r="AH1265" s="27"/>
      <c r="AI1265" s="30"/>
      <c r="AJ1265" s="1"/>
    </row>
    <row r="1266" spans="1:36" ht="12.75" customHeight="1" x14ac:dyDescent="0.25">
      <c r="A1266" s="22"/>
      <c r="B1266" s="27"/>
      <c r="C1266" s="27"/>
      <c r="D1266" s="76"/>
      <c r="E1266" s="76"/>
      <c r="F1266" s="76"/>
      <c r="G1266" s="76"/>
      <c r="H1266" s="76"/>
      <c r="I1266" s="76"/>
      <c r="J1266" s="76"/>
      <c r="K1266" s="77"/>
      <c r="L1266" s="27"/>
      <c r="M1266" s="27"/>
      <c r="N1266" s="27"/>
      <c r="O1266" s="27"/>
      <c r="P1266" s="27"/>
      <c r="Q1266" s="27"/>
      <c r="R1266" s="27"/>
      <c r="S1266" s="27"/>
      <c r="T1266" s="27"/>
      <c r="U1266" s="27"/>
      <c r="V1266" s="27"/>
      <c r="W1266" s="27"/>
      <c r="X1266" s="27"/>
      <c r="Y1266" s="27"/>
      <c r="Z1266" s="27"/>
      <c r="AA1266" s="27"/>
      <c r="AB1266" s="27"/>
      <c r="AC1266" s="27"/>
      <c r="AD1266" s="78"/>
      <c r="AE1266" s="78"/>
      <c r="AF1266" s="78"/>
      <c r="AG1266" s="1"/>
      <c r="AH1266" s="27"/>
      <c r="AI1266" s="30"/>
      <c r="AJ1266" s="1"/>
    </row>
    <row r="1267" spans="1:36" ht="12.75" customHeight="1" x14ac:dyDescent="0.25">
      <c r="A1267" s="22"/>
      <c r="B1267" s="27"/>
      <c r="C1267" s="27"/>
      <c r="D1267" s="76"/>
      <c r="E1267" s="76"/>
      <c r="F1267" s="76"/>
      <c r="G1267" s="76"/>
      <c r="H1267" s="76"/>
      <c r="I1267" s="76"/>
      <c r="J1267" s="76"/>
      <c r="K1267" s="77"/>
      <c r="L1267" s="27"/>
      <c r="M1267" s="27"/>
      <c r="N1267" s="27"/>
      <c r="O1267" s="27"/>
      <c r="P1267" s="27"/>
      <c r="Q1267" s="27"/>
      <c r="R1267" s="27"/>
      <c r="S1267" s="27"/>
      <c r="T1267" s="27"/>
      <c r="U1267" s="27"/>
      <c r="V1267" s="27"/>
      <c r="W1267" s="27"/>
      <c r="X1267" s="27"/>
      <c r="Y1267" s="27"/>
      <c r="Z1267" s="27"/>
      <c r="AA1267" s="27"/>
      <c r="AB1267" s="27"/>
      <c r="AC1267" s="27"/>
      <c r="AD1267" s="78"/>
      <c r="AE1267" s="78"/>
      <c r="AF1267" s="78"/>
      <c r="AG1267" s="1"/>
      <c r="AH1267" s="27"/>
      <c r="AI1267" s="30"/>
      <c r="AJ1267" s="1"/>
    </row>
    <row r="1268" spans="1:36" ht="12.75" customHeight="1" x14ac:dyDescent="0.25">
      <c r="A1268" s="22"/>
      <c r="B1268" s="27"/>
      <c r="C1268" s="27"/>
      <c r="D1268" s="76"/>
      <c r="E1268" s="76"/>
      <c r="F1268" s="76"/>
      <c r="G1268" s="76"/>
      <c r="H1268" s="76"/>
      <c r="I1268" s="76"/>
      <c r="J1268" s="76"/>
      <c r="K1268" s="77"/>
      <c r="L1268" s="27"/>
      <c r="M1268" s="27"/>
      <c r="N1268" s="27"/>
      <c r="O1268" s="27"/>
      <c r="P1268" s="27"/>
      <c r="Q1268" s="27"/>
      <c r="R1268" s="27"/>
      <c r="S1268" s="27"/>
      <c r="T1268" s="27"/>
      <c r="U1268" s="27"/>
      <c r="V1268" s="27"/>
      <c r="W1268" s="27"/>
      <c r="X1268" s="27"/>
      <c r="Y1268" s="27"/>
      <c r="Z1268" s="27"/>
      <c r="AA1268" s="27"/>
      <c r="AB1268" s="27"/>
      <c r="AC1268" s="27"/>
      <c r="AD1268" s="78"/>
      <c r="AE1268" s="78"/>
      <c r="AF1268" s="78"/>
      <c r="AG1268" s="1"/>
      <c r="AH1268" s="27"/>
      <c r="AI1268" s="30"/>
      <c r="AJ1268" s="1"/>
    </row>
    <row r="1269" spans="1:36" ht="12.75" customHeight="1" x14ac:dyDescent="0.25">
      <c r="A1269" s="22"/>
      <c r="B1269" s="27"/>
      <c r="C1269" s="27"/>
      <c r="D1269" s="76"/>
      <c r="E1269" s="76"/>
      <c r="F1269" s="76"/>
      <c r="G1269" s="76"/>
      <c r="H1269" s="76"/>
      <c r="I1269" s="76"/>
      <c r="J1269" s="76"/>
      <c r="K1269" s="77"/>
      <c r="L1269" s="27"/>
      <c r="M1269" s="27"/>
      <c r="N1269" s="27"/>
      <c r="O1269" s="27"/>
      <c r="P1269" s="27"/>
      <c r="Q1269" s="27"/>
      <c r="R1269" s="27"/>
      <c r="S1269" s="27"/>
      <c r="T1269" s="27"/>
      <c r="U1269" s="27"/>
      <c r="V1269" s="27"/>
      <c r="W1269" s="27"/>
      <c r="X1269" s="27"/>
      <c r="Y1269" s="27"/>
      <c r="Z1269" s="27"/>
      <c r="AA1269" s="27"/>
      <c r="AB1269" s="27"/>
      <c r="AC1269" s="27"/>
      <c r="AD1269" s="78"/>
      <c r="AE1269" s="78"/>
      <c r="AF1269" s="78"/>
      <c r="AG1269" s="1"/>
      <c r="AH1269" s="27"/>
      <c r="AI1269" s="30"/>
      <c r="AJ1269" s="1"/>
    </row>
    <row r="1270" spans="1:36" ht="12.75" customHeight="1" x14ac:dyDescent="0.25">
      <c r="A1270" s="22"/>
      <c r="B1270" s="27"/>
      <c r="C1270" s="27"/>
      <c r="D1270" s="76"/>
      <c r="E1270" s="76"/>
      <c r="F1270" s="76"/>
      <c r="G1270" s="76"/>
      <c r="H1270" s="76"/>
      <c r="I1270" s="76"/>
      <c r="J1270" s="76"/>
      <c r="K1270" s="77"/>
      <c r="L1270" s="27"/>
      <c r="M1270" s="27"/>
      <c r="N1270" s="27"/>
      <c r="O1270" s="27"/>
      <c r="P1270" s="27"/>
      <c r="Q1270" s="27"/>
      <c r="R1270" s="27"/>
      <c r="S1270" s="27"/>
      <c r="T1270" s="27"/>
      <c r="U1270" s="27"/>
      <c r="V1270" s="27"/>
      <c r="W1270" s="27"/>
      <c r="X1270" s="27"/>
      <c r="Y1270" s="27"/>
      <c r="Z1270" s="27"/>
      <c r="AA1270" s="27"/>
      <c r="AB1270" s="27"/>
      <c r="AC1270" s="27"/>
      <c r="AD1270" s="78"/>
      <c r="AE1270" s="78"/>
      <c r="AF1270" s="78"/>
      <c r="AG1270" s="1"/>
      <c r="AH1270" s="27"/>
      <c r="AI1270" s="30"/>
      <c r="AJ1270" s="1"/>
    </row>
    <row r="1271" spans="1:36" ht="12.75" customHeight="1" x14ac:dyDescent="0.25">
      <c r="A1271" s="22"/>
      <c r="B1271" s="27"/>
      <c r="C1271" s="27"/>
      <c r="D1271" s="76"/>
      <c r="E1271" s="76"/>
      <c r="F1271" s="76"/>
      <c r="G1271" s="76"/>
      <c r="H1271" s="76"/>
      <c r="I1271" s="76"/>
      <c r="J1271" s="76"/>
      <c r="K1271" s="77"/>
      <c r="L1271" s="27"/>
      <c r="M1271" s="27"/>
      <c r="N1271" s="27"/>
      <c r="O1271" s="27"/>
      <c r="P1271" s="27"/>
      <c r="Q1271" s="27"/>
      <c r="R1271" s="27"/>
      <c r="S1271" s="27"/>
      <c r="T1271" s="27"/>
      <c r="U1271" s="27"/>
      <c r="V1271" s="27"/>
      <c r="W1271" s="27"/>
      <c r="X1271" s="27"/>
      <c r="Y1271" s="27"/>
      <c r="Z1271" s="27"/>
      <c r="AA1271" s="27"/>
      <c r="AB1271" s="27"/>
      <c r="AC1271" s="27"/>
      <c r="AD1271" s="78"/>
      <c r="AE1271" s="78"/>
      <c r="AF1271" s="78"/>
      <c r="AG1271" s="1"/>
      <c r="AH1271" s="27"/>
      <c r="AI1271" s="30"/>
      <c r="AJ1271" s="1"/>
    </row>
    <row r="1272" spans="1:36" ht="12.75" customHeight="1" x14ac:dyDescent="0.25">
      <c r="A1272" s="22"/>
      <c r="B1272" s="27"/>
      <c r="C1272" s="27"/>
      <c r="D1272" s="76"/>
      <c r="E1272" s="76"/>
      <c r="F1272" s="76"/>
      <c r="G1272" s="76"/>
      <c r="H1272" s="76"/>
      <c r="I1272" s="76"/>
      <c r="J1272" s="76"/>
      <c r="K1272" s="77"/>
      <c r="L1272" s="27"/>
      <c r="M1272" s="27"/>
      <c r="N1272" s="27"/>
      <c r="O1272" s="27"/>
      <c r="P1272" s="27"/>
      <c r="Q1272" s="27"/>
      <c r="R1272" s="27"/>
      <c r="S1272" s="27"/>
      <c r="T1272" s="27"/>
      <c r="U1272" s="27"/>
      <c r="V1272" s="27"/>
      <c r="W1272" s="27"/>
      <c r="X1272" s="27"/>
      <c r="Y1272" s="27"/>
      <c r="Z1272" s="27"/>
      <c r="AA1272" s="27"/>
      <c r="AB1272" s="27"/>
      <c r="AC1272" s="27"/>
      <c r="AD1272" s="78"/>
      <c r="AE1272" s="78"/>
      <c r="AF1272" s="78"/>
      <c r="AG1272" s="1"/>
      <c r="AH1272" s="27"/>
      <c r="AI1272" s="30"/>
      <c r="AJ1272" s="1"/>
    </row>
    <row r="1273" spans="1:36" ht="12.75" customHeight="1" x14ac:dyDescent="0.25">
      <c r="A1273" s="22"/>
      <c r="B1273" s="27"/>
      <c r="C1273" s="27"/>
      <c r="D1273" s="76"/>
      <c r="E1273" s="76"/>
      <c r="F1273" s="76"/>
      <c r="G1273" s="76"/>
      <c r="H1273" s="76"/>
      <c r="I1273" s="76"/>
      <c r="J1273" s="76"/>
      <c r="K1273" s="77"/>
      <c r="L1273" s="27"/>
      <c r="M1273" s="27"/>
      <c r="N1273" s="27"/>
      <c r="O1273" s="27"/>
      <c r="P1273" s="27"/>
      <c r="Q1273" s="27"/>
      <c r="R1273" s="27"/>
      <c r="S1273" s="27"/>
      <c r="T1273" s="27"/>
      <c r="U1273" s="27"/>
      <c r="V1273" s="27"/>
      <c r="W1273" s="27"/>
      <c r="X1273" s="27"/>
      <c r="Y1273" s="27"/>
      <c r="Z1273" s="27"/>
      <c r="AA1273" s="27"/>
      <c r="AB1273" s="27"/>
      <c r="AC1273" s="27"/>
      <c r="AD1273" s="78"/>
      <c r="AE1273" s="78"/>
      <c r="AF1273" s="78"/>
      <c r="AG1273" s="1"/>
      <c r="AH1273" s="27"/>
      <c r="AI1273" s="30"/>
      <c r="AJ1273" s="1"/>
    </row>
    <row r="1274" spans="1:36" ht="12.75" customHeight="1" x14ac:dyDescent="0.25">
      <c r="A1274" s="22"/>
      <c r="B1274" s="27"/>
      <c r="C1274" s="27"/>
      <c r="D1274" s="76"/>
      <c r="E1274" s="76"/>
      <c r="F1274" s="76"/>
      <c r="G1274" s="76"/>
      <c r="H1274" s="76"/>
      <c r="I1274" s="76"/>
      <c r="J1274" s="76"/>
      <c r="K1274" s="77"/>
      <c r="L1274" s="27"/>
      <c r="M1274" s="27"/>
      <c r="N1274" s="27"/>
      <c r="O1274" s="27"/>
      <c r="P1274" s="27"/>
      <c r="Q1274" s="27"/>
      <c r="R1274" s="27"/>
      <c r="S1274" s="27"/>
      <c r="T1274" s="27"/>
      <c r="U1274" s="27"/>
      <c r="V1274" s="27"/>
      <c r="W1274" s="27"/>
      <c r="X1274" s="27"/>
      <c r="Y1274" s="27"/>
      <c r="Z1274" s="27"/>
      <c r="AA1274" s="27"/>
      <c r="AB1274" s="27"/>
      <c r="AC1274" s="27"/>
      <c r="AD1274" s="78"/>
      <c r="AE1274" s="78"/>
      <c r="AF1274" s="78"/>
      <c r="AG1274" s="1"/>
      <c r="AH1274" s="27"/>
      <c r="AI1274" s="30"/>
      <c r="AJ1274" s="1"/>
    </row>
    <row r="1275" spans="1:36" ht="12.75" customHeight="1" x14ac:dyDescent="0.25">
      <c r="A1275" s="22"/>
      <c r="B1275" s="27"/>
      <c r="C1275" s="27"/>
      <c r="D1275" s="76"/>
      <c r="E1275" s="76"/>
      <c r="F1275" s="76"/>
      <c r="G1275" s="76"/>
      <c r="H1275" s="76"/>
      <c r="I1275" s="76"/>
      <c r="J1275" s="76"/>
      <c r="K1275" s="77"/>
      <c r="L1275" s="27"/>
      <c r="M1275" s="27"/>
      <c r="N1275" s="27"/>
      <c r="O1275" s="27"/>
      <c r="P1275" s="27"/>
      <c r="Q1275" s="27"/>
      <c r="R1275" s="27"/>
      <c r="S1275" s="27"/>
      <c r="T1275" s="27"/>
      <c r="U1275" s="27"/>
      <c r="V1275" s="27"/>
      <c r="W1275" s="27"/>
      <c r="X1275" s="27"/>
      <c r="Y1275" s="27"/>
      <c r="Z1275" s="27"/>
      <c r="AA1275" s="27"/>
      <c r="AB1275" s="27"/>
      <c r="AC1275" s="27"/>
      <c r="AD1275" s="78"/>
      <c r="AE1275" s="78"/>
      <c r="AF1275" s="78"/>
      <c r="AG1275" s="1"/>
      <c r="AH1275" s="27"/>
      <c r="AI1275" s="30"/>
      <c r="AJ1275" s="1"/>
    </row>
    <row r="1276" spans="1:36" ht="12.75" customHeight="1" x14ac:dyDescent="0.25">
      <c r="A1276" s="22"/>
      <c r="B1276" s="27"/>
      <c r="C1276" s="27"/>
      <c r="D1276" s="76"/>
      <c r="E1276" s="76"/>
      <c r="F1276" s="76"/>
      <c r="G1276" s="76"/>
      <c r="H1276" s="76"/>
      <c r="I1276" s="76"/>
      <c r="J1276" s="76"/>
      <c r="K1276" s="77"/>
      <c r="L1276" s="27"/>
      <c r="M1276" s="27"/>
      <c r="N1276" s="27"/>
      <c r="O1276" s="27"/>
      <c r="P1276" s="27"/>
      <c r="Q1276" s="27"/>
      <c r="R1276" s="27"/>
      <c r="S1276" s="27"/>
      <c r="T1276" s="27"/>
      <c r="U1276" s="27"/>
      <c r="V1276" s="27"/>
      <c r="W1276" s="27"/>
      <c r="X1276" s="27"/>
      <c r="Y1276" s="27"/>
      <c r="Z1276" s="27"/>
      <c r="AA1276" s="27"/>
      <c r="AB1276" s="27"/>
      <c r="AC1276" s="27"/>
      <c r="AD1276" s="78"/>
      <c r="AE1276" s="78"/>
      <c r="AF1276" s="78"/>
      <c r="AG1276" s="1"/>
      <c r="AH1276" s="27"/>
      <c r="AI1276" s="30"/>
      <c r="AJ1276" s="1"/>
    </row>
    <row r="1277" spans="1:36" ht="12.75" customHeight="1" x14ac:dyDescent="0.25">
      <c r="A1277" s="22"/>
      <c r="B1277" s="27"/>
      <c r="C1277" s="27"/>
      <c r="D1277" s="76"/>
      <c r="E1277" s="76"/>
      <c r="F1277" s="76"/>
      <c r="G1277" s="76"/>
      <c r="H1277" s="76"/>
      <c r="I1277" s="76"/>
      <c r="J1277" s="76"/>
      <c r="K1277" s="77"/>
      <c r="L1277" s="27"/>
      <c r="M1277" s="27"/>
      <c r="N1277" s="27"/>
      <c r="O1277" s="27"/>
      <c r="P1277" s="27"/>
      <c r="Q1277" s="27"/>
      <c r="R1277" s="27"/>
      <c r="S1277" s="27"/>
      <c r="T1277" s="27"/>
      <c r="U1277" s="27"/>
      <c r="V1277" s="27"/>
      <c r="W1277" s="27"/>
      <c r="X1277" s="27"/>
      <c r="Y1277" s="27"/>
      <c r="Z1277" s="27"/>
      <c r="AA1277" s="27"/>
      <c r="AB1277" s="27"/>
      <c r="AC1277" s="27"/>
      <c r="AD1277" s="78"/>
      <c r="AE1277" s="78"/>
      <c r="AF1277" s="78"/>
      <c r="AG1277" s="1"/>
      <c r="AH1277" s="27"/>
      <c r="AI1277" s="30"/>
      <c r="AJ1277" s="1"/>
    </row>
    <row r="1278" spans="1:36" ht="12.75" customHeight="1" x14ac:dyDescent="0.25">
      <c r="A1278" s="22"/>
      <c r="B1278" s="27"/>
      <c r="C1278" s="27"/>
      <c r="D1278" s="76"/>
      <c r="E1278" s="76"/>
      <c r="F1278" s="76"/>
      <c r="G1278" s="76"/>
      <c r="H1278" s="76"/>
      <c r="I1278" s="76"/>
      <c r="J1278" s="76"/>
      <c r="K1278" s="77"/>
      <c r="L1278" s="27"/>
      <c r="M1278" s="27"/>
      <c r="N1278" s="27"/>
      <c r="O1278" s="27"/>
      <c r="P1278" s="27"/>
      <c r="Q1278" s="27"/>
      <c r="R1278" s="27"/>
      <c r="S1278" s="27"/>
      <c r="T1278" s="27"/>
      <c r="U1278" s="27"/>
      <c r="V1278" s="27"/>
      <c r="W1278" s="27"/>
      <c r="X1278" s="27"/>
      <c r="Y1278" s="27"/>
      <c r="Z1278" s="27"/>
      <c r="AA1278" s="27"/>
      <c r="AB1278" s="27"/>
      <c r="AC1278" s="27"/>
      <c r="AD1278" s="78"/>
      <c r="AE1278" s="78"/>
      <c r="AF1278" s="78"/>
      <c r="AG1278" s="1"/>
      <c r="AH1278" s="27"/>
      <c r="AI1278" s="30"/>
      <c r="AJ1278" s="1"/>
    </row>
    <row r="1279" spans="1:36" ht="12.75" customHeight="1" x14ac:dyDescent="0.25">
      <c r="A1279" s="22"/>
      <c r="B1279" s="27"/>
      <c r="C1279" s="27"/>
      <c r="D1279" s="76"/>
      <c r="E1279" s="76"/>
      <c r="F1279" s="76"/>
      <c r="G1279" s="76"/>
      <c r="H1279" s="76"/>
      <c r="I1279" s="76"/>
      <c r="J1279" s="76"/>
      <c r="K1279" s="77"/>
      <c r="L1279" s="27"/>
      <c r="M1279" s="27"/>
      <c r="N1279" s="27"/>
      <c r="O1279" s="27"/>
      <c r="P1279" s="27"/>
      <c r="Q1279" s="27"/>
      <c r="R1279" s="27"/>
      <c r="S1279" s="27"/>
      <c r="T1279" s="27"/>
      <c r="U1279" s="27"/>
      <c r="V1279" s="27"/>
      <c r="W1279" s="27"/>
      <c r="X1279" s="27"/>
      <c r="Y1279" s="27"/>
      <c r="Z1279" s="27"/>
      <c r="AA1279" s="27"/>
      <c r="AB1279" s="27"/>
      <c r="AC1279" s="27"/>
      <c r="AD1279" s="78"/>
      <c r="AE1279" s="78"/>
      <c r="AF1279" s="78"/>
      <c r="AG1279" s="1"/>
      <c r="AH1279" s="27"/>
      <c r="AI1279" s="30"/>
      <c r="AJ1279" s="1"/>
    </row>
    <row r="1280" spans="1:36" ht="12.75" customHeight="1" x14ac:dyDescent="0.25">
      <c r="A1280" s="22"/>
      <c r="B1280" s="27"/>
      <c r="C1280" s="27"/>
      <c r="D1280" s="76"/>
      <c r="E1280" s="76"/>
      <c r="F1280" s="76"/>
      <c r="G1280" s="76"/>
      <c r="H1280" s="76"/>
      <c r="I1280" s="76"/>
      <c r="J1280" s="76"/>
      <c r="K1280" s="77"/>
      <c r="L1280" s="27"/>
      <c r="M1280" s="27"/>
      <c r="N1280" s="27"/>
      <c r="O1280" s="27"/>
      <c r="P1280" s="27"/>
      <c r="Q1280" s="27"/>
      <c r="R1280" s="27"/>
      <c r="S1280" s="27"/>
      <c r="T1280" s="27"/>
      <c r="U1280" s="27"/>
      <c r="V1280" s="27"/>
      <c r="W1280" s="27"/>
      <c r="X1280" s="27"/>
      <c r="Y1280" s="27"/>
      <c r="Z1280" s="27"/>
      <c r="AA1280" s="27"/>
      <c r="AB1280" s="27"/>
      <c r="AC1280" s="27"/>
      <c r="AD1280" s="78"/>
      <c r="AE1280" s="78"/>
      <c r="AF1280" s="78"/>
      <c r="AG1280" s="1"/>
      <c r="AH1280" s="27"/>
      <c r="AI1280" s="30"/>
      <c r="AJ1280" s="1"/>
    </row>
    <row r="1281" spans="1:36" ht="12.75" customHeight="1" x14ac:dyDescent="0.25">
      <c r="A1281" s="22"/>
      <c r="B1281" s="27"/>
      <c r="C1281" s="27"/>
      <c r="D1281" s="76"/>
      <c r="E1281" s="76"/>
      <c r="F1281" s="76"/>
      <c r="G1281" s="76"/>
      <c r="H1281" s="76"/>
      <c r="I1281" s="76"/>
      <c r="J1281" s="76"/>
      <c r="K1281" s="77"/>
      <c r="L1281" s="27"/>
      <c r="M1281" s="27"/>
      <c r="N1281" s="27"/>
      <c r="O1281" s="27"/>
      <c r="P1281" s="27"/>
      <c r="Q1281" s="27"/>
      <c r="R1281" s="27"/>
      <c r="S1281" s="27"/>
      <c r="T1281" s="27"/>
      <c r="U1281" s="27"/>
      <c r="V1281" s="27"/>
      <c r="W1281" s="27"/>
      <c r="X1281" s="27"/>
      <c r="Y1281" s="27"/>
      <c r="Z1281" s="27"/>
      <c r="AA1281" s="27"/>
      <c r="AB1281" s="27"/>
      <c r="AC1281" s="27"/>
      <c r="AD1281" s="78"/>
      <c r="AE1281" s="78"/>
      <c r="AF1281" s="78"/>
      <c r="AG1281" s="1"/>
      <c r="AH1281" s="27"/>
      <c r="AI1281" s="30"/>
      <c r="AJ1281" s="1"/>
    </row>
    <row r="1282" spans="1:36" ht="12.75" customHeight="1" x14ac:dyDescent="0.25">
      <c r="A1282" s="22"/>
      <c r="B1282" s="27"/>
      <c r="C1282" s="27"/>
      <c r="D1282" s="76"/>
      <c r="E1282" s="76"/>
      <c r="F1282" s="76"/>
      <c r="G1282" s="76"/>
      <c r="H1282" s="76"/>
      <c r="I1282" s="76"/>
      <c r="J1282" s="76"/>
      <c r="K1282" s="77"/>
      <c r="L1282" s="27"/>
      <c r="M1282" s="27"/>
      <c r="N1282" s="27"/>
      <c r="O1282" s="27"/>
      <c r="P1282" s="27"/>
      <c r="Q1282" s="27"/>
      <c r="R1282" s="27"/>
      <c r="S1282" s="27"/>
      <c r="T1282" s="27"/>
      <c r="U1282" s="27"/>
      <c r="V1282" s="27"/>
      <c r="W1282" s="27"/>
      <c r="X1282" s="27"/>
      <c r="Y1282" s="27"/>
      <c r="Z1282" s="27"/>
      <c r="AA1282" s="27"/>
      <c r="AB1282" s="27"/>
      <c r="AC1282" s="27"/>
      <c r="AD1282" s="78"/>
      <c r="AE1282" s="78"/>
      <c r="AF1282" s="78"/>
      <c r="AG1282" s="1"/>
      <c r="AH1282" s="27"/>
      <c r="AI1282" s="30"/>
      <c r="AJ1282" s="1"/>
    </row>
    <row r="1283" spans="1:36" ht="12.75" customHeight="1" x14ac:dyDescent="0.25">
      <c r="A1283" s="22"/>
      <c r="B1283" s="27"/>
      <c r="C1283" s="27"/>
      <c r="D1283" s="76"/>
      <c r="E1283" s="76"/>
      <c r="F1283" s="76"/>
      <c r="G1283" s="76"/>
      <c r="H1283" s="76"/>
      <c r="I1283" s="76"/>
      <c r="J1283" s="76"/>
      <c r="K1283" s="77"/>
      <c r="L1283" s="27"/>
      <c r="M1283" s="27"/>
      <c r="N1283" s="27"/>
      <c r="O1283" s="27"/>
      <c r="P1283" s="27"/>
      <c r="Q1283" s="27"/>
      <c r="R1283" s="27"/>
      <c r="S1283" s="27"/>
      <c r="T1283" s="27"/>
      <c r="U1283" s="27"/>
      <c r="V1283" s="27"/>
      <c r="W1283" s="27"/>
      <c r="X1283" s="27"/>
      <c r="Y1283" s="27"/>
      <c r="Z1283" s="27"/>
      <c r="AA1283" s="27"/>
      <c r="AB1283" s="27"/>
      <c r="AC1283" s="27"/>
      <c r="AD1283" s="78"/>
      <c r="AE1283" s="78"/>
      <c r="AF1283" s="78"/>
      <c r="AG1283" s="1"/>
      <c r="AH1283" s="27"/>
      <c r="AI1283" s="30"/>
      <c r="AJ1283" s="1"/>
    </row>
    <row r="1284" spans="1:36" ht="12.75" customHeight="1" x14ac:dyDescent="0.25">
      <c r="A1284" s="22"/>
      <c r="B1284" s="27"/>
      <c r="C1284" s="27"/>
      <c r="D1284" s="76"/>
      <c r="E1284" s="76"/>
      <c r="F1284" s="76"/>
      <c r="G1284" s="76"/>
      <c r="H1284" s="76"/>
      <c r="I1284" s="76"/>
      <c r="J1284" s="76"/>
      <c r="K1284" s="77"/>
      <c r="L1284" s="27"/>
      <c r="M1284" s="27"/>
      <c r="N1284" s="27"/>
      <c r="O1284" s="27"/>
      <c r="P1284" s="27"/>
      <c r="Q1284" s="27"/>
      <c r="R1284" s="27"/>
      <c r="S1284" s="27"/>
      <c r="T1284" s="27"/>
      <c r="U1284" s="27"/>
      <c r="V1284" s="27"/>
      <c r="W1284" s="27"/>
      <c r="X1284" s="27"/>
      <c r="Y1284" s="27"/>
      <c r="Z1284" s="27"/>
      <c r="AA1284" s="27"/>
      <c r="AB1284" s="27"/>
      <c r="AC1284" s="27"/>
      <c r="AD1284" s="78"/>
      <c r="AE1284" s="78"/>
      <c r="AF1284" s="78"/>
      <c r="AG1284" s="1"/>
      <c r="AH1284" s="27"/>
      <c r="AI1284" s="30"/>
      <c r="AJ1284" s="1"/>
    </row>
    <row r="1285" spans="1:36" ht="12.75" customHeight="1" x14ac:dyDescent="0.25">
      <c r="A1285" s="22"/>
      <c r="B1285" s="27"/>
      <c r="C1285" s="27"/>
      <c r="D1285" s="76"/>
      <c r="E1285" s="76"/>
      <c r="F1285" s="76"/>
      <c r="G1285" s="76"/>
      <c r="H1285" s="76"/>
      <c r="I1285" s="76"/>
      <c r="J1285" s="76"/>
      <c r="K1285" s="77"/>
      <c r="L1285" s="27"/>
      <c r="M1285" s="27"/>
      <c r="N1285" s="27"/>
      <c r="O1285" s="27"/>
      <c r="P1285" s="27"/>
      <c r="Q1285" s="27"/>
      <c r="R1285" s="27"/>
      <c r="S1285" s="27"/>
      <c r="T1285" s="27"/>
      <c r="U1285" s="27"/>
      <c r="V1285" s="27"/>
      <c r="W1285" s="27"/>
      <c r="X1285" s="27"/>
      <c r="Y1285" s="27"/>
      <c r="Z1285" s="27"/>
      <c r="AA1285" s="27"/>
      <c r="AB1285" s="27"/>
      <c r="AC1285" s="27"/>
      <c r="AD1285" s="78"/>
      <c r="AE1285" s="78"/>
      <c r="AF1285" s="78"/>
      <c r="AG1285" s="1"/>
      <c r="AH1285" s="27"/>
      <c r="AI1285" s="30"/>
      <c r="AJ1285" s="1"/>
    </row>
    <row r="1286" spans="1:36" ht="12.75" customHeight="1" x14ac:dyDescent="0.25">
      <c r="A1286" s="22"/>
      <c r="B1286" s="27"/>
      <c r="C1286" s="27"/>
      <c r="D1286" s="76"/>
      <c r="E1286" s="76"/>
      <c r="F1286" s="76"/>
      <c r="G1286" s="76"/>
      <c r="H1286" s="76"/>
      <c r="I1286" s="76"/>
      <c r="J1286" s="76"/>
      <c r="K1286" s="77"/>
      <c r="L1286" s="27"/>
      <c r="M1286" s="27"/>
      <c r="N1286" s="27"/>
      <c r="O1286" s="27"/>
      <c r="P1286" s="27"/>
      <c r="Q1286" s="27"/>
      <c r="R1286" s="27"/>
      <c r="S1286" s="27"/>
      <c r="T1286" s="27"/>
      <c r="U1286" s="27"/>
      <c r="V1286" s="27"/>
      <c r="W1286" s="27"/>
      <c r="X1286" s="27"/>
      <c r="Y1286" s="27"/>
      <c r="Z1286" s="27"/>
      <c r="AA1286" s="27"/>
      <c r="AB1286" s="27"/>
      <c r="AC1286" s="27"/>
      <c r="AD1286" s="78"/>
      <c r="AE1286" s="78"/>
      <c r="AF1286" s="78"/>
      <c r="AG1286" s="1"/>
      <c r="AH1286" s="27"/>
      <c r="AI1286" s="30"/>
      <c r="AJ1286" s="1"/>
    </row>
    <row r="1287" spans="1:36" ht="12.75" customHeight="1" x14ac:dyDescent="0.25">
      <c r="A1287" s="22"/>
      <c r="B1287" s="27"/>
      <c r="C1287" s="27"/>
      <c r="D1287" s="76"/>
      <c r="E1287" s="76"/>
      <c r="F1287" s="76"/>
      <c r="G1287" s="76"/>
      <c r="H1287" s="76"/>
      <c r="I1287" s="76"/>
      <c r="J1287" s="76"/>
      <c r="K1287" s="77"/>
      <c r="L1287" s="27"/>
      <c r="M1287" s="27"/>
      <c r="N1287" s="27"/>
      <c r="O1287" s="27"/>
      <c r="P1287" s="27"/>
      <c r="Q1287" s="27"/>
      <c r="R1287" s="27"/>
      <c r="S1287" s="27"/>
      <c r="T1287" s="27"/>
      <c r="U1287" s="27"/>
      <c r="V1287" s="27"/>
      <c r="W1287" s="27"/>
      <c r="X1287" s="27"/>
      <c r="Y1287" s="27"/>
      <c r="Z1287" s="27"/>
      <c r="AA1287" s="27"/>
      <c r="AB1287" s="27"/>
      <c r="AC1287" s="27"/>
      <c r="AD1287" s="78"/>
      <c r="AE1287" s="78"/>
      <c r="AF1287" s="78"/>
      <c r="AG1287" s="1"/>
      <c r="AH1287" s="27"/>
      <c r="AI1287" s="30"/>
      <c r="AJ1287" s="1"/>
    </row>
    <row r="1288" spans="1:36" ht="12.75" customHeight="1" x14ac:dyDescent="0.25">
      <c r="A1288" s="22"/>
      <c r="B1288" s="27"/>
      <c r="C1288" s="27"/>
      <c r="D1288" s="76"/>
      <c r="E1288" s="76"/>
      <c r="F1288" s="76"/>
      <c r="G1288" s="76"/>
      <c r="H1288" s="76"/>
      <c r="I1288" s="76"/>
      <c r="J1288" s="76"/>
      <c r="K1288" s="77"/>
      <c r="L1288" s="27"/>
      <c r="M1288" s="27"/>
      <c r="N1288" s="27"/>
      <c r="O1288" s="27"/>
      <c r="P1288" s="27"/>
      <c r="Q1288" s="27"/>
      <c r="R1288" s="27"/>
      <c r="S1288" s="27"/>
      <c r="T1288" s="27"/>
      <c r="U1288" s="27"/>
      <c r="V1288" s="27"/>
      <c r="W1288" s="27"/>
      <c r="X1288" s="27"/>
      <c r="Y1288" s="27"/>
      <c r="Z1288" s="27"/>
      <c r="AA1288" s="27"/>
      <c r="AB1288" s="27"/>
      <c r="AC1288" s="27"/>
      <c r="AD1288" s="78"/>
      <c r="AE1288" s="78"/>
      <c r="AF1288" s="78"/>
      <c r="AG1288" s="1"/>
      <c r="AH1288" s="27"/>
      <c r="AI1288" s="30"/>
      <c r="AJ1288" s="1"/>
    </row>
    <row r="1289" spans="1:36" ht="12.75" customHeight="1" x14ac:dyDescent="0.25">
      <c r="A1289" s="22"/>
      <c r="B1289" s="27"/>
      <c r="C1289" s="27"/>
      <c r="D1289" s="76"/>
      <c r="E1289" s="76"/>
      <c r="F1289" s="76"/>
      <c r="G1289" s="76"/>
      <c r="H1289" s="76"/>
      <c r="I1289" s="76"/>
      <c r="J1289" s="76"/>
      <c r="K1289" s="77"/>
      <c r="L1289" s="27"/>
      <c r="M1289" s="27"/>
      <c r="N1289" s="27"/>
      <c r="O1289" s="27"/>
      <c r="P1289" s="27"/>
      <c r="Q1289" s="27"/>
      <c r="R1289" s="27"/>
      <c r="S1289" s="27"/>
      <c r="T1289" s="27"/>
      <c r="U1289" s="27"/>
      <c r="V1289" s="27"/>
      <c r="W1289" s="27"/>
      <c r="X1289" s="27"/>
      <c r="Y1289" s="27"/>
      <c r="Z1289" s="27"/>
      <c r="AA1289" s="27"/>
      <c r="AB1289" s="27"/>
      <c r="AC1289" s="27"/>
      <c r="AD1289" s="78"/>
      <c r="AE1289" s="78"/>
      <c r="AF1289" s="78"/>
      <c r="AG1289" s="1"/>
      <c r="AH1289" s="27"/>
      <c r="AI1289" s="30"/>
      <c r="AJ1289" s="1"/>
    </row>
    <row r="1290" spans="1:36" ht="12.75" customHeight="1" x14ac:dyDescent="0.25">
      <c r="A1290" s="22"/>
      <c r="B1290" s="27"/>
      <c r="C1290" s="27"/>
      <c r="D1290" s="76"/>
      <c r="E1290" s="76"/>
      <c r="F1290" s="76"/>
      <c r="G1290" s="76"/>
      <c r="H1290" s="76"/>
      <c r="I1290" s="76"/>
      <c r="J1290" s="76"/>
      <c r="K1290" s="77"/>
      <c r="L1290" s="27"/>
      <c r="M1290" s="27"/>
      <c r="N1290" s="27"/>
      <c r="O1290" s="27"/>
      <c r="P1290" s="27"/>
      <c r="Q1290" s="27"/>
      <c r="R1290" s="27"/>
      <c r="S1290" s="27"/>
      <c r="T1290" s="27"/>
      <c r="U1290" s="27"/>
      <c r="V1290" s="27"/>
      <c r="W1290" s="27"/>
      <c r="X1290" s="27"/>
      <c r="Y1290" s="27"/>
      <c r="Z1290" s="27"/>
      <c r="AA1290" s="27"/>
      <c r="AB1290" s="27"/>
      <c r="AC1290" s="27"/>
      <c r="AD1290" s="78"/>
      <c r="AE1290" s="78"/>
      <c r="AF1290" s="78"/>
      <c r="AG1290" s="1"/>
      <c r="AH1290" s="27"/>
      <c r="AI1290" s="30"/>
      <c r="AJ1290" s="1"/>
    </row>
    <row r="1291" spans="1:36" ht="12.75" customHeight="1" x14ac:dyDescent="0.25">
      <c r="A1291" s="22"/>
      <c r="B1291" s="27"/>
      <c r="C1291" s="27"/>
      <c r="D1291" s="76"/>
      <c r="E1291" s="76"/>
      <c r="F1291" s="76"/>
      <c r="G1291" s="76"/>
      <c r="H1291" s="76"/>
      <c r="I1291" s="76"/>
      <c r="J1291" s="76"/>
      <c r="K1291" s="77"/>
      <c r="L1291" s="27"/>
      <c r="M1291" s="27"/>
      <c r="N1291" s="27"/>
      <c r="O1291" s="27"/>
      <c r="P1291" s="27"/>
      <c r="Q1291" s="27"/>
      <c r="R1291" s="27"/>
      <c r="S1291" s="27"/>
      <c r="T1291" s="27"/>
      <c r="U1291" s="27"/>
      <c r="V1291" s="27"/>
      <c r="W1291" s="27"/>
      <c r="X1291" s="27"/>
      <c r="Y1291" s="27"/>
      <c r="Z1291" s="27"/>
      <c r="AA1291" s="27"/>
      <c r="AB1291" s="27"/>
      <c r="AC1291" s="27"/>
      <c r="AD1291" s="78"/>
      <c r="AE1291" s="78"/>
      <c r="AF1291" s="78"/>
      <c r="AG1291" s="1"/>
      <c r="AH1291" s="27"/>
      <c r="AI1291" s="30"/>
      <c r="AJ1291" s="1"/>
    </row>
    <row r="1292" spans="1:36" ht="12.75" customHeight="1" x14ac:dyDescent="0.25">
      <c r="A1292" s="22"/>
      <c r="B1292" s="27"/>
      <c r="C1292" s="27"/>
      <c r="D1292" s="76"/>
      <c r="E1292" s="76"/>
      <c r="F1292" s="76"/>
      <c r="G1292" s="76"/>
      <c r="H1292" s="76"/>
      <c r="I1292" s="76"/>
      <c r="J1292" s="76"/>
      <c r="K1292" s="77"/>
      <c r="L1292" s="27"/>
      <c r="M1292" s="27"/>
      <c r="N1292" s="27"/>
      <c r="O1292" s="27"/>
      <c r="P1292" s="27"/>
      <c r="Q1292" s="27"/>
      <c r="R1292" s="27"/>
      <c r="S1292" s="27"/>
      <c r="T1292" s="27"/>
      <c r="U1292" s="27"/>
      <c r="V1292" s="27"/>
      <c r="W1292" s="27"/>
      <c r="X1292" s="27"/>
      <c r="Y1292" s="27"/>
      <c r="Z1292" s="27"/>
      <c r="AA1292" s="27"/>
      <c r="AB1292" s="27"/>
      <c r="AC1292" s="27"/>
      <c r="AD1292" s="78"/>
      <c r="AE1292" s="78"/>
      <c r="AF1292" s="78"/>
      <c r="AG1292" s="1"/>
      <c r="AH1292" s="27"/>
      <c r="AI1292" s="30"/>
      <c r="AJ1292" s="1"/>
    </row>
    <row r="1293" spans="1:36" ht="12.75" customHeight="1" x14ac:dyDescent="0.25">
      <c r="A1293" s="22"/>
      <c r="B1293" s="27"/>
      <c r="C1293" s="27"/>
      <c r="D1293" s="76"/>
      <c r="E1293" s="76"/>
      <c r="F1293" s="76"/>
      <c r="G1293" s="76"/>
      <c r="H1293" s="76"/>
      <c r="I1293" s="76"/>
      <c r="J1293" s="76"/>
      <c r="K1293" s="77"/>
      <c r="L1293" s="27"/>
      <c r="M1293" s="27"/>
      <c r="N1293" s="27"/>
      <c r="O1293" s="27"/>
      <c r="P1293" s="27"/>
      <c r="Q1293" s="27"/>
      <c r="R1293" s="27"/>
      <c r="S1293" s="27"/>
      <c r="T1293" s="27"/>
      <c r="U1293" s="27"/>
      <c r="V1293" s="27"/>
      <c r="W1293" s="27"/>
      <c r="X1293" s="27"/>
      <c r="Y1293" s="27"/>
      <c r="Z1293" s="27"/>
      <c r="AA1293" s="27"/>
      <c r="AB1293" s="27"/>
      <c r="AC1293" s="27"/>
      <c r="AD1293" s="78"/>
      <c r="AE1293" s="78"/>
      <c r="AF1293" s="78"/>
      <c r="AG1293" s="1"/>
      <c r="AH1293" s="27"/>
      <c r="AI1293" s="30"/>
      <c r="AJ1293" s="1"/>
    </row>
    <row r="1294" spans="1:36" ht="12.75" customHeight="1" x14ac:dyDescent="0.25">
      <c r="A1294" s="22"/>
      <c r="B1294" s="27"/>
      <c r="C1294" s="27"/>
      <c r="D1294" s="76"/>
      <c r="E1294" s="76"/>
      <c r="F1294" s="76"/>
      <c r="G1294" s="76"/>
      <c r="H1294" s="76"/>
      <c r="I1294" s="76"/>
      <c r="J1294" s="76"/>
      <c r="K1294" s="77"/>
      <c r="L1294" s="27"/>
      <c r="M1294" s="27"/>
      <c r="N1294" s="27"/>
      <c r="O1294" s="27"/>
      <c r="P1294" s="27"/>
      <c r="Q1294" s="27"/>
      <c r="R1294" s="27"/>
      <c r="S1294" s="27"/>
      <c r="T1294" s="27"/>
      <c r="U1294" s="27"/>
      <c r="V1294" s="27"/>
      <c r="W1294" s="27"/>
      <c r="X1294" s="27"/>
      <c r="Y1294" s="27"/>
      <c r="Z1294" s="27"/>
      <c r="AA1294" s="27"/>
      <c r="AB1294" s="27"/>
      <c r="AC1294" s="27"/>
      <c r="AD1294" s="78"/>
      <c r="AE1294" s="78"/>
      <c r="AF1294" s="78"/>
      <c r="AG1294" s="1"/>
      <c r="AH1294" s="27"/>
      <c r="AI1294" s="30"/>
      <c r="AJ1294" s="1"/>
    </row>
    <row r="1295" spans="1:36" ht="12.75" customHeight="1" x14ac:dyDescent="0.25">
      <c r="A1295" s="22"/>
      <c r="B1295" s="27"/>
      <c r="C1295" s="27"/>
      <c r="D1295" s="76"/>
      <c r="E1295" s="76"/>
      <c r="F1295" s="76"/>
      <c r="G1295" s="76"/>
      <c r="H1295" s="76"/>
      <c r="I1295" s="76"/>
      <c r="J1295" s="76"/>
      <c r="K1295" s="77"/>
      <c r="L1295" s="27"/>
      <c r="M1295" s="27"/>
      <c r="N1295" s="27"/>
      <c r="O1295" s="27"/>
      <c r="P1295" s="27"/>
      <c r="Q1295" s="27"/>
      <c r="R1295" s="27"/>
      <c r="S1295" s="27"/>
      <c r="T1295" s="27"/>
      <c r="U1295" s="27"/>
      <c r="V1295" s="27"/>
      <c r="W1295" s="27"/>
      <c r="X1295" s="27"/>
      <c r="Y1295" s="27"/>
      <c r="Z1295" s="27"/>
      <c r="AA1295" s="27"/>
      <c r="AB1295" s="27"/>
      <c r="AC1295" s="27"/>
      <c r="AD1295" s="78"/>
      <c r="AE1295" s="78"/>
      <c r="AF1295" s="78"/>
      <c r="AG1295" s="1"/>
      <c r="AH1295" s="27"/>
      <c r="AI1295" s="30"/>
      <c r="AJ1295" s="1"/>
    </row>
    <row r="1296" spans="1:36" ht="12.75" customHeight="1" x14ac:dyDescent="0.25">
      <c r="A1296" s="22"/>
      <c r="B1296" s="27"/>
      <c r="C1296" s="27"/>
      <c r="D1296" s="76"/>
      <c r="E1296" s="76"/>
      <c r="F1296" s="76"/>
      <c r="G1296" s="76"/>
      <c r="H1296" s="76"/>
      <c r="I1296" s="76"/>
      <c r="J1296" s="76"/>
      <c r="K1296" s="77"/>
      <c r="L1296" s="27"/>
      <c r="M1296" s="27"/>
      <c r="N1296" s="27"/>
      <c r="O1296" s="27"/>
      <c r="P1296" s="27"/>
      <c r="Q1296" s="27"/>
      <c r="R1296" s="27"/>
      <c r="S1296" s="27"/>
      <c r="T1296" s="27"/>
      <c r="U1296" s="27"/>
      <c r="V1296" s="27"/>
      <c r="W1296" s="27"/>
      <c r="X1296" s="27"/>
      <c r="Y1296" s="27"/>
      <c r="Z1296" s="27"/>
      <c r="AA1296" s="27"/>
      <c r="AB1296" s="27"/>
      <c r="AC1296" s="27"/>
      <c r="AD1296" s="78"/>
      <c r="AE1296" s="78"/>
      <c r="AF1296" s="78"/>
      <c r="AG1296" s="1"/>
      <c r="AH1296" s="27"/>
      <c r="AI1296" s="30"/>
      <c r="AJ1296" s="1"/>
    </row>
    <row r="1297" spans="1:36" ht="12.75" customHeight="1" x14ac:dyDescent="0.25">
      <c r="A1297" s="22"/>
      <c r="B1297" s="27"/>
      <c r="C1297" s="27"/>
      <c r="D1297" s="76"/>
      <c r="E1297" s="76"/>
      <c r="F1297" s="76"/>
      <c r="G1297" s="76"/>
      <c r="H1297" s="76"/>
      <c r="I1297" s="76"/>
      <c r="J1297" s="76"/>
      <c r="K1297" s="77"/>
      <c r="L1297" s="27"/>
      <c r="M1297" s="27"/>
      <c r="N1297" s="27"/>
      <c r="O1297" s="27"/>
      <c r="P1297" s="27"/>
      <c r="Q1297" s="27"/>
      <c r="R1297" s="27"/>
      <c r="S1297" s="27"/>
      <c r="T1297" s="27"/>
      <c r="U1297" s="27"/>
      <c r="V1297" s="27"/>
      <c r="W1297" s="27"/>
      <c r="X1297" s="27"/>
      <c r="Y1297" s="27"/>
      <c r="Z1297" s="27"/>
      <c r="AA1297" s="27"/>
      <c r="AB1297" s="27"/>
      <c r="AC1297" s="27"/>
      <c r="AD1297" s="78"/>
      <c r="AE1297" s="78"/>
      <c r="AF1297" s="78"/>
      <c r="AG1297" s="1"/>
      <c r="AH1297" s="27"/>
      <c r="AI1297" s="30"/>
      <c r="AJ1297" s="1"/>
    </row>
    <row r="1298" spans="1:36" ht="12.75" customHeight="1" x14ac:dyDescent="0.25">
      <c r="A1298" s="22"/>
      <c r="B1298" s="27"/>
      <c r="C1298" s="27"/>
      <c r="D1298" s="76"/>
      <c r="E1298" s="76"/>
      <c r="F1298" s="76"/>
      <c r="G1298" s="76"/>
      <c r="H1298" s="76"/>
      <c r="I1298" s="76"/>
      <c r="J1298" s="76"/>
      <c r="K1298" s="77"/>
      <c r="L1298" s="27"/>
      <c r="M1298" s="27"/>
      <c r="N1298" s="27"/>
      <c r="O1298" s="27"/>
      <c r="P1298" s="27"/>
      <c r="Q1298" s="27"/>
      <c r="R1298" s="27"/>
      <c r="S1298" s="27"/>
      <c r="T1298" s="27"/>
      <c r="U1298" s="27"/>
      <c r="V1298" s="27"/>
      <c r="W1298" s="27"/>
      <c r="X1298" s="27"/>
      <c r="Y1298" s="27"/>
      <c r="Z1298" s="27"/>
      <c r="AA1298" s="27"/>
      <c r="AB1298" s="27"/>
      <c r="AC1298" s="27"/>
      <c r="AD1298" s="78"/>
      <c r="AE1298" s="78"/>
      <c r="AF1298" s="78"/>
      <c r="AG1298" s="1"/>
      <c r="AH1298" s="27"/>
      <c r="AI1298" s="30"/>
      <c r="AJ1298" s="1"/>
    </row>
    <row r="1299" spans="1:36" ht="12.75" customHeight="1" x14ac:dyDescent="0.25">
      <c r="A1299" s="22"/>
      <c r="B1299" s="27"/>
      <c r="C1299" s="27"/>
      <c r="D1299" s="76"/>
      <c r="E1299" s="76"/>
      <c r="F1299" s="76"/>
      <c r="G1299" s="76"/>
      <c r="H1299" s="76"/>
      <c r="I1299" s="76"/>
      <c r="J1299" s="76"/>
      <c r="K1299" s="77"/>
      <c r="L1299" s="27"/>
      <c r="M1299" s="27"/>
      <c r="N1299" s="27"/>
      <c r="O1299" s="27"/>
      <c r="P1299" s="27"/>
      <c r="Q1299" s="27"/>
      <c r="R1299" s="27"/>
      <c r="S1299" s="27"/>
      <c r="T1299" s="27"/>
      <c r="U1299" s="27"/>
      <c r="V1299" s="27"/>
      <c r="W1299" s="27"/>
      <c r="X1299" s="27"/>
      <c r="Y1299" s="27"/>
      <c r="Z1299" s="27"/>
      <c r="AA1299" s="27"/>
      <c r="AB1299" s="27"/>
      <c r="AC1299" s="27"/>
      <c r="AD1299" s="78"/>
      <c r="AE1299" s="78"/>
      <c r="AF1299" s="78"/>
      <c r="AG1299" s="1"/>
      <c r="AH1299" s="27"/>
      <c r="AI1299" s="30"/>
      <c r="AJ1299" s="1"/>
    </row>
    <row r="1300" spans="1:36" ht="12.75" customHeight="1" x14ac:dyDescent="0.25">
      <c r="A1300" s="22"/>
      <c r="B1300" s="27"/>
      <c r="C1300" s="27"/>
      <c r="D1300" s="76"/>
      <c r="E1300" s="76"/>
      <c r="F1300" s="76"/>
      <c r="G1300" s="76"/>
      <c r="H1300" s="76"/>
      <c r="I1300" s="76"/>
      <c r="J1300" s="76"/>
      <c r="K1300" s="77"/>
      <c r="L1300" s="27"/>
      <c r="M1300" s="27"/>
      <c r="N1300" s="27"/>
      <c r="O1300" s="27"/>
      <c r="P1300" s="27"/>
      <c r="Q1300" s="27"/>
      <c r="R1300" s="27"/>
      <c r="S1300" s="27"/>
      <c r="T1300" s="27"/>
      <c r="U1300" s="27"/>
      <c r="V1300" s="27"/>
      <c r="W1300" s="27"/>
      <c r="X1300" s="27"/>
      <c r="Y1300" s="27"/>
      <c r="Z1300" s="27"/>
      <c r="AA1300" s="27"/>
      <c r="AB1300" s="27"/>
      <c r="AC1300" s="27"/>
      <c r="AD1300" s="78"/>
      <c r="AE1300" s="78"/>
      <c r="AF1300" s="78"/>
      <c r="AG1300" s="1"/>
      <c r="AH1300" s="27"/>
      <c r="AI1300" s="30"/>
      <c r="AJ1300" s="1"/>
    </row>
    <row r="1301" spans="1:36" ht="12.75" customHeight="1" x14ac:dyDescent="0.25">
      <c r="A1301" s="22"/>
      <c r="B1301" s="27"/>
      <c r="C1301" s="27"/>
      <c r="D1301" s="76"/>
      <c r="E1301" s="76"/>
      <c r="F1301" s="76"/>
      <c r="G1301" s="76"/>
      <c r="H1301" s="76"/>
      <c r="I1301" s="76"/>
      <c r="J1301" s="76"/>
      <c r="K1301" s="77"/>
      <c r="L1301" s="27"/>
      <c r="M1301" s="27"/>
      <c r="N1301" s="27"/>
      <c r="O1301" s="27"/>
      <c r="P1301" s="27"/>
      <c r="Q1301" s="27"/>
      <c r="R1301" s="27"/>
      <c r="S1301" s="27"/>
      <c r="T1301" s="27"/>
      <c r="U1301" s="27"/>
      <c r="V1301" s="27"/>
      <c r="W1301" s="27"/>
      <c r="X1301" s="27"/>
      <c r="Y1301" s="27"/>
      <c r="Z1301" s="27"/>
      <c r="AA1301" s="27"/>
      <c r="AB1301" s="27"/>
      <c r="AC1301" s="27"/>
      <c r="AD1301" s="78"/>
      <c r="AE1301" s="78"/>
      <c r="AF1301" s="78"/>
      <c r="AG1301" s="1"/>
      <c r="AH1301" s="27"/>
      <c r="AI1301" s="30"/>
      <c r="AJ1301" s="1"/>
    </row>
    <row r="1302" spans="1:36" ht="12.75" customHeight="1" x14ac:dyDescent="0.25">
      <c r="A1302" s="22"/>
      <c r="B1302" s="27"/>
      <c r="C1302" s="27"/>
      <c r="D1302" s="76"/>
      <c r="E1302" s="76"/>
      <c r="F1302" s="76"/>
      <c r="G1302" s="76"/>
      <c r="H1302" s="76"/>
      <c r="I1302" s="76"/>
      <c r="J1302" s="76"/>
      <c r="K1302" s="77"/>
      <c r="L1302" s="27"/>
      <c r="M1302" s="27"/>
      <c r="N1302" s="27"/>
      <c r="O1302" s="27"/>
      <c r="P1302" s="27"/>
      <c r="Q1302" s="27"/>
      <c r="R1302" s="27"/>
      <c r="S1302" s="27"/>
      <c r="T1302" s="27"/>
      <c r="U1302" s="27"/>
      <c r="V1302" s="27"/>
      <c r="W1302" s="27"/>
      <c r="X1302" s="27"/>
      <c r="Y1302" s="27"/>
      <c r="Z1302" s="27"/>
      <c r="AA1302" s="27"/>
      <c r="AB1302" s="27"/>
      <c r="AC1302" s="27"/>
      <c r="AD1302" s="78"/>
      <c r="AE1302" s="78"/>
      <c r="AF1302" s="78"/>
      <c r="AG1302" s="1"/>
      <c r="AH1302" s="27"/>
      <c r="AI1302" s="30"/>
      <c r="AJ1302" s="1"/>
    </row>
    <row r="1303" spans="1:36" ht="12.75" customHeight="1" x14ac:dyDescent="0.25">
      <c r="A1303" s="22"/>
      <c r="B1303" s="27"/>
      <c r="C1303" s="27"/>
      <c r="D1303" s="76"/>
      <c r="E1303" s="76"/>
      <c r="F1303" s="76"/>
      <c r="G1303" s="76"/>
      <c r="H1303" s="76"/>
      <c r="I1303" s="76"/>
      <c r="J1303" s="76"/>
      <c r="K1303" s="77"/>
      <c r="L1303" s="27"/>
      <c r="M1303" s="27"/>
      <c r="N1303" s="27"/>
      <c r="O1303" s="27"/>
      <c r="P1303" s="27"/>
      <c r="Q1303" s="27"/>
      <c r="R1303" s="27"/>
      <c r="S1303" s="27"/>
      <c r="T1303" s="27"/>
      <c r="U1303" s="27"/>
      <c r="V1303" s="27"/>
      <c r="W1303" s="27"/>
      <c r="X1303" s="27"/>
      <c r="Y1303" s="27"/>
      <c r="Z1303" s="27"/>
      <c r="AA1303" s="27"/>
      <c r="AB1303" s="27"/>
      <c r="AC1303" s="27"/>
      <c r="AD1303" s="78"/>
      <c r="AE1303" s="78"/>
      <c r="AF1303" s="78"/>
      <c r="AG1303" s="1"/>
      <c r="AH1303" s="27"/>
      <c r="AI1303" s="30"/>
      <c r="AJ1303" s="1"/>
    </row>
    <row r="1304" spans="1:36" ht="12.75" customHeight="1" x14ac:dyDescent="0.25">
      <c r="A1304" s="22"/>
      <c r="B1304" s="27"/>
      <c r="C1304" s="27"/>
      <c r="D1304" s="76"/>
      <c r="E1304" s="76"/>
      <c r="F1304" s="76"/>
      <c r="G1304" s="76"/>
      <c r="H1304" s="76"/>
      <c r="I1304" s="76"/>
      <c r="J1304" s="76"/>
      <c r="K1304" s="77"/>
      <c r="L1304" s="27"/>
      <c r="M1304" s="27"/>
      <c r="N1304" s="27"/>
      <c r="O1304" s="27"/>
      <c r="P1304" s="27"/>
      <c r="Q1304" s="27"/>
      <c r="R1304" s="27"/>
      <c r="S1304" s="27"/>
      <c r="T1304" s="27"/>
      <c r="U1304" s="27"/>
      <c r="V1304" s="27"/>
      <c r="W1304" s="27"/>
      <c r="X1304" s="27"/>
      <c r="Y1304" s="27"/>
      <c r="Z1304" s="27"/>
      <c r="AA1304" s="27"/>
      <c r="AB1304" s="27"/>
      <c r="AC1304" s="27"/>
      <c r="AD1304" s="78"/>
      <c r="AE1304" s="78"/>
      <c r="AF1304" s="78"/>
      <c r="AG1304" s="1"/>
      <c r="AH1304" s="27"/>
      <c r="AI1304" s="30"/>
      <c r="AJ1304" s="1"/>
    </row>
    <row r="1305" spans="1:36" ht="12.75" customHeight="1" x14ac:dyDescent="0.25">
      <c r="A1305" s="22"/>
      <c r="B1305" s="27"/>
      <c r="C1305" s="27"/>
      <c r="D1305" s="76"/>
      <c r="E1305" s="76"/>
      <c r="F1305" s="76"/>
      <c r="G1305" s="76"/>
      <c r="H1305" s="76"/>
      <c r="I1305" s="76"/>
      <c r="J1305" s="76"/>
      <c r="K1305" s="77"/>
      <c r="L1305" s="27"/>
      <c r="M1305" s="27"/>
      <c r="N1305" s="27"/>
      <c r="O1305" s="27"/>
      <c r="P1305" s="27"/>
      <c r="Q1305" s="27"/>
      <c r="R1305" s="27"/>
      <c r="S1305" s="27"/>
      <c r="T1305" s="27"/>
      <c r="U1305" s="27"/>
      <c r="V1305" s="27"/>
      <c r="W1305" s="27"/>
      <c r="X1305" s="27"/>
      <c r="Y1305" s="27"/>
      <c r="Z1305" s="27"/>
      <c r="AA1305" s="27"/>
      <c r="AB1305" s="27"/>
      <c r="AC1305" s="27"/>
      <c r="AD1305" s="78"/>
      <c r="AE1305" s="78"/>
      <c r="AF1305" s="78"/>
      <c r="AG1305" s="1"/>
      <c r="AH1305" s="27"/>
      <c r="AI1305" s="30"/>
      <c r="AJ1305" s="1"/>
    </row>
    <row r="1306" spans="1:36" ht="12.75" customHeight="1" x14ac:dyDescent="0.25">
      <c r="A1306" s="22"/>
      <c r="B1306" s="27"/>
      <c r="C1306" s="27"/>
      <c r="D1306" s="76"/>
      <c r="E1306" s="76"/>
      <c r="F1306" s="76"/>
      <c r="G1306" s="76"/>
      <c r="H1306" s="76"/>
      <c r="I1306" s="76"/>
      <c r="J1306" s="76"/>
      <c r="K1306" s="77"/>
      <c r="L1306" s="27"/>
      <c r="M1306" s="27"/>
      <c r="N1306" s="27"/>
      <c r="O1306" s="27"/>
      <c r="P1306" s="27"/>
      <c r="Q1306" s="27"/>
      <c r="R1306" s="27"/>
      <c r="S1306" s="27"/>
      <c r="T1306" s="27"/>
      <c r="U1306" s="27"/>
      <c r="V1306" s="27"/>
      <c r="W1306" s="27"/>
      <c r="X1306" s="27"/>
      <c r="Y1306" s="27"/>
      <c r="Z1306" s="27"/>
      <c r="AA1306" s="27"/>
      <c r="AB1306" s="27"/>
      <c r="AC1306" s="27"/>
      <c r="AD1306" s="78"/>
      <c r="AE1306" s="78"/>
      <c r="AF1306" s="78"/>
      <c r="AG1306" s="1"/>
      <c r="AH1306" s="27"/>
      <c r="AI1306" s="30"/>
      <c r="AJ1306" s="1"/>
    </row>
    <row r="1307" spans="1:36" ht="12.75" customHeight="1" x14ac:dyDescent="0.25">
      <c r="A1307" s="22"/>
      <c r="B1307" s="27"/>
      <c r="C1307" s="27"/>
      <c r="D1307" s="76"/>
      <c r="E1307" s="76"/>
      <c r="F1307" s="76"/>
      <c r="G1307" s="76"/>
      <c r="H1307" s="76"/>
      <c r="I1307" s="76"/>
      <c r="J1307" s="76"/>
      <c r="K1307" s="77"/>
      <c r="L1307" s="27"/>
      <c r="M1307" s="27"/>
      <c r="N1307" s="27"/>
      <c r="O1307" s="27"/>
      <c r="P1307" s="27"/>
      <c r="Q1307" s="27"/>
      <c r="R1307" s="27"/>
      <c r="S1307" s="27"/>
      <c r="T1307" s="27"/>
      <c r="U1307" s="27"/>
      <c r="V1307" s="27"/>
      <c r="W1307" s="27"/>
      <c r="X1307" s="27"/>
      <c r="Y1307" s="27"/>
      <c r="Z1307" s="27"/>
      <c r="AA1307" s="27"/>
      <c r="AB1307" s="27"/>
      <c r="AC1307" s="27"/>
      <c r="AD1307" s="78"/>
      <c r="AE1307" s="78"/>
      <c r="AF1307" s="78"/>
      <c r="AG1307" s="1"/>
      <c r="AH1307" s="27"/>
      <c r="AI1307" s="30"/>
      <c r="AJ1307" s="1"/>
    </row>
    <row r="1308" spans="1:36" ht="12.75" customHeight="1" x14ac:dyDescent="0.25">
      <c r="A1308" s="22"/>
      <c r="B1308" s="27"/>
      <c r="C1308" s="27"/>
      <c r="D1308" s="76"/>
      <c r="E1308" s="76"/>
      <c r="F1308" s="76"/>
      <c r="G1308" s="76"/>
      <c r="H1308" s="76"/>
      <c r="I1308" s="76"/>
      <c r="J1308" s="76"/>
      <c r="K1308" s="77"/>
      <c r="L1308" s="27"/>
      <c r="M1308" s="27"/>
      <c r="N1308" s="27"/>
      <c r="O1308" s="27"/>
      <c r="P1308" s="27"/>
      <c r="Q1308" s="27"/>
      <c r="R1308" s="27"/>
      <c r="S1308" s="27"/>
      <c r="T1308" s="27"/>
      <c r="U1308" s="27"/>
      <c r="V1308" s="27"/>
      <c r="W1308" s="27"/>
      <c r="X1308" s="27"/>
      <c r="Y1308" s="27"/>
      <c r="Z1308" s="27"/>
      <c r="AA1308" s="27"/>
      <c r="AB1308" s="27"/>
      <c r="AC1308" s="27"/>
      <c r="AD1308" s="78"/>
      <c r="AE1308" s="78"/>
      <c r="AF1308" s="78"/>
      <c r="AG1308" s="1"/>
      <c r="AH1308" s="27"/>
      <c r="AI1308" s="30"/>
      <c r="AJ1308" s="1"/>
    </row>
    <row r="1309" spans="1:36" ht="12.75" customHeight="1" x14ac:dyDescent="0.25">
      <c r="A1309" s="22"/>
      <c r="B1309" s="27"/>
      <c r="C1309" s="27"/>
      <c r="D1309" s="76"/>
      <c r="E1309" s="76"/>
      <c r="F1309" s="76"/>
      <c r="G1309" s="76"/>
      <c r="H1309" s="76"/>
      <c r="I1309" s="76"/>
      <c r="J1309" s="76"/>
      <c r="K1309" s="77"/>
      <c r="L1309" s="27"/>
      <c r="M1309" s="27"/>
      <c r="N1309" s="27"/>
      <c r="O1309" s="27"/>
      <c r="P1309" s="27"/>
      <c r="Q1309" s="27"/>
      <c r="R1309" s="27"/>
      <c r="S1309" s="27"/>
      <c r="T1309" s="27"/>
      <c r="U1309" s="27"/>
      <c r="V1309" s="27"/>
      <c r="W1309" s="27"/>
      <c r="X1309" s="27"/>
      <c r="Y1309" s="27"/>
      <c r="Z1309" s="27"/>
      <c r="AA1309" s="27"/>
      <c r="AB1309" s="27"/>
      <c r="AC1309" s="27"/>
      <c r="AD1309" s="78"/>
      <c r="AE1309" s="78"/>
      <c r="AF1309" s="78"/>
      <c r="AG1309" s="1"/>
      <c r="AH1309" s="27"/>
      <c r="AI1309" s="30"/>
      <c r="AJ1309" s="1"/>
    </row>
    <row r="1310" spans="1:36" ht="12.75" customHeight="1" x14ac:dyDescent="0.25">
      <c r="A1310" s="22"/>
      <c r="B1310" s="27"/>
      <c r="C1310" s="27"/>
      <c r="D1310" s="76"/>
      <c r="E1310" s="76"/>
      <c r="F1310" s="76"/>
      <c r="G1310" s="76"/>
      <c r="H1310" s="76"/>
      <c r="I1310" s="76"/>
      <c r="J1310" s="76"/>
      <c r="K1310" s="77"/>
      <c r="L1310" s="27"/>
      <c r="M1310" s="27"/>
      <c r="N1310" s="27"/>
      <c r="O1310" s="27"/>
      <c r="P1310" s="27"/>
      <c r="Q1310" s="27"/>
      <c r="R1310" s="27"/>
      <c r="S1310" s="27"/>
      <c r="T1310" s="27"/>
      <c r="U1310" s="27"/>
      <c r="V1310" s="27"/>
      <c r="W1310" s="27"/>
      <c r="X1310" s="27"/>
      <c r="Y1310" s="27"/>
      <c r="Z1310" s="27"/>
      <c r="AA1310" s="27"/>
      <c r="AB1310" s="27"/>
      <c r="AC1310" s="27"/>
      <c r="AD1310" s="78"/>
      <c r="AE1310" s="78"/>
      <c r="AF1310" s="78"/>
      <c r="AG1310" s="1"/>
      <c r="AH1310" s="27"/>
      <c r="AI1310" s="30"/>
      <c r="AJ1310" s="1"/>
    </row>
    <row r="1311" spans="1:36" ht="12.75" customHeight="1" x14ac:dyDescent="0.25">
      <c r="A1311" s="22"/>
      <c r="B1311" s="27"/>
      <c r="C1311" s="27"/>
      <c r="D1311" s="76"/>
      <c r="E1311" s="76"/>
      <c r="F1311" s="76"/>
      <c r="G1311" s="76"/>
      <c r="H1311" s="76"/>
      <c r="I1311" s="76"/>
      <c r="J1311" s="76"/>
      <c r="K1311" s="77"/>
      <c r="L1311" s="27"/>
      <c r="M1311" s="27"/>
      <c r="N1311" s="27"/>
      <c r="O1311" s="27"/>
      <c r="P1311" s="27"/>
      <c r="Q1311" s="27"/>
      <c r="R1311" s="27"/>
      <c r="S1311" s="27"/>
      <c r="T1311" s="27"/>
      <c r="U1311" s="27"/>
      <c r="V1311" s="27"/>
      <c r="W1311" s="27"/>
      <c r="X1311" s="27"/>
      <c r="Y1311" s="27"/>
      <c r="Z1311" s="27"/>
      <c r="AA1311" s="27"/>
      <c r="AB1311" s="27"/>
      <c r="AC1311" s="27"/>
      <c r="AD1311" s="78"/>
      <c r="AE1311" s="78"/>
      <c r="AF1311" s="78"/>
      <c r="AG1311" s="1"/>
      <c r="AH1311" s="27"/>
      <c r="AI1311" s="30"/>
      <c r="AJ1311" s="1"/>
    </row>
    <row r="1312" spans="1:36" ht="12.75" customHeight="1" x14ac:dyDescent="0.25">
      <c r="A1312" s="22"/>
      <c r="B1312" s="27"/>
      <c r="C1312" s="27"/>
      <c r="D1312" s="76"/>
      <c r="E1312" s="76"/>
      <c r="F1312" s="76"/>
      <c r="G1312" s="76"/>
      <c r="H1312" s="76"/>
      <c r="I1312" s="76"/>
      <c r="J1312" s="76"/>
      <c r="K1312" s="77"/>
      <c r="L1312" s="27"/>
      <c r="M1312" s="27"/>
      <c r="N1312" s="27"/>
      <c r="O1312" s="27"/>
      <c r="P1312" s="27"/>
      <c r="Q1312" s="27"/>
      <c r="R1312" s="27"/>
      <c r="S1312" s="27"/>
      <c r="T1312" s="27"/>
      <c r="U1312" s="27"/>
      <c r="V1312" s="27"/>
      <c r="W1312" s="27"/>
      <c r="X1312" s="27"/>
      <c r="Y1312" s="27"/>
      <c r="Z1312" s="27"/>
      <c r="AA1312" s="27"/>
      <c r="AB1312" s="27"/>
      <c r="AC1312" s="27"/>
      <c r="AD1312" s="78"/>
      <c r="AE1312" s="78"/>
      <c r="AF1312" s="78"/>
      <c r="AG1312" s="1"/>
      <c r="AH1312" s="27"/>
      <c r="AI1312" s="30"/>
      <c r="AJ1312" s="1"/>
    </row>
    <row r="1313" spans="1:36" ht="12.75" customHeight="1" x14ac:dyDescent="0.25">
      <c r="A1313" s="22"/>
      <c r="B1313" s="27"/>
      <c r="C1313" s="27"/>
      <c r="D1313" s="76"/>
      <c r="E1313" s="76"/>
      <c r="F1313" s="76"/>
      <c r="G1313" s="76"/>
      <c r="H1313" s="76"/>
      <c r="I1313" s="76"/>
      <c r="J1313" s="76"/>
      <c r="K1313" s="77"/>
      <c r="L1313" s="27"/>
      <c r="M1313" s="27"/>
      <c r="N1313" s="27"/>
      <c r="O1313" s="27"/>
      <c r="P1313" s="27"/>
      <c r="Q1313" s="27"/>
      <c r="R1313" s="27"/>
      <c r="S1313" s="27"/>
      <c r="T1313" s="27"/>
      <c r="U1313" s="27"/>
      <c r="V1313" s="27"/>
      <c r="W1313" s="27"/>
      <c r="X1313" s="27"/>
      <c r="Y1313" s="27"/>
      <c r="Z1313" s="27"/>
      <c r="AA1313" s="27"/>
      <c r="AB1313" s="27"/>
      <c r="AC1313" s="27"/>
      <c r="AD1313" s="78"/>
      <c r="AE1313" s="78"/>
      <c r="AF1313" s="78"/>
      <c r="AG1313" s="1"/>
      <c r="AH1313" s="27"/>
      <c r="AI1313" s="30"/>
      <c r="AJ1313" s="1"/>
    </row>
    <row r="1314" spans="1:36" ht="12.75" customHeight="1" x14ac:dyDescent="0.25">
      <c r="A1314" s="22"/>
      <c r="B1314" s="27"/>
      <c r="C1314" s="27"/>
      <c r="D1314" s="76"/>
      <c r="E1314" s="76"/>
      <c r="F1314" s="76"/>
      <c r="G1314" s="76"/>
      <c r="H1314" s="76"/>
      <c r="I1314" s="76"/>
      <c r="J1314" s="76"/>
      <c r="K1314" s="77"/>
      <c r="L1314" s="27"/>
      <c r="M1314" s="27"/>
      <c r="N1314" s="27"/>
      <c r="O1314" s="27"/>
      <c r="P1314" s="27"/>
      <c r="Q1314" s="27"/>
      <c r="R1314" s="27"/>
      <c r="S1314" s="27"/>
      <c r="T1314" s="27"/>
      <c r="U1314" s="27"/>
      <c r="V1314" s="27"/>
      <c r="W1314" s="27"/>
      <c r="X1314" s="27"/>
      <c r="Y1314" s="27"/>
      <c r="Z1314" s="27"/>
      <c r="AA1314" s="27"/>
      <c r="AB1314" s="27"/>
      <c r="AC1314" s="27"/>
      <c r="AD1314" s="78"/>
      <c r="AE1314" s="78"/>
      <c r="AF1314" s="78"/>
      <c r="AG1314" s="1"/>
      <c r="AH1314" s="27"/>
      <c r="AI1314" s="30"/>
      <c r="AJ1314" s="1"/>
    </row>
    <row r="1315" spans="1:36" ht="12.75" customHeight="1" x14ac:dyDescent="0.25">
      <c r="A1315" s="22"/>
      <c r="B1315" s="27"/>
      <c r="C1315" s="27"/>
      <c r="D1315" s="76"/>
      <c r="E1315" s="76"/>
      <c r="F1315" s="76"/>
      <c r="G1315" s="76"/>
      <c r="H1315" s="76"/>
      <c r="I1315" s="76"/>
      <c r="J1315" s="76"/>
      <c r="K1315" s="77"/>
      <c r="L1315" s="27"/>
      <c r="M1315" s="27"/>
      <c r="N1315" s="27"/>
      <c r="O1315" s="27"/>
      <c r="P1315" s="27"/>
      <c r="Q1315" s="27"/>
      <c r="R1315" s="27"/>
      <c r="S1315" s="27"/>
      <c r="T1315" s="27"/>
      <c r="U1315" s="27"/>
      <c r="V1315" s="27"/>
      <c r="W1315" s="27"/>
      <c r="X1315" s="27"/>
      <c r="Y1315" s="27"/>
      <c r="Z1315" s="27"/>
      <c r="AA1315" s="27"/>
      <c r="AB1315" s="27"/>
      <c r="AC1315" s="27"/>
      <c r="AD1315" s="78"/>
      <c r="AE1315" s="78"/>
      <c r="AF1315" s="78"/>
      <c r="AG1315" s="1"/>
      <c r="AH1315" s="27"/>
      <c r="AI1315" s="30"/>
      <c r="AJ1315" s="1"/>
    </row>
    <row r="1316" spans="1:36" ht="12.75" customHeight="1" x14ac:dyDescent="0.25">
      <c r="A1316" s="22"/>
      <c r="B1316" s="27"/>
      <c r="C1316" s="27"/>
      <c r="D1316" s="76"/>
      <c r="E1316" s="76"/>
      <c r="F1316" s="76"/>
      <c r="G1316" s="76"/>
      <c r="H1316" s="76"/>
      <c r="I1316" s="76"/>
      <c r="J1316" s="76"/>
      <c r="K1316" s="77"/>
      <c r="L1316" s="27"/>
      <c r="M1316" s="27"/>
      <c r="N1316" s="27"/>
      <c r="O1316" s="27"/>
      <c r="P1316" s="27"/>
      <c r="Q1316" s="27"/>
      <c r="R1316" s="27"/>
      <c r="S1316" s="27"/>
      <c r="T1316" s="27"/>
      <c r="U1316" s="27"/>
      <c r="V1316" s="27"/>
      <c r="W1316" s="27"/>
      <c r="X1316" s="27"/>
      <c r="Y1316" s="27"/>
      <c r="Z1316" s="27"/>
      <c r="AA1316" s="27"/>
      <c r="AB1316" s="27"/>
      <c r="AC1316" s="27"/>
      <c r="AD1316" s="78"/>
      <c r="AE1316" s="78"/>
      <c r="AF1316" s="78"/>
      <c r="AG1316" s="1"/>
      <c r="AH1316" s="27"/>
      <c r="AI1316" s="30"/>
      <c r="AJ1316" s="1"/>
    </row>
    <row r="1317" spans="1:36" ht="12.75" customHeight="1" x14ac:dyDescent="0.25">
      <c r="A1317" s="22"/>
      <c r="B1317" s="27"/>
      <c r="C1317" s="27"/>
      <c r="D1317" s="76"/>
      <c r="E1317" s="76"/>
      <c r="F1317" s="76"/>
      <c r="G1317" s="76"/>
      <c r="H1317" s="76"/>
      <c r="I1317" s="76"/>
      <c r="J1317" s="76"/>
      <c r="K1317" s="77"/>
      <c r="L1317" s="27"/>
      <c r="M1317" s="27"/>
      <c r="N1317" s="27"/>
      <c r="O1317" s="27"/>
      <c r="P1317" s="27"/>
      <c r="Q1317" s="27"/>
      <c r="R1317" s="27"/>
      <c r="S1317" s="27"/>
      <c r="T1317" s="27"/>
      <c r="U1317" s="27"/>
      <c r="V1317" s="27"/>
      <c r="W1317" s="27"/>
      <c r="X1317" s="27"/>
      <c r="Y1317" s="27"/>
      <c r="Z1317" s="27"/>
      <c r="AA1317" s="27"/>
      <c r="AB1317" s="27"/>
      <c r="AC1317" s="27"/>
      <c r="AD1317" s="78"/>
      <c r="AE1317" s="78"/>
      <c r="AF1317" s="78"/>
      <c r="AG1317" s="1"/>
      <c r="AH1317" s="27"/>
      <c r="AI1317" s="30"/>
      <c r="AJ1317" s="1"/>
    </row>
    <row r="1318" spans="1:36" ht="12.75" customHeight="1" x14ac:dyDescent="0.25">
      <c r="A1318" s="22"/>
      <c r="B1318" s="27"/>
      <c r="C1318" s="27"/>
      <c r="D1318" s="76"/>
      <c r="E1318" s="76"/>
      <c r="F1318" s="76"/>
      <c r="G1318" s="76"/>
      <c r="H1318" s="76"/>
      <c r="I1318" s="76"/>
      <c r="J1318" s="76"/>
      <c r="K1318" s="77"/>
      <c r="L1318" s="27"/>
      <c r="M1318" s="27"/>
      <c r="N1318" s="27"/>
      <c r="O1318" s="27"/>
      <c r="P1318" s="27"/>
      <c r="Q1318" s="27"/>
      <c r="R1318" s="27"/>
      <c r="S1318" s="27"/>
      <c r="T1318" s="27"/>
      <c r="U1318" s="27"/>
      <c r="V1318" s="27"/>
      <c r="W1318" s="27"/>
      <c r="X1318" s="27"/>
      <c r="Y1318" s="27"/>
      <c r="Z1318" s="27"/>
      <c r="AA1318" s="27"/>
      <c r="AB1318" s="27"/>
      <c r="AC1318" s="27"/>
      <c r="AD1318" s="78"/>
      <c r="AE1318" s="78"/>
      <c r="AF1318" s="78"/>
      <c r="AG1318" s="1"/>
      <c r="AH1318" s="27"/>
      <c r="AI1318" s="30"/>
      <c r="AJ1318" s="1"/>
    </row>
    <row r="1319" spans="1:36" ht="12.75" customHeight="1" x14ac:dyDescent="0.25">
      <c r="A1319" s="22"/>
      <c r="B1319" s="27"/>
      <c r="C1319" s="27"/>
      <c r="D1319" s="76"/>
      <c r="E1319" s="76"/>
      <c r="F1319" s="76"/>
      <c r="G1319" s="76"/>
      <c r="H1319" s="76"/>
      <c r="I1319" s="76"/>
      <c r="J1319" s="76"/>
      <c r="K1319" s="77"/>
      <c r="L1319" s="27"/>
      <c r="M1319" s="27"/>
      <c r="N1319" s="27"/>
      <c r="O1319" s="27"/>
      <c r="P1319" s="27"/>
      <c r="Q1319" s="27"/>
      <c r="R1319" s="27"/>
      <c r="S1319" s="27"/>
      <c r="T1319" s="27"/>
      <c r="U1319" s="27"/>
      <c r="V1319" s="27"/>
      <c r="W1319" s="27"/>
      <c r="X1319" s="27"/>
      <c r="Y1319" s="27"/>
      <c r="Z1319" s="27"/>
      <c r="AA1319" s="27"/>
      <c r="AB1319" s="27"/>
      <c r="AC1319" s="27"/>
      <c r="AD1319" s="78"/>
      <c r="AE1319" s="78"/>
      <c r="AF1319" s="78"/>
      <c r="AG1319" s="1"/>
      <c r="AH1319" s="27"/>
      <c r="AI1319" s="30"/>
      <c r="AJ1319" s="1"/>
    </row>
    <row r="1320" spans="1:36" ht="12.75" customHeight="1" x14ac:dyDescent="0.25">
      <c r="A1320" s="22"/>
      <c r="B1320" s="27"/>
      <c r="C1320" s="27"/>
      <c r="D1320" s="76"/>
      <c r="E1320" s="76"/>
      <c r="F1320" s="76"/>
      <c r="G1320" s="76"/>
      <c r="H1320" s="76"/>
      <c r="I1320" s="76"/>
      <c r="J1320" s="76"/>
      <c r="K1320" s="77"/>
      <c r="L1320" s="27"/>
      <c r="M1320" s="27"/>
      <c r="N1320" s="27"/>
      <c r="O1320" s="27"/>
      <c r="P1320" s="27"/>
      <c r="Q1320" s="27"/>
      <c r="R1320" s="27"/>
      <c r="S1320" s="27"/>
      <c r="T1320" s="27"/>
      <c r="U1320" s="27"/>
      <c r="V1320" s="27"/>
      <c r="W1320" s="27"/>
      <c r="X1320" s="27"/>
      <c r="Y1320" s="27"/>
      <c r="Z1320" s="27"/>
      <c r="AA1320" s="27"/>
      <c r="AB1320" s="27"/>
      <c r="AC1320" s="27"/>
      <c r="AD1320" s="78"/>
      <c r="AE1320" s="78"/>
      <c r="AF1320" s="78"/>
      <c r="AG1320" s="1"/>
      <c r="AH1320" s="27"/>
      <c r="AI1320" s="30"/>
      <c r="AJ1320" s="1"/>
    </row>
    <row r="1321" spans="1:36" ht="12.75" customHeight="1" x14ac:dyDescent="0.25">
      <c r="A1321" s="22"/>
      <c r="B1321" s="27"/>
      <c r="C1321" s="27"/>
      <c r="D1321" s="76"/>
      <c r="E1321" s="76"/>
      <c r="F1321" s="76"/>
      <c r="G1321" s="76"/>
      <c r="H1321" s="76"/>
      <c r="I1321" s="76"/>
      <c r="J1321" s="76"/>
      <c r="K1321" s="77"/>
      <c r="L1321" s="27"/>
      <c r="M1321" s="27"/>
      <c r="N1321" s="27"/>
      <c r="O1321" s="27"/>
      <c r="P1321" s="27"/>
      <c r="Q1321" s="27"/>
      <c r="R1321" s="27"/>
      <c r="S1321" s="27"/>
      <c r="T1321" s="27"/>
      <c r="U1321" s="27"/>
      <c r="V1321" s="27"/>
      <c r="W1321" s="27"/>
      <c r="X1321" s="27"/>
      <c r="Y1321" s="27"/>
      <c r="Z1321" s="27"/>
      <c r="AA1321" s="27"/>
      <c r="AB1321" s="27"/>
      <c r="AC1321" s="27"/>
      <c r="AD1321" s="78"/>
      <c r="AE1321" s="78"/>
      <c r="AF1321" s="78"/>
      <c r="AG1321" s="1"/>
      <c r="AH1321" s="27"/>
      <c r="AI1321" s="30"/>
      <c r="AJ1321" s="1"/>
    </row>
    <row r="1322" spans="1:36" ht="12.75" customHeight="1" x14ac:dyDescent="0.25">
      <c r="A1322" s="22"/>
      <c r="B1322" s="27"/>
      <c r="C1322" s="27"/>
      <c r="D1322" s="76"/>
      <c r="E1322" s="76"/>
      <c r="F1322" s="76"/>
      <c r="G1322" s="76"/>
      <c r="H1322" s="76"/>
      <c r="I1322" s="76"/>
      <c r="J1322" s="76"/>
      <c r="K1322" s="77"/>
      <c r="L1322" s="27"/>
      <c r="M1322" s="27"/>
      <c r="N1322" s="27"/>
      <c r="O1322" s="27"/>
      <c r="P1322" s="27"/>
      <c r="Q1322" s="27"/>
      <c r="R1322" s="27"/>
      <c r="S1322" s="27"/>
      <c r="T1322" s="27"/>
      <c r="U1322" s="27"/>
      <c r="V1322" s="27"/>
      <c r="W1322" s="27"/>
      <c r="X1322" s="27"/>
      <c r="Y1322" s="27"/>
      <c r="Z1322" s="27"/>
      <c r="AA1322" s="27"/>
      <c r="AB1322" s="27"/>
      <c r="AC1322" s="27"/>
      <c r="AD1322" s="78"/>
      <c r="AE1322" s="78"/>
      <c r="AF1322" s="78"/>
      <c r="AG1322" s="1"/>
      <c r="AH1322" s="27"/>
      <c r="AI1322" s="30"/>
      <c r="AJ1322" s="1"/>
    </row>
    <row r="1323" spans="1:36" ht="12.75" customHeight="1" x14ac:dyDescent="0.25">
      <c r="A1323" s="22"/>
      <c r="B1323" s="27"/>
      <c r="C1323" s="27"/>
      <c r="D1323" s="76"/>
      <c r="E1323" s="76"/>
      <c r="F1323" s="76"/>
      <c r="G1323" s="76"/>
      <c r="H1323" s="76"/>
      <c r="I1323" s="76"/>
      <c r="J1323" s="76"/>
      <c r="K1323" s="77"/>
      <c r="L1323" s="27"/>
      <c r="M1323" s="27"/>
      <c r="N1323" s="27"/>
      <c r="O1323" s="27"/>
      <c r="P1323" s="27"/>
      <c r="Q1323" s="27"/>
      <c r="R1323" s="27"/>
      <c r="S1323" s="27"/>
      <c r="T1323" s="27"/>
      <c r="U1323" s="27"/>
      <c r="V1323" s="27"/>
      <c r="W1323" s="27"/>
      <c r="X1323" s="27"/>
      <c r="Y1323" s="27"/>
      <c r="Z1323" s="27"/>
      <c r="AA1323" s="27"/>
      <c r="AB1323" s="27"/>
      <c r="AC1323" s="27"/>
      <c r="AD1323" s="78"/>
      <c r="AE1323" s="78"/>
      <c r="AF1323" s="78"/>
      <c r="AG1323" s="1"/>
      <c r="AH1323" s="27"/>
      <c r="AI1323" s="30"/>
      <c r="AJ1323" s="1"/>
    </row>
    <row r="1324" spans="1:36" ht="12.75" customHeight="1" x14ac:dyDescent="0.25">
      <c r="A1324" s="22"/>
      <c r="B1324" s="27"/>
      <c r="C1324" s="27"/>
      <c r="D1324" s="76"/>
      <c r="E1324" s="76"/>
      <c r="F1324" s="76"/>
      <c r="G1324" s="76"/>
      <c r="H1324" s="76"/>
      <c r="I1324" s="76"/>
      <c r="J1324" s="76"/>
      <c r="K1324" s="77"/>
      <c r="L1324" s="27"/>
      <c r="M1324" s="27"/>
      <c r="N1324" s="27"/>
      <c r="O1324" s="27"/>
      <c r="P1324" s="27"/>
      <c r="Q1324" s="27"/>
      <c r="R1324" s="27"/>
      <c r="S1324" s="27"/>
      <c r="T1324" s="27"/>
      <c r="U1324" s="27"/>
      <c r="V1324" s="27"/>
      <c r="W1324" s="27"/>
      <c r="X1324" s="27"/>
      <c r="Y1324" s="27"/>
      <c r="Z1324" s="27"/>
      <c r="AA1324" s="27"/>
      <c r="AB1324" s="27"/>
      <c r="AC1324" s="27"/>
      <c r="AD1324" s="78"/>
      <c r="AE1324" s="78"/>
      <c r="AF1324" s="78"/>
      <c r="AG1324" s="1"/>
      <c r="AH1324" s="27"/>
      <c r="AI1324" s="30"/>
      <c r="AJ1324" s="1"/>
    </row>
    <row r="1325" spans="1:36" ht="12.75" customHeight="1" x14ac:dyDescent="0.25">
      <c r="A1325" s="22"/>
      <c r="B1325" s="27"/>
      <c r="C1325" s="27"/>
      <c r="D1325" s="76"/>
      <c r="E1325" s="76"/>
      <c r="F1325" s="76"/>
      <c r="G1325" s="76"/>
      <c r="H1325" s="76"/>
      <c r="I1325" s="76"/>
      <c r="J1325" s="76"/>
      <c r="K1325" s="77"/>
      <c r="L1325" s="27"/>
      <c r="M1325" s="27"/>
      <c r="N1325" s="27"/>
      <c r="O1325" s="27"/>
      <c r="P1325" s="27"/>
      <c r="Q1325" s="27"/>
      <c r="R1325" s="27"/>
      <c r="S1325" s="27"/>
      <c r="T1325" s="27"/>
      <c r="U1325" s="27"/>
      <c r="V1325" s="27"/>
      <c r="W1325" s="27"/>
      <c r="X1325" s="27"/>
      <c r="Y1325" s="27"/>
      <c r="Z1325" s="27"/>
      <c r="AA1325" s="27"/>
      <c r="AB1325" s="27"/>
      <c r="AC1325" s="27"/>
      <c r="AD1325" s="78"/>
      <c r="AE1325" s="78"/>
      <c r="AF1325" s="78"/>
      <c r="AG1325" s="1"/>
      <c r="AH1325" s="27"/>
      <c r="AI1325" s="30"/>
      <c r="AJ1325" s="1"/>
    </row>
    <row r="1326" spans="1:36" ht="12.75" customHeight="1" x14ac:dyDescent="0.25">
      <c r="A1326" s="22"/>
      <c r="B1326" s="27"/>
      <c r="C1326" s="27"/>
      <c r="D1326" s="76"/>
      <c r="E1326" s="76"/>
      <c r="F1326" s="76"/>
      <c r="G1326" s="76"/>
      <c r="H1326" s="76"/>
      <c r="I1326" s="76"/>
      <c r="J1326" s="76"/>
      <c r="K1326" s="77"/>
      <c r="L1326" s="27"/>
      <c r="M1326" s="27"/>
      <c r="N1326" s="27"/>
      <c r="O1326" s="27"/>
      <c r="P1326" s="27"/>
      <c r="Q1326" s="27"/>
      <c r="R1326" s="27"/>
      <c r="S1326" s="27"/>
      <c r="T1326" s="27"/>
      <c r="U1326" s="27"/>
      <c r="V1326" s="27"/>
      <c r="W1326" s="27"/>
      <c r="X1326" s="27"/>
      <c r="Y1326" s="27"/>
      <c r="Z1326" s="27"/>
      <c r="AA1326" s="27"/>
      <c r="AB1326" s="27"/>
      <c r="AC1326" s="27"/>
      <c r="AD1326" s="78"/>
      <c r="AE1326" s="78"/>
      <c r="AF1326" s="78"/>
      <c r="AG1326" s="1"/>
      <c r="AH1326" s="27"/>
      <c r="AI1326" s="30"/>
      <c r="AJ1326" s="1"/>
    </row>
    <row r="1327" spans="1:36" ht="12.75" customHeight="1" x14ac:dyDescent="0.25">
      <c r="A1327" s="22"/>
      <c r="B1327" s="27"/>
      <c r="C1327" s="27"/>
      <c r="D1327" s="76"/>
      <c r="E1327" s="76"/>
      <c r="F1327" s="76"/>
      <c r="G1327" s="76"/>
      <c r="H1327" s="76"/>
      <c r="I1327" s="76"/>
      <c r="J1327" s="76"/>
      <c r="K1327" s="77"/>
      <c r="L1327" s="27"/>
      <c r="M1327" s="27"/>
      <c r="N1327" s="27"/>
      <c r="O1327" s="27"/>
      <c r="P1327" s="27"/>
      <c r="Q1327" s="27"/>
      <c r="R1327" s="27"/>
      <c r="S1327" s="27"/>
      <c r="T1327" s="27"/>
      <c r="U1327" s="27"/>
      <c r="V1327" s="27"/>
      <c r="W1327" s="27"/>
      <c r="X1327" s="27"/>
      <c r="Y1327" s="27"/>
      <c r="Z1327" s="27"/>
      <c r="AA1327" s="27"/>
      <c r="AB1327" s="27"/>
      <c r="AC1327" s="27"/>
      <c r="AD1327" s="78"/>
      <c r="AE1327" s="78"/>
      <c r="AF1327" s="78"/>
      <c r="AG1327" s="1"/>
      <c r="AH1327" s="27"/>
      <c r="AI1327" s="30"/>
      <c r="AJ1327" s="1"/>
    </row>
    <row r="1328" spans="1:36" ht="12.75" customHeight="1" x14ac:dyDescent="0.25">
      <c r="A1328" s="22"/>
      <c r="B1328" s="27"/>
      <c r="C1328" s="27"/>
      <c r="D1328" s="76"/>
      <c r="E1328" s="76"/>
      <c r="F1328" s="76"/>
      <c r="G1328" s="76"/>
      <c r="H1328" s="76"/>
      <c r="I1328" s="76"/>
      <c r="J1328" s="76"/>
      <c r="K1328" s="77"/>
      <c r="L1328" s="27"/>
      <c r="M1328" s="27"/>
      <c r="N1328" s="27"/>
      <c r="O1328" s="27"/>
      <c r="P1328" s="27"/>
      <c r="Q1328" s="27"/>
      <c r="R1328" s="27"/>
      <c r="S1328" s="27"/>
      <c r="T1328" s="27"/>
      <c r="U1328" s="27"/>
      <c r="V1328" s="27"/>
      <c r="W1328" s="27"/>
      <c r="X1328" s="27"/>
      <c r="Y1328" s="27"/>
      <c r="Z1328" s="27"/>
      <c r="AA1328" s="27"/>
      <c r="AB1328" s="27"/>
      <c r="AC1328" s="27"/>
      <c r="AD1328" s="78"/>
      <c r="AE1328" s="78"/>
      <c r="AF1328" s="78"/>
      <c r="AG1328" s="1"/>
      <c r="AH1328" s="27"/>
      <c r="AI1328" s="30"/>
      <c r="AJ1328" s="1"/>
    </row>
    <row r="1329" spans="1:36" ht="12.75" customHeight="1" x14ac:dyDescent="0.25">
      <c r="A1329" s="22"/>
      <c r="B1329" s="27"/>
      <c r="C1329" s="27"/>
      <c r="D1329" s="76"/>
      <c r="E1329" s="76"/>
      <c r="F1329" s="76"/>
      <c r="G1329" s="76"/>
      <c r="H1329" s="76"/>
      <c r="I1329" s="76"/>
      <c r="J1329" s="76"/>
      <c r="K1329" s="77"/>
      <c r="L1329" s="27"/>
      <c r="M1329" s="27"/>
      <c r="N1329" s="27"/>
      <c r="O1329" s="27"/>
      <c r="P1329" s="27"/>
      <c r="Q1329" s="27"/>
      <c r="R1329" s="27"/>
      <c r="S1329" s="27"/>
      <c r="T1329" s="27"/>
      <c r="U1329" s="27"/>
      <c r="V1329" s="27"/>
      <c r="W1329" s="27"/>
      <c r="X1329" s="27"/>
      <c r="Y1329" s="27"/>
      <c r="Z1329" s="27"/>
      <c r="AA1329" s="27"/>
      <c r="AB1329" s="27"/>
      <c r="AC1329" s="27"/>
      <c r="AD1329" s="78"/>
      <c r="AE1329" s="78"/>
      <c r="AF1329" s="78"/>
      <c r="AG1329" s="1"/>
      <c r="AH1329" s="27"/>
      <c r="AI1329" s="30"/>
      <c r="AJ1329" s="1"/>
    </row>
    <row r="1330" spans="1:36" ht="12.75" customHeight="1" x14ac:dyDescent="0.25">
      <c r="A1330" s="22"/>
      <c r="B1330" s="27"/>
      <c r="C1330" s="27"/>
      <c r="D1330" s="76"/>
      <c r="E1330" s="76"/>
      <c r="F1330" s="76"/>
      <c r="G1330" s="76"/>
      <c r="H1330" s="76"/>
      <c r="I1330" s="76"/>
      <c r="J1330" s="76"/>
      <c r="K1330" s="77"/>
      <c r="L1330" s="27"/>
      <c r="M1330" s="27"/>
      <c r="N1330" s="27"/>
      <c r="O1330" s="27"/>
      <c r="P1330" s="27"/>
      <c r="Q1330" s="27"/>
      <c r="R1330" s="27"/>
      <c r="S1330" s="27"/>
      <c r="T1330" s="27"/>
      <c r="U1330" s="27"/>
      <c r="V1330" s="27"/>
      <c r="W1330" s="27"/>
      <c r="X1330" s="27"/>
      <c r="Y1330" s="27"/>
      <c r="Z1330" s="27"/>
      <c r="AA1330" s="27"/>
      <c r="AB1330" s="27"/>
      <c r="AC1330" s="27"/>
      <c r="AD1330" s="78"/>
      <c r="AE1330" s="78"/>
      <c r="AF1330" s="78"/>
      <c r="AG1330" s="1"/>
      <c r="AH1330" s="27"/>
      <c r="AI1330" s="30"/>
      <c r="AJ1330" s="1"/>
    </row>
    <row r="1331" spans="1:36" ht="12.75" customHeight="1" x14ac:dyDescent="0.25">
      <c r="A1331" s="22"/>
      <c r="B1331" s="27"/>
      <c r="C1331" s="27"/>
      <c r="D1331" s="76"/>
      <c r="E1331" s="76"/>
      <c r="F1331" s="76"/>
      <c r="G1331" s="76"/>
      <c r="H1331" s="76"/>
      <c r="I1331" s="76"/>
      <c r="J1331" s="76"/>
      <c r="K1331" s="77"/>
      <c r="L1331" s="27"/>
      <c r="M1331" s="27"/>
      <c r="N1331" s="27"/>
      <c r="O1331" s="27"/>
      <c r="P1331" s="27"/>
      <c r="Q1331" s="27"/>
      <c r="R1331" s="27"/>
      <c r="S1331" s="27"/>
      <c r="T1331" s="27"/>
      <c r="U1331" s="27"/>
      <c r="V1331" s="27"/>
      <c r="W1331" s="27"/>
      <c r="X1331" s="27"/>
      <c r="Y1331" s="27"/>
      <c r="Z1331" s="27"/>
      <c r="AA1331" s="27"/>
      <c r="AB1331" s="27"/>
      <c r="AC1331" s="27"/>
      <c r="AD1331" s="78"/>
      <c r="AE1331" s="78"/>
      <c r="AF1331" s="78"/>
      <c r="AG1331" s="1"/>
      <c r="AH1331" s="27"/>
      <c r="AI1331" s="30"/>
      <c r="AJ1331" s="1"/>
    </row>
    <row r="1332" spans="1:36" ht="12.75" customHeight="1" x14ac:dyDescent="0.25">
      <c r="A1332" s="22"/>
      <c r="B1332" s="27"/>
      <c r="C1332" s="27"/>
      <c r="D1332" s="76"/>
      <c r="E1332" s="76"/>
      <c r="F1332" s="76"/>
      <c r="G1332" s="76"/>
      <c r="H1332" s="76"/>
      <c r="I1332" s="76"/>
      <c r="J1332" s="76"/>
      <c r="K1332" s="77"/>
      <c r="L1332" s="27"/>
      <c r="M1332" s="27"/>
      <c r="N1332" s="27"/>
      <c r="O1332" s="27"/>
      <c r="P1332" s="27"/>
      <c r="Q1332" s="27"/>
      <c r="R1332" s="27"/>
      <c r="S1332" s="27"/>
      <c r="T1332" s="27"/>
      <c r="U1332" s="27"/>
      <c r="V1332" s="27"/>
      <c r="W1332" s="27"/>
      <c r="X1332" s="27"/>
      <c r="Y1332" s="27"/>
      <c r="Z1332" s="27"/>
      <c r="AA1332" s="27"/>
      <c r="AB1332" s="27"/>
      <c r="AC1332" s="27"/>
      <c r="AD1332" s="78"/>
      <c r="AE1332" s="78"/>
      <c r="AF1332" s="78"/>
      <c r="AG1332" s="1"/>
      <c r="AH1332" s="27"/>
      <c r="AI1332" s="30"/>
      <c r="AJ1332" s="1"/>
    </row>
    <row r="1333" spans="1:36" ht="12.75" customHeight="1" x14ac:dyDescent="0.25">
      <c r="A1333" s="22"/>
      <c r="B1333" s="27"/>
      <c r="C1333" s="27"/>
      <c r="D1333" s="76"/>
      <c r="E1333" s="76"/>
      <c r="F1333" s="76"/>
      <c r="G1333" s="76"/>
      <c r="H1333" s="76"/>
      <c r="I1333" s="76"/>
      <c r="J1333" s="76"/>
      <c r="K1333" s="77"/>
      <c r="L1333" s="27"/>
      <c r="M1333" s="27"/>
      <c r="N1333" s="27"/>
      <c r="O1333" s="27"/>
      <c r="P1333" s="27"/>
      <c r="Q1333" s="27"/>
      <c r="R1333" s="27"/>
      <c r="S1333" s="27"/>
      <c r="T1333" s="27"/>
      <c r="U1333" s="27"/>
      <c r="V1333" s="27"/>
      <c r="W1333" s="27"/>
      <c r="X1333" s="27"/>
      <c r="Y1333" s="27"/>
      <c r="Z1333" s="27"/>
      <c r="AA1333" s="27"/>
      <c r="AB1333" s="27"/>
      <c r="AC1333" s="27"/>
      <c r="AD1333" s="78"/>
      <c r="AE1333" s="78"/>
      <c r="AF1333" s="78"/>
      <c r="AG1333" s="1"/>
      <c r="AH1333" s="27"/>
      <c r="AI1333" s="30"/>
      <c r="AJ1333" s="1"/>
    </row>
    <row r="1334" spans="1:36" ht="12.75" customHeight="1" x14ac:dyDescent="0.25">
      <c r="A1334" s="22"/>
      <c r="B1334" s="27"/>
      <c r="C1334" s="27"/>
      <c r="D1334" s="76"/>
      <c r="E1334" s="76"/>
      <c r="F1334" s="76"/>
      <c r="G1334" s="76"/>
      <c r="H1334" s="76"/>
      <c r="I1334" s="76"/>
      <c r="J1334" s="76"/>
      <c r="K1334" s="77"/>
      <c r="L1334" s="27"/>
      <c r="M1334" s="27"/>
      <c r="N1334" s="27"/>
      <c r="O1334" s="27"/>
      <c r="P1334" s="27"/>
      <c r="Q1334" s="27"/>
      <c r="R1334" s="27"/>
      <c r="S1334" s="27"/>
      <c r="T1334" s="27"/>
      <c r="U1334" s="27"/>
      <c r="V1334" s="27"/>
      <c r="W1334" s="27"/>
      <c r="X1334" s="27"/>
      <c r="Y1334" s="27"/>
      <c r="Z1334" s="27"/>
      <c r="AA1334" s="27"/>
      <c r="AB1334" s="27"/>
      <c r="AC1334" s="27"/>
      <c r="AD1334" s="78"/>
      <c r="AE1334" s="78"/>
      <c r="AF1334" s="78"/>
      <c r="AG1334" s="1"/>
      <c r="AH1334" s="27"/>
      <c r="AI1334" s="30"/>
      <c r="AJ1334" s="1"/>
    </row>
    <row r="1335" spans="1:36" ht="12.75" customHeight="1" x14ac:dyDescent="0.25">
      <c r="A1335" s="22"/>
      <c r="B1335" s="27"/>
      <c r="C1335" s="27"/>
      <c r="D1335" s="76"/>
      <c r="E1335" s="76"/>
      <c r="F1335" s="76"/>
      <c r="G1335" s="76"/>
      <c r="H1335" s="76"/>
      <c r="I1335" s="76"/>
      <c r="J1335" s="76"/>
      <c r="K1335" s="77"/>
      <c r="L1335" s="27"/>
      <c r="M1335" s="27"/>
      <c r="N1335" s="27"/>
      <c r="O1335" s="27"/>
      <c r="P1335" s="27"/>
      <c r="Q1335" s="27"/>
      <c r="R1335" s="27"/>
      <c r="S1335" s="27"/>
      <c r="T1335" s="27"/>
      <c r="U1335" s="27"/>
      <c r="V1335" s="27"/>
      <c r="W1335" s="27"/>
      <c r="X1335" s="27"/>
      <c r="Y1335" s="27"/>
      <c r="Z1335" s="27"/>
      <c r="AA1335" s="27"/>
      <c r="AB1335" s="27"/>
      <c r="AC1335" s="27"/>
      <c r="AD1335" s="78"/>
      <c r="AE1335" s="78"/>
      <c r="AF1335" s="78"/>
      <c r="AG1335" s="1"/>
      <c r="AH1335" s="27"/>
      <c r="AI1335" s="30"/>
      <c r="AJ1335" s="1"/>
    </row>
    <row r="1336" spans="1:36" ht="12.75" customHeight="1" x14ac:dyDescent="0.25">
      <c r="A1336" s="22"/>
      <c r="B1336" s="27"/>
      <c r="C1336" s="27"/>
      <c r="D1336" s="76"/>
      <c r="E1336" s="76"/>
      <c r="F1336" s="76"/>
      <c r="G1336" s="76"/>
      <c r="H1336" s="76"/>
      <c r="I1336" s="76"/>
      <c r="J1336" s="76"/>
      <c r="K1336" s="77"/>
      <c r="L1336" s="27"/>
      <c r="M1336" s="27"/>
      <c r="N1336" s="27"/>
      <c r="O1336" s="27"/>
      <c r="P1336" s="27"/>
      <c r="Q1336" s="27"/>
      <c r="R1336" s="27"/>
      <c r="S1336" s="27"/>
      <c r="T1336" s="27"/>
      <c r="U1336" s="27"/>
      <c r="V1336" s="27"/>
      <c r="W1336" s="27"/>
      <c r="X1336" s="27"/>
      <c r="Y1336" s="27"/>
      <c r="Z1336" s="27"/>
      <c r="AA1336" s="27"/>
      <c r="AB1336" s="27"/>
      <c r="AC1336" s="27"/>
      <c r="AD1336" s="78"/>
      <c r="AE1336" s="78"/>
      <c r="AF1336" s="78"/>
      <c r="AG1336" s="1"/>
      <c r="AH1336" s="27"/>
      <c r="AI1336" s="30"/>
      <c r="AJ1336" s="1"/>
    </row>
    <row r="1337" spans="1:36" ht="12.75" customHeight="1" x14ac:dyDescent="0.25">
      <c r="A1337" s="22"/>
      <c r="B1337" s="27"/>
      <c r="C1337" s="27"/>
      <c r="D1337" s="76"/>
      <c r="E1337" s="76"/>
      <c r="F1337" s="76"/>
      <c r="G1337" s="76"/>
      <c r="H1337" s="76"/>
      <c r="I1337" s="76"/>
      <c r="J1337" s="76"/>
      <c r="K1337" s="77"/>
      <c r="L1337" s="27"/>
      <c r="M1337" s="27"/>
      <c r="N1337" s="27"/>
      <c r="O1337" s="27"/>
      <c r="P1337" s="27"/>
      <c r="Q1337" s="27"/>
      <c r="R1337" s="27"/>
      <c r="S1337" s="27"/>
      <c r="T1337" s="27"/>
      <c r="U1337" s="27"/>
      <c r="V1337" s="27"/>
      <c r="W1337" s="27"/>
      <c r="X1337" s="27"/>
      <c r="Y1337" s="27"/>
      <c r="Z1337" s="27"/>
      <c r="AA1337" s="27"/>
      <c r="AB1337" s="27"/>
      <c r="AC1337" s="27"/>
      <c r="AD1337" s="78"/>
      <c r="AE1337" s="78"/>
      <c r="AF1337" s="78"/>
      <c r="AG1337" s="1"/>
      <c r="AH1337" s="27"/>
      <c r="AI1337" s="30"/>
      <c r="AJ1337" s="1"/>
    </row>
    <row r="1338" spans="1:36" ht="12.75" customHeight="1" x14ac:dyDescent="0.25">
      <c r="A1338" s="22"/>
      <c r="B1338" s="27"/>
      <c r="C1338" s="27"/>
      <c r="D1338" s="76"/>
      <c r="E1338" s="76"/>
      <c r="F1338" s="76"/>
      <c r="G1338" s="76"/>
      <c r="H1338" s="76"/>
      <c r="I1338" s="76"/>
      <c r="J1338" s="76"/>
      <c r="K1338" s="77"/>
      <c r="L1338" s="27"/>
      <c r="M1338" s="27"/>
      <c r="N1338" s="27"/>
      <c r="O1338" s="27"/>
      <c r="P1338" s="27"/>
      <c r="Q1338" s="27"/>
      <c r="R1338" s="27"/>
      <c r="S1338" s="27"/>
      <c r="T1338" s="27"/>
      <c r="U1338" s="27"/>
      <c r="V1338" s="27"/>
      <c r="W1338" s="27"/>
      <c r="X1338" s="27"/>
      <c r="Y1338" s="27"/>
      <c r="Z1338" s="27"/>
      <c r="AA1338" s="27"/>
      <c r="AB1338" s="27"/>
      <c r="AC1338" s="27"/>
      <c r="AD1338" s="78"/>
      <c r="AE1338" s="78"/>
      <c r="AF1338" s="78"/>
      <c r="AG1338" s="1"/>
      <c r="AH1338" s="27"/>
      <c r="AI1338" s="30"/>
      <c r="AJ1338" s="1"/>
    </row>
    <row r="1339" spans="1:36" ht="12.75" customHeight="1" x14ac:dyDescent="0.25">
      <c r="A1339" s="22"/>
      <c r="B1339" s="27"/>
      <c r="C1339" s="27"/>
      <c r="D1339" s="76"/>
      <c r="E1339" s="76"/>
      <c r="F1339" s="76"/>
      <c r="G1339" s="76"/>
      <c r="H1339" s="76"/>
      <c r="I1339" s="76"/>
      <c r="J1339" s="76"/>
      <c r="K1339" s="77"/>
      <c r="L1339" s="27"/>
      <c r="M1339" s="27"/>
      <c r="N1339" s="27"/>
      <c r="O1339" s="27"/>
      <c r="P1339" s="27"/>
      <c r="Q1339" s="27"/>
      <c r="R1339" s="27"/>
      <c r="S1339" s="27"/>
      <c r="T1339" s="27"/>
      <c r="U1339" s="27"/>
      <c r="V1339" s="27"/>
      <c r="W1339" s="27"/>
      <c r="X1339" s="27"/>
      <c r="Y1339" s="27"/>
      <c r="Z1339" s="27"/>
      <c r="AA1339" s="27"/>
      <c r="AB1339" s="27"/>
      <c r="AC1339" s="27"/>
      <c r="AD1339" s="78"/>
      <c r="AE1339" s="78"/>
      <c r="AF1339" s="78"/>
      <c r="AG1339" s="1"/>
      <c r="AH1339" s="27"/>
      <c r="AI1339" s="30"/>
      <c r="AJ1339" s="1"/>
    </row>
    <row r="1340" spans="1:36" ht="12.75" customHeight="1" x14ac:dyDescent="0.25">
      <c r="A1340" s="22"/>
      <c r="B1340" s="27"/>
      <c r="C1340" s="27"/>
      <c r="D1340" s="76"/>
      <c r="E1340" s="76"/>
      <c r="F1340" s="76"/>
      <c r="G1340" s="76"/>
      <c r="H1340" s="76"/>
      <c r="I1340" s="76"/>
      <c r="J1340" s="76"/>
      <c r="K1340" s="77"/>
      <c r="L1340" s="27"/>
      <c r="M1340" s="27"/>
      <c r="N1340" s="27"/>
      <c r="O1340" s="27"/>
      <c r="P1340" s="27"/>
      <c r="Q1340" s="27"/>
      <c r="R1340" s="27"/>
      <c r="S1340" s="27"/>
      <c r="T1340" s="27"/>
      <c r="U1340" s="27"/>
      <c r="V1340" s="27"/>
      <c r="W1340" s="27"/>
      <c r="X1340" s="27"/>
      <c r="Y1340" s="27"/>
      <c r="Z1340" s="27"/>
      <c r="AA1340" s="27"/>
      <c r="AB1340" s="27"/>
      <c r="AC1340" s="27"/>
      <c r="AD1340" s="78"/>
      <c r="AE1340" s="78"/>
      <c r="AF1340" s="78"/>
      <c r="AG1340" s="1"/>
      <c r="AH1340" s="27"/>
      <c r="AI1340" s="30"/>
      <c r="AJ1340" s="1"/>
    </row>
    <row r="1341" spans="1:36" ht="12.75" customHeight="1" x14ac:dyDescent="0.25">
      <c r="A1341" s="22"/>
      <c r="B1341" s="27"/>
      <c r="C1341" s="27"/>
      <c r="D1341" s="76"/>
      <c r="E1341" s="76"/>
      <c r="F1341" s="76"/>
      <c r="G1341" s="76"/>
      <c r="H1341" s="76"/>
      <c r="I1341" s="76"/>
      <c r="J1341" s="76"/>
      <c r="K1341" s="77"/>
      <c r="L1341" s="27"/>
      <c r="M1341" s="27"/>
      <c r="N1341" s="27"/>
      <c r="O1341" s="27"/>
      <c r="P1341" s="27"/>
      <c r="Q1341" s="27"/>
      <c r="R1341" s="27"/>
      <c r="S1341" s="27"/>
      <c r="T1341" s="27"/>
      <c r="U1341" s="27"/>
      <c r="V1341" s="27"/>
      <c r="W1341" s="27"/>
      <c r="X1341" s="27"/>
      <c r="Y1341" s="27"/>
      <c r="Z1341" s="27"/>
      <c r="AA1341" s="27"/>
      <c r="AB1341" s="27"/>
      <c r="AC1341" s="27"/>
      <c r="AD1341" s="78"/>
      <c r="AE1341" s="78"/>
      <c r="AF1341" s="78"/>
      <c r="AG1341" s="1"/>
      <c r="AH1341" s="27"/>
      <c r="AI1341" s="30"/>
      <c r="AJ1341" s="1"/>
    </row>
    <row r="1342" spans="1:36" ht="12.75" customHeight="1" x14ac:dyDescent="0.25">
      <c r="A1342" s="22"/>
      <c r="B1342" s="27"/>
      <c r="C1342" s="27"/>
      <c r="D1342" s="76"/>
      <c r="E1342" s="76"/>
      <c r="F1342" s="76"/>
      <c r="G1342" s="76"/>
      <c r="H1342" s="76"/>
      <c r="I1342" s="76"/>
      <c r="J1342" s="76"/>
      <c r="K1342" s="77"/>
      <c r="L1342" s="27"/>
      <c r="M1342" s="27"/>
      <c r="N1342" s="27"/>
      <c r="O1342" s="27"/>
      <c r="P1342" s="27"/>
      <c r="Q1342" s="27"/>
      <c r="R1342" s="27"/>
      <c r="S1342" s="27"/>
      <c r="T1342" s="27"/>
      <c r="U1342" s="27"/>
      <c r="V1342" s="27"/>
      <c r="W1342" s="27"/>
      <c r="X1342" s="27"/>
      <c r="Y1342" s="27"/>
      <c r="Z1342" s="27"/>
      <c r="AA1342" s="27"/>
      <c r="AB1342" s="27"/>
      <c r="AC1342" s="27"/>
      <c r="AD1342" s="78"/>
      <c r="AE1342" s="78"/>
      <c r="AF1342" s="78"/>
      <c r="AG1342" s="1"/>
      <c r="AH1342" s="27"/>
      <c r="AI1342" s="30"/>
      <c r="AJ1342" s="1"/>
    </row>
    <row r="1343" spans="1:36" ht="12.75" customHeight="1" x14ac:dyDescent="0.25">
      <c r="A1343" s="22"/>
      <c r="B1343" s="27"/>
      <c r="C1343" s="27"/>
      <c r="D1343" s="76"/>
      <c r="E1343" s="76"/>
      <c r="F1343" s="76"/>
      <c r="G1343" s="76"/>
      <c r="H1343" s="76"/>
      <c r="I1343" s="76"/>
      <c r="J1343" s="76"/>
      <c r="K1343" s="77"/>
      <c r="L1343" s="27"/>
      <c r="M1343" s="27"/>
      <c r="N1343" s="27"/>
      <c r="O1343" s="27"/>
      <c r="P1343" s="27"/>
      <c r="Q1343" s="27"/>
      <c r="R1343" s="27"/>
      <c r="S1343" s="27"/>
      <c r="T1343" s="27"/>
      <c r="U1343" s="27"/>
      <c r="V1343" s="27"/>
      <c r="W1343" s="27"/>
      <c r="X1343" s="27"/>
      <c r="Y1343" s="27"/>
      <c r="Z1343" s="27"/>
      <c r="AA1343" s="27"/>
      <c r="AB1343" s="27"/>
      <c r="AC1343" s="27"/>
      <c r="AD1343" s="78"/>
      <c r="AE1343" s="78"/>
      <c r="AF1343" s="78"/>
      <c r="AG1343" s="1"/>
      <c r="AH1343" s="27"/>
      <c r="AI1343" s="30"/>
      <c r="AJ1343" s="1"/>
    </row>
    <row r="1344" spans="1:36" ht="12.75" customHeight="1" x14ac:dyDescent="0.25">
      <c r="A1344" s="22"/>
      <c r="B1344" s="27"/>
      <c r="C1344" s="27"/>
      <c r="D1344" s="76"/>
      <c r="E1344" s="76"/>
      <c r="F1344" s="76"/>
      <c r="G1344" s="76"/>
      <c r="H1344" s="76"/>
      <c r="I1344" s="76"/>
      <c r="J1344" s="76"/>
      <c r="K1344" s="77"/>
      <c r="L1344" s="27"/>
      <c r="M1344" s="27"/>
      <c r="N1344" s="27"/>
      <c r="O1344" s="27"/>
      <c r="P1344" s="27"/>
      <c r="Q1344" s="27"/>
      <c r="R1344" s="27"/>
      <c r="S1344" s="27"/>
      <c r="T1344" s="27"/>
      <c r="U1344" s="27"/>
      <c r="V1344" s="27"/>
      <c r="W1344" s="27"/>
      <c r="X1344" s="27"/>
      <c r="Y1344" s="27"/>
      <c r="Z1344" s="27"/>
      <c r="AA1344" s="27"/>
      <c r="AB1344" s="27"/>
      <c r="AC1344" s="27"/>
      <c r="AD1344" s="78"/>
      <c r="AE1344" s="78"/>
      <c r="AF1344" s="78"/>
      <c r="AG1344" s="1"/>
      <c r="AH1344" s="27"/>
      <c r="AI1344" s="30"/>
      <c r="AJ1344" s="1"/>
    </row>
    <row r="1345" spans="1:36" ht="12.75" customHeight="1" x14ac:dyDescent="0.25">
      <c r="A1345" s="22"/>
      <c r="B1345" s="27"/>
      <c r="C1345" s="27"/>
      <c r="D1345" s="76"/>
      <c r="E1345" s="76"/>
      <c r="F1345" s="76"/>
      <c r="G1345" s="76"/>
      <c r="H1345" s="76"/>
      <c r="I1345" s="76"/>
      <c r="J1345" s="76"/>
      <c r="K1345" s="77"/>
      <c r="L1345" s="27"/>
      <c r="M1345" s="27"/>
      <c r="N1345" s="27"/>
      <c r="O1345" s="27"/>
      <c r="P1345" s="27"/>
      <c r="Q1345" s="27"/>
      <c r="R1345" s="27"/>
      <c r="S1345" s="27"/>
      <c r="T1345" s="27"/>
      <c r="U1345" s="27"/>
      <c r="V1345" s="27"/>
      <c r="W1345" s="27"/>
      <c r="X1345" s="27"/>
      <c r="Y1345" s="27"/>
      <c r="Z1345" s="27"/>
      <c r="AA1345" s="27"/>
      <c r="AB1345" s="27"/>
      <c r="AC1345" s="27"/>
      <c r="AD1345" s="78"/>
      <c r="AE1345" s="78"/>
      <c r="AF1345" s="78"/>
      <c r="AG1345" s="1"/>
      <c r="AH1345" s="27"/>
      <c r="AI1345" s="30"/>
      <c r="AJ1345" s="1"/>
    </row>
    <row r="1346" spans="1:36" ht="12.75" customHeight="1" x14ac:dyDescent="0.25">
      <c r="A1346" s="22"/>
      <c r="B1346" s="27"/>
      <c r="C1346" s="27"/>
      <c r="D1346" s="76"/>
      <c r="E1346" s="76"/>
      <c r="F1346" s="76"/>
      <c r="G1346" s="76"/>
      <c r="H1346" s="76"/>
      <c r="I1346" s="76"/>
      <c r="J1346" s="76"/>
      <c r="K1346" s="77"/>
      <c r="L1346" s="27"/>
      <c r="M1346" s="27"/>
      <c r="N1346" s="27"/>
      <c r="O1346" s="27"/>
      <c r="P1346" s="27"/>
      <c r="Q1346" s="27"/>
      <c r="R1346" s="27"/>
      <c r="S1346" s="27"/>
      <c r="T1346" s="27"/>
      <c r="U1346" s="27"/>
      <c r="V1346" s="27"/>
      <c r="W1346" s="27"/>
      <c r="X1346" s="27"/>
      <c r="Y1346" s="27"/>
      <c r="Z1346" s="27"/>
      <c r="AA1346" s="27"/>
      <c r="AB1346" s="27"/>
      <c r="AC1346" s="27"/>
      <c r="AD1346" s="78"/>
      <c r="AE1346" s="78"/>
      <c r="AF1346" s="78"/>
      <c r="AG1346" s="1"/>
      <c r="AH1346" s="27"/>
      <c r="AI1346" s="30"/>
      <c r="AJ1346" s="1"/>
    </row>
    <row r="1347" spans="1:36" ht="12.75" customHeight="1" x14ac:dyDescent="0.25">
      <c r="A1347" s="22"/>
      <c r="B1347" s="27"/>
      <c r="C1347" s="27"/>
      <c r="D1347" s="76"/>
      <c r="E1347" s="76"/>
      <c r="F1347" s="76"/>
      <c r="G1347" s="76"/>
      <c r="H1347" s="76"/>
      <c r="I1347" s="76"/>
      <c r="J1347" s="76"/>
      <c r="K1347" s="77"/>
      <c r="L1347" s="27"/>
      <c r="M1347" s="27"/>
      <c r="N1347" s="27"/>
      <c r="O1347" s="27"/>
      <c r="P1347" s="27"/>
      <c r="Q1347" s="27"/>
      <c r="R1347" s="27"/>
      <c r="S1347" s="27"/>
      <c r="T1347" s="27"/>
      <c r="U1347" s="27"/>
      <c r="V1347" s="27"/>
      <c r="W1347" s="27"/>
      <c r="X1347" s="27"/>
      <c r="Y1347" s="27"/>
      <c r="Z1347" s="27"/>
      <c r="AA1347" s="27"/>
      <c r="AB1347" s="27"/>
      <c r="AC1347" s="27"/>
      <c r="AD1347" s="78"/>
      <c r="AE1347" s="78"/>
      <c r="AF1347" s="78"/>
      <c r="AG1347" s="1"/>
      <c r="AH1347" s="27"/>
      <c r="AI1347" s="30"/>
      <c r="AJ1347" s="1"/>
    </row>
    <row r="1348" spans="1:36" ht="12.75" customHeight="1" x14ac:dyDescent="0.25">
      <c r="A1348" s="22"/>
      <c r="B1348" s="27"/>
      <c r="C1348" s="27"/>
      <c r="D1348" s="76"/>
      <c r="E1348" s="76"/>
      <c r="F1348" s="76"/>
      <c r="G1348" s="76"/>
      <c r="H1348" s="76"/>
      <c r="I1348" s="76"/>
      <c r="J1348" s="76"/>
      <c r="K1348" s="77"/>
      <c r="L1348" s="27"/>
      <c r="M1348" s="27"/>
      <c r="N1348" s="27"/>
      <c r="O1348" s="27"/>
      <c r="P1348" s="27"/>
      <c r="Q1348" s="27"/>
      <c r="R1348" s="27"/>
      <c r="S1348" s="27"/>
      <c r="T1348" s="27"/>
      <c r="U1348" s="27"/>
      <c r="V1348" s="27"/>
      <c r="W1348" s="27"/>
      <c r="X1348" s="27"/>
      <c r="Y1348" s="27"/>
      <c r="Z1348" s="27"/>
      <c r="AA1348" s="27"/>
      <c r="AB1348" s="27"/>
      <c r="AC1348" s="27"/>
      <c r="AD1348" s="78"/>
      <c r="AE1348" s="78"/>
      <c r="AF1348" s="78"/>
      <c r="AG1348" s="1"/>
      <c r="AH1348" s="27"/>
      <c r="AI1348" s="30"/>
      <c r="AJ1348" s="1"/>
    </row>
    <row r="1349" spans="1:36" ht="12.75" customHeight="1" x14ac:dyDescent="0.25">
      <c r="A1349" s="22"/>
      <c r="B1349" s="27"/>
      <c r="C1349" s="27"/>
      <c r="D1349" s="76"/>
      <c r="E1349" s="76"/>
      <c r="F1349" s="76"/>
      <c r="G1349" s="76"/>
      <c r="H1349" s="76"/>
      <c r="I1349" s="76"/>
      <c r="J1349" s="76"/>
      <c r="K1349" s="77"/>
      <c r="L1349" s="27"/>
      <c r="M1349" s="27"/>
      <c r="N1349" s="27"/>
      <c r="O1349" s="27"/>
      <c r="P1349" s="27"/>
      <c r="Q1349" s="27"/>
      <c r="R1349" s="27"/>
      <c r="S1349" s="27"/>
      <c r="T1349" s="27"/>
      <c r="U1349" s="27"/>
      <c r="V1349" s="27"/>
      <c r="W1349" s="27"/>
      <c r="X1349" s="27"/>
      <c r="Y1349" s="27"/>
      <c r="Z1349" s="27"/>
      <c r="AA1349" s="27"/>
      <c r="AB1349" s="27"/>
      <c r="AC1349" s="27"/>
      <c r="AD1349" s="78"/>
      <c r="AE1349" s="78"/>
      <c r="AF1349" s="78"/>
      <c r="AG1349" s="1"/>
      <c r="AH1349" s="27"/>
      <c r="AI1349" s="30"/>
      <c r="AJ1349" s="1"/>
    </row>
    <row r="1350" spans="1:36" ht="12.75" customHeight="1" x14ac:dyDescent="0.25">
      <c r="A1350" s="22"/>
      <c r="B1350" s="27"/>
      <c r="C1350" s="27"/>
      <c r="D1350" s="76"/>
      <c r="E1350" s="76"/>
      <c r="F1350" s="76"/>
      <c r="G1350" s="76"/>
      <c r="H1350" s="76"/>
      <c r="I1350" s="76"/>
      <c r="J1350" s="76"/>
      <c r="K1350" s="77"/>
      <c r="L1350" s="27"/>
      <c r="M1350" s="27"/>
      <c r="N1350" s="27"/>
      <c r="O1350" s="27"/>
      <c r="P1350" s="27"/>
      <c r="Q1350" s="27"/>
      <c r="R1350" s="27"/>
      <c r="S1350" s="27"/>
      <c r="T1350" s="27"/>
      <c r="U1350" s="27"/>
      <c r="V1350" s="27"/>
      <c r="W1350" s="27"/>
      <c r="X1350" s="27"/>
      <c r="Y1350" s="27"/>
      <c r="Z1350" s="27"/>
      <c r="AA1350" s="27"/>
      <c r="AB1350" s="27"/>
      <c r="AC1350" s="27"/>
      <c r="AD1350" s="78"/>
      <c r="AE1350" s="78"/>
      <c r="AF1350" s="78"/>
      <c r="AG1350" s="1"/>
      <c r="AH1350" s="27"/>
      <c r="AI1350" s="30"/>
      <c r="AJ1350" s="1"/>
    </row>
    <row r="1351" spans="1:36" ht="12.75" customHeight="1" x14ac:dyDescent="0.25">
      <c r="A1351" s="22"/>
      <c r="B1351" s="27"/>
      <c r="C1351" s="27"/>
      <c r="D1351" s="76"/>
      <c r="E1351" s="76"/>
      <c r="F1351" s="76"/>
      <c r="G1351" s="76"/>
      <c r="H1351" s="76"/>
      <c r="I1351" s="76"/>
      <c r="J1351" s="76"/>
      <c r="K1351" s="77"/>
      <c r="L1351" s="27"/>
      <c r="M1351" s="27"/>
      <c r="N1351" s="27"/>
      <c r="O1351" s="27"/>
      <c r="P1351" s="27"/>
      <c r="Q1351" s="27"/>
      <c r="R1351" s="27"/>
      <c r="S1351" s="27"/>
      <c r="T1351" s="27"/>
      <c r="U1351" s="27"/>
      <c r="V1351" s="27"/>
      <c r="W1351" s="27"/>
      <c r="X1351" s="27"/>
      <c r="Y1351" s="27"/>
      <c r="Z1351" s="27"/>
      <c r="AA1351" s="27"/>
      <c r="AB1351" s="27"/>
      <c r="AC1351" s="27"/>
      <c r="AD1351" s="78"/>
      <c r="AE1351" s="78"/>
      <c r="AF1351" s="78"/>
      <c r="AG1351" s="1"/>
      <c r="AH1351" s="27"/>
      <c r="AI1351" s="30"/>
      <c r="AJ1351" s="1"/>
    </row>
    <row r="1352" spans="1:36" ht="12.75" customHeight="1" x14ac:dyDescent="0.25">
      <c r="A1352" s="22"/>
      <c r="B1352" s="27"/>
      <c r="C1352" s="27"/>
      <c r="D1352" s="76"/>
      <c r="E1352" s="76"/>
      <c r="F1352" s="76"/>
      <c r="G1352" s="76"/>
      <c r="H1352" s="76"/>
      <c r="I1352" s="76"/>
      <c r="J1352" s="76"/>
      <c r="K1352" s="77"/>
      <c r="L1352" s="27"/>
      <c r="M1352" s="27"/>
      <c r="N1352" s="27"/>
      <c r="O1352" s="27"/>
      <c r="P1352" s="27"/>
      <c r="Q1352" s="27"/>
      <c r="R1352" s="27"/>
      <c r="S1352" s="27"/>
      <c r="T1352" s="27"/>
      <c r="U1352" s="27"/>
      <c r="V1352" s="27"/>
      <c r="W1352" s="27"/>
      <c r="X1352" s="27"/>
      <c r="Y1352" s="27"/>
      <c r="Z1352" s="27"/>
      <c r="AA1352" s="27"/>
      <c r="AB1352" s="27"/>
      <c r="AC1352" s="27"/>
      <c r="AD1352" s="78"/>
      <c r="AE1352" s="78"/>
      <c r="AF1352" s="78"/>
      <c r="AG1352" s="1"/>
      <c r="AH1352" s="27"/>
      <c r="AI1352" s="30"/>
      <c r="AJ1352" s="1"/>
    </row>
    <row r="1353" spans="1:36" ht="12.75" customHeight="1" x14ac:dyDescent="0.25">
      <c r="A1353" s="22"/>
      <c r="B1353" s="27"/>
      <c r="C1353" s="27"/>
      <c r="D1353" s="76"/>
      <c r="E1353" s="76"/>
      <c r="F1353" s="76"/>
      <c r="G1353" s="76"/>
      <c r="H1353" s="76"/>
      <c r="I1353" s="76"/>
      <c r="J1353" s="76"/>
      <c r="K1353" s="77"/>
      <c r="L1353" s="27"/>
      <c r="M1353" s="27"/>
      <c r="N1353" s="27"/>
      <c r="O1353" s="27"/>
      <c r="P1353" s="27"/>
      <c r="Q1353" s="27"/>
      <c r="R1353" s="27"/>
      <c r="S1353" s="27"/>
      <c r="T1353" s="27"/>
      <c r="U1353" s="27"/>
      <c r="V1353" s="27"/>
      <c r="W1353" s="27"/>
      <c r="X1353" s="27"/>
      <c r="Y1353" s="27"/>
      <c r="Z1353" s="27"/>
      <c r="AA1353" s="27"/>
      <c r="AB1353" s="27"/>
      <c r="AC1353" s="27"/>
      <c r="AD1353" s="78"/>
      <c r="AE1353" s="78"/>
      <c r="AF1353" s="78"/>
      <c r="AG1353" s="1"/>
      <c r="AH1353" s="27"/>
      <c r="AI1353" s="30"/>
      <c r="AJ1353" s="1"/>
    </row>
    <row r="1354" spans="1:36" ht="12.75" customHeight="1" x14ac:dyDescent="0.25">
      <c r="A1354" s="22"/>
      <c r="B1354" s="27"/>
      <c r="C1354" s="27"/>
      <c r="D1354" s="76"/>
      <c r="E1354" s="76"/>
      <c r="F1354" s="76"/>
      <c r="G1354" s="76"/>
      <c r="H1354" s="76"/>
      <c r="I1354" s="76"/>
      <c r="J1354" s="76"/>
      <c r="K1354" s="77"/>
      <c r="L1354" s="27"/>
      <c r="M1354" s="27"/>
      <c r="N1354" s="27"/>
      <c r="O1354" s="27"/>
      <c r="P1354" s="27"/>
      <c r="Q1354" s="27"/>
      <c r="R1354" s="27"/>
      <c r="S1354" s="27"/>
      <c r="T1354" s="27"/>
      <c r="U1354" s="27"/>
      <c r="V1354" s="27"/>
      <c r="W1354" s="27"/>
      <c r="X1354" s="27"/>
      <c r="Y1354" s="27"/>
      <c r="Z1354" s="27"/>
      <c r="AA1354" s="27"/>
      <c r="AB1354" s="27"/>
      <c r="AC1354" s="27"/>
      <c r="AD1354" s="78"/>
      <c r="AE1354" s="78"/>
      <c r="AF1354" s="78"/>
      <c r="AG1354" s="1"/>
      <c r="AH1354" s="27"/>
      <c r="AI1354" s="30"/>
      <c r="AJ1354" s="1"/>
    </row>
    <row r="1355" spans="1:36" ht="12.75" customHeight="1" x14ac:dyDescent="0.25">
      <c r="A1355" s="22"/>
      <c r="B1355" s="27"/>
      <c r="C1355" s="27"/>
      <c r="D1355" s="76"/>
      <c r="E1355" s="76"/>
      <c r="F1355" s="76"/>
      <c r="G1355" s="76"/>
      <c r="H1355" s="76"/>
      <c r="I1355" s="76"/>
      <c r="J1355" s="76"/>
      <c r="K1355" s="77"/>
      <c r="L1355" s="27"/>
      <c r="M1355" s="27"/>
      <c r="N1355" s="27"/>
      <c r="O1355" s="27"/>
      <c r="P1355" s="27"/>
      <c r="Q1355" s="27"/>
      <c r="R1355" s="27"/>
      <c r="S1355" s="27"/>
      <c r="T1355" s="27"/>
      <c r="U1355" s="27"/>
      <c r="V1355" s="27"/>
      <c r="W1355" s="27"/>
      <c r="X1355" s="27"/>
      <c r="Y1355" s="27"/>
      <c r="Z1355" s="27"/>
      <c r="AA1355" s="27"/>
      <c r="AB1355" s="27"/>
      <c r="AC1355" s="27"/>
      <c r="AD1355" s="78"/>
      <c r="AE1355" s="78"/>
      <c r="AF1355" s="78"/>
      <c r="AG1355" s="1"/>
      <c r="AH1355" s="27"/>
      <c r="AI1355" s="30"/>
      <c r="AJ1355" s="1"/>
    </row>
    <row r="1356" spans="1:36" ht="12.75" customHeight="1" x14ac:dyDescent="0.25">
      <c r="A1356" s="22"/>
      <c r="B1356" s="27"/>
      <c r="C1356" s="27"/>
      <c r="D1356" s="76"/>
      <c r="E1356" s="76"/>
      <c r="F1356" s="76"/>
      <c r="G1356" s="76"/>
      <c r="H1356" s="76"/>
      <c r="I1356" s="76"/>
      <c r="J1356" s="76"/>
      <c r="K1356" s="77"/>
      <c r="L1356" s="27"/>
      <c r="M1356" s="27"/>
      <c r="N1356" s="27"/>
      <c r="O1356" s="27"/>
      <c r="P1356" s="27"/>
      <c r="Q1356" s="27"/>
      <c r="R1356" s="27"/>
      <c r="S1356" s="27"/>
      <c r="T1356" s="27"/>
      <c r="U1356" s="27"/>
      <c r="V1356" s="27"/>
      <c r="W1356" s="27"/>
      <c r="X1356" s="27"/>
      <c r="Y1356" s="27"/>
      <c r="Z1356" s="27"/>
      <c r="AA1356" s="27"/>
      <c r="AB1356" s="27"/>
      <c r="AC1356" s="27"/>
      <c r="AD1356" s="78"/>
      <c r="AE1356" s="78"/>
      <c r="AF1356" s="78"/>
      <c r="AG1356" s="1"/>
      <c r="AH1356" s="27"/>
      <c r="AI1356" s="30"/>
      <c r="AJ1356" s="1"/>
    </row>
    <row r="1357" spans="1:36" ht="12.75" customHeight="1" x14ac:dyDescent="0.25">
      <c r="A1357" s="22"/>
      <c r="B1357" s="27"/>
      <c r="C1357" s="27"/>
      <c r="D1357" s="76"/>
      <c r="E1357" s="76"/>
      <c r="F1357" s="76"/>
      <c r="G1357" s="76"/>
      <c r="H1357" s="76"/>
      <c r="I1357" s="76"/>
      <c r="J1357" s="76"/>
      <c r="K1357" s="77"/>
      <c r="L1357" s="27"/>
      <c r="M1357" s="27"/>
      <c r="N1357" s="27"/>
      <c r="O1357" s="27"/>
      <c r="P1357" s="27"/>
      <c r="Q1357" s="27"/>
      <c r="R1357" s="27"/>
      <c r="S1357" s="27"/>
      <c r="T1357" s="27"/>
      <c r="U1357" s="27"/>
      <c r="V1357" s="27"/>
      <c r="W1357" s="27"/>
      <c r="X1357" s="27"/>
      <c r="Y1357" s="27"/>
      <c r="Z1357" s="27"/>
      <c r="AA1357" s="27"/>
      <c r="AB1357" s="27"/>
      <c r="AC1357" s="27"/>
      <c r="AD1357" s="78"/>
      <c r="AE1357" s="78"/>
      <c r="AF1357" s="78"/>
      <c r="AG1357" s="1"/>
      <c r="AH1357" s="27"/>
      <c r="AI1357" s="30"/>
      <c r="AJ1357" s="1"/>
    </row>
    <row r="1358" spans="1:36" ht="12.75" customHeight="1" x14ac:dyDescent="0.25">
      <c r="A1358" s="22"/>
      <c r="B1358" s="27"/>
      <c r="C1358" s="27"/>
      <c r="D1358" s="76"/>
      <c r="E1358" s="76"/>
      <c r="F1358" s="76"/>
      <c r="G1358" s="76"/>
      <c r="H1358" s="76"/>
      <c r="I1358" s="76"/>
      <c r="J1358" s="76"/>
      <c r="K1358" s="77"/>
      <c r="L1358" s="27"/>
      <c r="M1358" s="27"/>
      <c r="N1358" s="27"/>
      <c r="O1358" s="27"/>
      <c r="P1358" s="27"/>
      <c r="Q1358" s="27"/>
      <c r="R1358" s="27"/>
      <c r="S1358" s="27"/>
      <c r="T1358" s="27"/>
      <c r="U1358" s="27"/>
      <c r="V1358" s="27"/>
      <c r="W1358" s="27"/>
      <c r="X1358" s="27"/>
      <c r="Y1358" s="27"/>
      <c r="Z1358" s="27"/>
      <c r="AA1358" s="27"/>
      <c r="AB1358" s="27"/>
      <c r="AC1358" s="27"/>
      <c r="AD1358" s="78"/>
      <c r="AE1358" s="78"/>
      <c r="AF1358" s="78"/>
      <c r="AG1358" s="1"/>
      <c r="AH1358" s="27"/>
      <c r="AI1358" s="30"/>
      <c r="AJ1358" s="1"/>
    </row>
    <row r="1359" spans="1:36" ht="12.75" customHeight="1" x14ac:dyDescent="0.25">
      <c r="A1359" s="22"/>
      <c r="B1359" s="27"/>
      <c r="C1359" s="27"/>
      <c r="D1359" s="76"/>
      <c r="E1359" s="76"/>
      <c r="F1359" s="76"/>
      <c r="G1359" s="76"/>
      <c r="H1359" s="76"/>
      <c r="I1359" s="76"/>
      <c r="J1359" s="76"/>
      <c r="K1359" s="77"/>
      <c r="L1359" s="27"/>
      <c r="M1359" s="27"/>
      <c r="N1359" s="27"/>
      <c r="O1359" s="27"/>
      <c r="P1359" s="27"/>
      <c r="Q1359" s="27"/>
      <c r="R1359" s="27"/>
      <c r="S1359" s="27"/>
      <c r="T1359" s="27"/>
      <c r="U1359" s="27"/>
      <c r="V1359" s="27"/>
      <c r="W1359" s="27"/>
      <c r="X1359" s="27"/>
      <c r="Y1359" s="27"/>
      <c r="Z1359" s="27"/>
      <c r="AA1359" s="27"/>
      <c r="AB1359" s="27"/>
      <c r="AC1359" s="27"/>
      <c r="AD1359" s="78"/>
      <c r="AE1359" s="78"/>
      <c r="AF1359" s="78"/>
      <c r="AG1359" s="1"/>
      <c r="AH1359" s="27"/>
      <c r="AI1359" s="30"/>
      <c r="AJ1359" s="1"/>
    </row>
    <row r="1360" spans="1:36" ht="12.75" customHeight="1" x14ac:dyDescent="0.25">
      <c r="A1360" s="22"/>
      <c r="B1360" s="27"/>
      <c r="C1360" s="27"/>
      <c r="D1360" s="76"/>
      <c r="E1360" s="76"/>
      <c r="F1360" s="76"/>
      <c r="G1360" s="76"/>
      <c r="H1360" s="76"/>
      <c r="I1360" s="76"/>
      <c r="J1360" s="76"/>
      <c r="K1360" s="77"/>
      <c r="L1360" s="27"/>
      <c r="M1360" s="27"/>
      <c r="N1360" s="27"/>
      <c r="O1360" s="27"/>
      <c r="P1360" s="27"/>
      <c r="Q1360" s="27"/>
      <c r="R1360" s="27"/>
      <c r="S1360" s="27"/>
      <c r="T1360" s="27"/>
      <c r="U1360" s="27"/>
      <c r="V1360" s="27"/>
      <c r="W1360" s="27"/>
      <c r="X1360" s="27"/>
      <c r="Y1360" s="27"/>
      <c r="Z1360" s="27"/>
      <c r="AA1360" s="27"/>
      <c r="AB1360" s="27"/>
      <c r="AC1360" s="27"/>
      <c r="AD1360" s="78"/>
      <c r="AE1360" s="78"/>
      <c r="AF1360" s="78"/>
      <c r="AG1360" s="1"/>
      <c r="AH1360" s="27"/>
      <c r="AI1360" s="30"/>
      <c r="AJ1360" s="1"/>
    </row>
    <row r="1361" spans="1:36" ht="12.75" customHeight="1" x14ac:dyDescent="0.25">
      <c r="A1361" s="22"/>
      <c r="B1361" s="27"/>
      <c r="C1361" s="27"/>
      <c r="D1361" s="76"/>
      <c r="E1361" s="76"/>
      <c r="F1361" s="76"/>
      <c r="G1361" s="76"/>
      <c r="H1361" s="76"/>
      <c r="I1361" s="76"/>
      <c r="J1361" s="76"/>
      <c r="K1361" s="77"/>
      <c r="L1361" s="27"/>
      <c r="M1361" s="27"/>
      <c r="N1361" s="27"/>
      <c r="O1361" s="27"/>
      <c r="P1361" s="27"/>
      <c r="Q1361" s="27"/>
      <c r="R1361" s="27"/>
      <c r="S1361" s="27"/>
      <c r="T1361" s="27"/>
      <c r="U1361" s="27"/>
      <c r="V1361" s="27"/>
      <c r="W1361" s="27"/>
      <c r="X1361" s="27"/>
      <c r="Y1361" s="27"/>
      <c r="Z1361" s="27"/>
      <c r="AA1361" s="27"/>
      <c r="AB1361" s="27"/>
      <c r="AC1361" s="27"/>
      <c r="AD1361" s="78"/>
      <c r="AE1361" s="78"/>
      <c r="AF1361" s="78"/>
      <c r="AG1361" s="1"/>
      <c r="AH1361" s="27"/>
      <c r="AI1361" s="30"/>
      <c r="AJ1361" s="1"/>
    </row>
    <row r="1362" spans="1:36" ht="12.75" customHeight="1" x14ac:dyDescent="0.25">
      <c r="A1362" s="22"/>
      <c r="B1362" s="27"/>
      <c r="C1362" s="27"/>
      <c r="D1362" s="76"/>
      <c r="E1362" s="76"/>
      <c r="F1362" s="76"/>
      <c r="G1362" s="76"/>
      <c r="H1362" s="76"/>
      <c r="I1362" s="76"/>
      <c r="J1362" s="76"/>
      <c r="K1362" s="77"/>
      <c r="L1362" s="27"/>
      <c r="M1362" s="27"/>
      <c r="N1362" s="27"/>
      <c r="O1362" s="27"/>
      <c r="P1362" s="27"/>
      <c r="Q1362" s="27"/>
      <c r="R1362" s="27"/>
      <c r="S1362" s="27"/>
      <c r="T1362" s="27"/>
      <c r="U1362" s="27"/>
      <c r="V1362" s="27"/>
      <c r="W1362" s="27"/>
      <c r="X1362" s="27"/>
      <c r="Y1362" s="27"/>
      <c r="Z1362" s="27"/>
      <c r="AA1362" s="27"/>
      <c r="AB1362" s="27"/>
      <c r="AC1362" s="27"/>
      <c r="AD1362" s="78"/>
      <c r="AE1362" s="78"/>
      <c r="AF1362" s="78"/>
      <c r="AG1362" s="1"/>
      <c r="AH1362" s="27"/>
      <c r="AI1362" s="30"/>
      <c r="AJ1362" s="1"/>
    </row>
    <row r="1363" spans="1:36" ht="12.75" customHeight="1" x14ac:dyDescent="0.25">
      <c r="A1363" s="22"/>
      <c r="B1363" s="27"/>
      <c r="C1363" s="27"/>
      <c r="D1363" s="76"/>
      <c r="E1363" s="76"/>
      <c r="F1363" s="76"/>
      <c r="G1363" s="76"/>
      <c r="H1363" s="76"/>
      <c r="I1363" s="76"/>
      <c r="J1363" s="76"/>
      <c r="K1363" s="77"/>
      <c r="L1363" s="27"/>
      <c r="M1363" s="27"/>
      <c r="N1363" s="27"/>
      <c r="O1363" s="27"/>
      <c r="P1363" s="27"/>
      <c r="Q1363" s="27"/>
      <c r="R1363" s="27"/>
      <c r="S1363" s="27"/>
      <c r="T1363" s="27"/>
      <c r="U1363" s="27"/>
      <c r="V1363" s="27"/>
      <c r="W1363" s="27"/>
      <c r="X1363" s="27"/>
      <c r="Y1363" s="27"/>
      <c r="Z1363" s="27"/>
      <c r="AA1363" s="27"/>
      <c r="AB1363" s="27"/>
      <c r="AC1363" s="27"/>
      <c r="AD1363" s="78"/>
      <c r="AE1363" s="78"/>
      <c r="AF1363" s="78"/>
      <c r="AG1363" s="1"/>
      <c r="AH1363" s="27"/>
      <c r="AI1363" s="30"/>
      <c r="AJ1363" s="1"/>
    </row>
    <row r="1364" spans="1:36" ht="12.75" customHeight="1" x14ac:dyDescent="0.25">
      <c r="A1364" s="22"/>
      <c r="B1364" s="27"/>
      <c r="C1364" s="27"/>
      <c r="D1364" s="76"/>
      <c r="E1364" s="76"/>
      <c r="F1364" s="76"/>
      <c r="G1364" s="76"/>
      <c r="H1364" s="76"/>
      <c r="I1364" s="76"/>
      <c r="J1364" s="76"/>
      <c r="K1364" s="77"/>
      <c r="L1364" s="27"/>
      <c r="M1364" s="27"/>
      <c r="N1364" s="27"/>
      <c r="O1364" s="27"/>
      <c r="P1364" s="27"/>
      <c r="Q1364" s="27"/>
      <c r="R1364" s="27"/>
      <c r="S1364" s="27"/>
      <c r="T1364" s="27"/>
      <c r="U1364" s="27"/>
      <c r="V1364" s="27"/>
      <c r="W1364" s="27"/>
      <c r="X1364" s="27"/>
      <c r="Y1364" s="27"/>
      <c r="Z1364" s="27"/>
      <c r="AA1364" s="27"/>
      <c r="AB1364" s="27"/>
      <c r="AC1364" s="27"/>
      <c r="AD1364" s="78"/>
      <c r="AE1364" s="78"/>
      <c r="AF1364" s="78"/>
      <c r="AG1364" s="1"/>
      <c r="AH1364" s="27"/>
      <c r="AI1364" s="30"/>
      <c r="AJ1364" s="1"/>
    </row>
    <row r="1365" spans="1:36" ht="12.75" customHeight="1" x14ac:dyDescent="0.25">
      <c r="A1365" s="22"/>
      <c r="B1365" s="27"/>
      <c r="C1365" s="27"/>
      <c r="D1365" s="76"/>
      <c r="E1365" s="76"/>
      <c r="F1365" s="76"/>
      <c r="G1365" s="76"/>
      <c r="H1365" s="76"/>
      <c r="I1365" s="76"/>
      <c r="J1365" s="76"/>
      <c r="K1365" s="77"/>
      <c r="L1365" s="27"/>
      <c r="M1365" s="27"/>
      <c r="N1365" s="27"/>
      <c r="O1365" s="27"/>
      <c r="P1365" s="27"/>
      <c r="Q1365" s="27"/>
      <c r="R1365" s="27"/>
      <c r="S1365" s="27"/>
      <c r="T1365" s="27"/>
      <c r="U1365" s="27"/>
      <c r="V1365" s="27"/>
      <c r="W1365" s="27"/>
      <c r="X1365" s="27"/>
      <c r="Y1365" s="27"/>
      <c r="Z1365" s="27"/>
      <c r="AA1365" s="27"/>
      <c r="AB1365" s="27"/>
      <c r="AC1365" s="27"/>
      <c r="AD1365" s="78"/>
      <c r="AE1365" s="78"/>
      <c r="AF1365" s="78"/>
      <c r="AG1365" s="1"/>
      <c r="AH1365" s="27"/>
      <c r="AI1365" s="30"/>
      <c r="AJ1365" s="1"/>
    </row>
    <row r="1366" spans="1:36" ht="12.75" customHeight="1" x14ac:dyDescent="0.25">
      <c r="A1366" s="22"/>
      <c r="B1366" s="27"/>
      <c r="C1366" s="27"/>
      <c r="D1366" s="76"/>
      <c r="E1366" s="76"/>
      <c r="F1366" s="76"/>
      <c r="G1366" s="76"/>
      <c r="H1366" s="76"/>
      <c r="I1366" s="76"/>
      <c r="J1366" s="76"/>
      <c r="K1366" s="77"/>
      <c r="L1366" s="27"/>
      <c r="M1366" s="27"/>
      <c r="N1366" s="27"/>
      <c r="O1366" s="27"/>
      <c r="P1366" s="27"/>
      <c r="Q1366" s="27"/>
      <c r="R1366" s="27"/>
      <c r="S1366" s="27"/>
      <c r="T1366" s="27"/>
      <c r="U1366" s="27"/>
      <c r="V1366" s="27"/>
      <c r="W1366" s="27"/>
      <c r="X1366" s="27"/>
      <c r="Y1366" s="27"/>
      <c r="Z1366" s="27"/>
      <c r="AA1366" s="27"/>
      <c r="AB1366" s="27"/>
      <c r="AC1366" s="27"/>
      <c r="AD1366" s="78"/>
      <c r="AE1366" s="78"/>
      <c r="AF1366" s="78"/>
      <c r="AG1366" s="1"/>
      <c r="AH1366" s="27"/>
      <c r="AI1366" s="30"/>
      <c r="AJ1366" s="1"/>
    </row>
    <row r="1367" spans="1:36" ht="12.75" customHeight="1" x14ac:dyDescent="0.25">
      <c r="A1367" s="22"/>
      <c r="B1367" s="27"/>
      <c r="C1367" s="27"/>
      <c r="D1367" s="76"/>
      <c r="E1367" s="76"/>
      <c r="F1367" s="76"/>
      <c r="G1367" s="76"/>
      <c r="H1367" s="76"/>
      <c r="I1367" s="76"/>
      <c r="J1367" s="76"/>
      <c r="K1367" s="77"/>
      <c r="L1367" s="27"/>
      <c r="M1367" s="27"/>
      <c r="N1367" s="27"/>
      <c r="O1367" s="27"/>
      <c r="P1367" s="27"/>
      <c r="Q1367" s="27"/>
      <c r="R1367" s="27"/>
      <c r="S1367" s="27"/>
      <c r="T1367" s="27"/>
      <c r="U1367" s="27"/>
      <c r="V1367" s="27"/>
      <c r="W1367" s="27"/>
      <c r="X1367" s="27"/>
      <c r="Y1367" s="27"/>
      <c r="Z1367" s="27"/>
      <c r="AA1367" s="27"/>
      <c r="AB1367" s="27"/>
      <c r="AC1367" s="27"/>
      <c r="AD1367" s="78"/>
      <c r="AE1367" s="78"/>
      <c r="AF1367" s="78"/>
      <c r="AG1367" s="1"/>
      <c r="AH1367" s="27"/>
      <c r="AI1367" s="30"/>
      <c r="AJ1367" s="1"/>
    </row>
    <row r="1368" spans="1:36" ht="12.75" customHeight="1" x14ac:dyDescent="0.25">
      <c r="A1368" s="22"/>
      <c r="B1368" s="27"/>
      <c r="C1368" s="27"/>
      <c r="D1368" s="76"/>
      <c r="E1368" s="76"/>
      <c r="F1368" s="76"/>
      <c r="G1368" s="76"/>
      <c r="H1368" s="76"/>
      <c r="I1368" s="76"/>
      <c r="J1368" s="76"/>
      <c r="K1368" s="77"/>
      <c r="L1368" s="27"/>
      <c r="M1368" s="27"/>
      <c r="N1368" s="27"/>
      <c r="O1368" s="27"/>
      <c r="P1368" s="27"/>
      <c r="Q1368" s="27"/>
      <c r="R1368" s="27"/>
      <c r="S1368" s="27"/>
      <c r="T1368" s="27"/>
      <c r="U1368" s="27"/>
      <c r="V1368" s="27"/>
      <c r="W1368" s="27"/>
      <c r="X1368" s="27"/>
      <c r="Y1368" s="27"/>
      <c r="Z1368" s="27"/>
      <c r="AA1368" s="27"/>
      <c r="AB1368" s="27"/>
      <c r="AC1368" s="27"/>
      <c r="AD1368" s="78"/>
      <c r="AE1368" s="78"/>
      <c r="AF1368" s="78"/>
      <c r="AG1368" s="1"/>
      <c r="AH1368" s="27"/>
      <c r="AI1368" s="30"/>
      <c r="AJ1368" s="1"/>
    </row>
    <row r="1369" spans="1:36" ht="12.75" customHeight="1" x14ac:dyDescent="0.25">
      <c r="A1369" s="22"/>
      <c r="B1369" s="27"/>
      <c r="C1369" s="27"/>
      <c r="D1369" s="76"/>
      <c r="E1369" s="76"/>
      <c r="F1369" s="76"/>
      <c r="G1369" s="76"/>
      <c r="H1369" s="76"/>
      <c r="I1369" s="76"/>
      <c r="J1369" s="76"/>
      <c r="K1369" s="77"/>
      <c r="L1369" s="27"/>
      <c r="M1369" s="27"/>
      <c r="N1369" s="27"/>
      <c r="O1369" s="27"/>
      <c r="P1369" s="27"/>
      <c r="Q1369" s="27"/>
      <c r="R1369" s="27"/>
      <c r="S1369" s="27"/>
      <c r="T1369" s="27"/>
      <c r="U1369" s="27"/>
      <c r="V1369" s="27"/>
      <c r="W1369" s="27"/>
      <c r="X1369" s="27"/>
      <c r="Y1369" s="27"/>
      <c r="Z1369" s="27"/>
      <c r="AA1369" s="27"/>
      <c r="AB1369" s="27"/>
      <c r="AC1369" s="27"/>
      <c r="AD1369" s="78"/>
      <c r="AE1369" s="78"/>
      <c r="AF1369" s="78"/>
      <c r="AG1369" s="1"/>
      <c r="AH1369" s="27"/>
      <c r="AI1369" s="30"/>
      <c r="AJ1369" s="1"/>
    </row>
    <row r="1370" spans="1:36" ht="12.75" customHeight="1" x14ac:dyDescent="0.25">
      <c r="A1370" s="22"/>
      <c r="B1370" s="27"/>
      <c r="C1370" s="27"/>
      <c r="D1370" s="76"/>
      <c r="E1370" s="76"/>
      <c r="F1370" s="76"/>
      <c r="G1370" s="76"/>
      <c r="H1370" s="76"/>
      <c r="I1370" s="76"/>
      <c r="J1370" s="76"/>
      <c r="K1370" s="77"/>
      <c r="L1370" s="27"/>
      <c r="M1370" s="27"/>
      <c r="N1370" s="27"/>
      <c r="O1370" s="27"/>
      <c r="P1370" s="27"/>
      <c r="Q1370" s="27"/>
      <c r="R1370" s="27"/>
      <c r="S1370" s="27"/>
      <c r="T1370" s="27"/>
      <c r="U1370" s="27"/>
      <c r="V1370" s="27"/>
      <c r="W1370" s="27"/>
      <c r="X1370" s="27"/>
      <c r="Y1370" s="27"/>
      <c r="Z1370" s="27"/>
      <c r="AA1370" s="27"/>
      <c r="AB1370" s="27"/>
      <c r="AC1370" s="27"/>
      <c r="AD1370" s="78"/>
      <c r="AE1370" s="78"/>
      <c r="AF1370" s="78"/>
      <c r="AG1370" s="1"/>
      <c r="AH1370" s="27"/>
      <c r="AI1370" s="30"/>
      <c r="AJ1370" s="1"/>
    </row>
    <row r="1371" spans="1:36" ht="12.75" customHeight="1" x14ac:dyDescent="0.25">
      <c r="A1371" s="22"/>
      <c r="B1371" s="27"/>
      <c r="C1371" s="27"/>
      <c r="D1371" s="76"/>
      <c r="E1371" s="76"/>
      <c r="F1371" s="76"/>
      <c r="G1371" s="76"/>
      <c r="H1371" s="76"/>
      <c r="I1371" s="76"/>
      <c r="J1371" s="76"/>
      <c r="K1371" s="77"/>
      <c r="L1371" s="27"/>
      <c r="M1371" s="27"/>
      <c r="N1371" s="27"/>
      <c r="O1371" s="27"/>
      <c r="P1371" s="27"/>
      <c r="Q1371" s="27"/>
      <c r="R1371" s="27"/>
      <c r="S1371" s="27"/>
      <c r="T1371" s="27"/>
      <c r="U1371" s="27"/>
      <c r="V1371" s="27"/>
      <c r="W1371" s="27"/>
      <c r="X1371" s="27"/>
      <c r="Y1371" s="27"/>
      <c r="Z1371" s="27"/>
      <c r="AA1371" s="27"/>
      <c r="AB1371" s="27"/>
      <c r="AC1371" s="27"/>
      <c r="AD1371" s="78"/>
      <c r="AE1371" s="78"/>
      <c r="AF1371" s="78"/>
      <c r="AG1371" s="1"/>
      <c r="AH1371" s="27"/>
      <c r="AI1371" s="30"/>
      <c r="AJ1371" s="1"/>
    </row>
    <row r="1372" spans="1:36" ht="12.75" customHeight="1" x14ac:dyDescent="0.25">
      <c r="A1372" s="22"/>
      <c r="B1372" s="27"/>
      <c r="C1372" s="27"/>
      <c r="D1372" s="76"/>
      <c r="E1372" s="76"/>
      <c r="F1372" s="76"/>
      <c r="G1372" s="76"/>
      <c r="H1372" s="76"/>
      <c r="I1372" s="76"/>
      <c r="J1372" s="76"/>
      <c r="K1372" s="77"/>
      <c r="L1372" s="27"/>
      <c r="M1372" s="27"/>
      <c r="N1372" s="27"/>
      <c r="O1372" s="27"/>
      <c r="P1372" s="27"/>
      <c r="Q1372" s="27"/>
      <c r="R1372" s="27"/>
      <c r="S1372" s="27"/>
      <c r="T1372" s="27"/>
      <c r="U1372" s="27"/>
      <c r="V1372" s="27"/>
      <c r="W1372" s="27"/>
      <c r="X1372" s="27"/>
      <c r="Y1372" s="27"/>
      <c r="Z1372" s="27"/>
      <c r="AA1372" s="27"/>
      <c r="AB1372" s="27"/>
      <c r="AC1372" s="27"/>
      <c r="AD1372" s="78"/>
      <c r="AE1372" s="78"/>
      <c r="AF1372" s="78"/>
      <c r="AG1372" s="1"/>
      <c r="AH1372" s="27"/>
      <c r="AI1372" s="30"/>
      <c r="AJ1372" s="1"/>
    </row>
    <row r="1373" spans="1:36" ht="12.75" customHeight="1" x14ac:dyDescent="0.25">
      <c r="A1373" s="22"/>
      <c r="B1373" s="27"/>
      <c r="C1373" s="27"/>
      <c r="D1373" s="76"/>
      <c r="E1373" s="76"/>
      <c r="F1373" s="76"/>
      <c r="G1373" s="76"/>
      <c r="H1373" s="76"/>
      <c r="I1373" s="76"/>
      <c r="J1373" s="76"/>
      <c r="K1373" s="77"/>
      <c r="L1373" s="27"/>
      <c r="M1373" s="27"/>
      <c r="N1373" s="27"/>
      <c r="O1373" s="27"/>
      <c r="P1373" s="27"/>
      <c r="Q1373" s="27"/>
      <c r="R1373" s="27"/>
      <c r="S1373" s="27"/>
      <c r="T1373" s="27"/>
      <c r="U1373" s="27"/>
      <c r="V1373" s="27"/>
      <c r="W1373" s="27"/>
      <c r="X1373" s="27"/>
      <c r="Y1373" s="27"/>
      <c r="Z1373" s="27"/>
      <c r="AA1373" s="27"/>
      <c r="AB1373" s="27"/>
      <c r="AC1373" s="27"/>
      <c r="AD1373" s="78"/>
      <c r="AE1373" s="78"/>
      <c r="AF1373" s="78"/>
      <c r="AG1373" s="1"/>
      <c r="AH1373" s="27"/>
      <c r="AI1373" s="30"/>
      <c r="AJ1373" s="1"/>
    </row>
    <row r="1374" spans="1:36" ht="12.75" customHeight="1" x14ac:dyDescent="0.25">
      <c r="A1374" s="22"/>
      <c r="B1374" s="27"/>
      <c r="C1374" s="27"/>
      <c r="D1374" s="76"/>
      <c r="E1374" s="76"/>
      <c r="F1374" s="76"/>
      <c r="G1374" s="76"/>
      <c r="H1374" s="76"/>
      <c r="I1374" s="76"/>
      <c r="J1374" s="76"/>
      <c r="K1374" s="77"/>
      <c r="L1374" s="27"/>
      <c r="M1374" s="27"/>
      <c r="N1374" s="27"/>
      <c r="O1374" s="27"/>
      <c r="P1374" s="27"/>
      <c r="Q1374" s="27"/>
      <c r="R1374" s="27"/>
      <c r="S1374" s="27"/>
      <c r="T1374" s="27"/>
      <c r="U1374" s="27"/>
      <c r="V1374" s="27"/>
      <c r="W1374" s="27"/>
      <c r="X1374" s="27"/>
      <c r="Y1374" s="27"/>
      <c r="Z1374" s="27"/>
      <c r="AA1374" s="27"/>
      <c r="AB1374" s="27"/>
      <c r="AC1374" s="27"/>
      <c r="AD1374" s="78"/>
      <c r="AE1374" s="78"/>
      <c r="AF1374" s="78"/>
      <c r="AG1374" s="1"/>
      <c r="AH1374" s="27"/>
      <c r="AI1374" s="30"/>
      <c r="AJ1374" s="1"/>
    </row>
    <row r="1375" spans="1:36" ht="12.75" customHeight="1" x14ac:dyDescent="0.25">
      <c r="A1375" s="22"/>
      <c r="B1375" s="27"/>
      <c r="C1375" s="27"/>
      <c r="D1375" s="76"/>
      <c r="E1375" s="76"/>
      <c r="F1375" s="76"/>
      <c r="G1375" s="76"/>
      <c r="H1375" s="76"/>
      <c r="I1375" s="76"/>
      <c r="J1375" s="76"/>
      <c r="K1375" s="77"/>
      <c r="L1375" s="27"/>
      <c r="M1375" s="27"/>
      <c r="N1375" s="27"/>
      <c r="O1375" s="27"/>
      <c r="P1375" s="27"/>
      <c r="Q1375" s="27"/>
      <c r="R1375" s="27"/>
      <c r="S1375" s="27"/>
      <c r="T1375" s="27"/>
      <c r="U1375" s="27"/>
      <c r="V1375" s="27"/>
      <c r="W1375" s="27"/>
      <c r="X1375" s="27"/>
      <c r="Y1375" s="27"/>
      <c r="Z1375" s="27"/>
      <c r="AA1375" s="27"/>
      <c r="AB1375" s="27"/>
      <c r="AC1375" s="27"/>
      <c r="AD1375" s="78"/>
      <c r="AE1375" s="78"/>
      <c r="AF1375" s="78"/>
      <c r="AG1375" s="1"/>
      <c r="AH1375" s="27"/>
      <c r="AI1375" s="30"/>
      <c r="AJ1375" s="1"/>
    </row>
    <row r="1376" spans="1:36" ht="12.75" customHeight="1" x14ac:dyDescent="0.25">
      <c r="A1376" s="22"/>
      <c r="B1376" s="27"/>
      <c r="C1376" s="27"/>
      <c r="D1376" s="76"/>
      <c r="E1376" s="76"/>
      <c r="F1376" s="76"/>
      <c r="G1376" s="76"/>
      <c r="H1376" s="76"/>
      <c r="I1376" s="76"/>
      <c r="J1376" s="76"/>
      <c r="K1376" s="77"/>
      <c r="L1376" s="27"/>
      <c r="M1376" s="27"/>
      <c r="N1376" s="27"/>
      <c r="O1376" s="27"/>
      <c r="P1376" s="27"/>
      <c r="Q1376" s="27"/>
      <c r="R1376" s="27"/>
      <c r="S1376" s="27"/>
      <c r="T1376" s="27"/>
      <c r="U1376" s="27"/>
      <c r="V1376" s="27"/>
      <c r="W1376" s="27"/>
      <c r="X1376" s="27"/>
      <c r="Y1376" s="27"/>
      <c r="Z1376" s="27"/>
      <c r="AA1376" s="27"/>
      <c r="AB1376" s="27"/>
      <c r="AC1376" s="27"/>
      <c r="AD1376" s="78"/>
      <c r="AE1376" s="78"/>
      <c r="AF1376" s="78"/>
      <c r="AG1376" s="1"/>
      <c r="AH1376" s="27"/>
      <c r="AI1376" s="30"/>
      <c r="AJ1376" s="1"/>
    </row>
    <row r="1377" spans="1:36" ht="12.75" customHeight="1" x14ac:dyDescent="0.25">
      <c r="A1377" s="22"/>
      <c r="B1377" s="27"/>
      <c r="C1377" s="27"/>
      <c r="D1377" s="76"/>
      <c r="E1377" s="76"/>
      <c r="F1377" s="76"/>
      <c r="G1377" s="76"/>
      <c r="H1377" s="76"/>
      <c r="I1377" s="76"/>
      <c r="J1377" s="76"/>
      <c r="K1377" s="77"/>
      <c r="L1377" s="27"/>
      <c r="M1377" s="27"/>
      <c r="N1377" s="27"/>
      <c r="O1377" s="27"/>
      <c r="P1377" s="27"/>
      <c r="Q1377" s="27"/>
      <c r="R1377" s="27"/>
      <c r="S1377" s="27"/>
      <c r="T1377" s="27"/>
      <c r="U1377" s="27"/>
      <c r="V1377" s="27"/>
      <c r="W1377" s="27"/>
      <c r="X1377" s="27"/>
      <c r="Y1377" s="27"/>
      <c r="Z1377" s="27"/>
      <c r="AA1377" s="27"/>
      <c r="AB1377" s="27"/>
      <c r="AC1377" s="27"/>
      <c r="AD1377" s="78"/>
      <c r="AE1377" s="78"/>
      <c r="AF1377" s="78"/>
      <c r="AG1377" s="1"/>
      <c r="AH1377" s="27"/>
      <c r="AI1377" s="30"/>
      <c r="AJ1377" s="1"/>
    </row>
    <row r="1378" spans="1:36" ht="12.75" customHeight="1" x14ac:dyDescent="0.25">
      <c r="A1378" s="22"/>
      <c r="B1378" s="27"/>
      <c r="C1378" s="27"/>
      <c r="D1378" s="76"/>
      <c r="E1378" s="76"/>
      <c r="F1378" s="76"/>
      <c r="G1378" s="76"/>
      <c r="H1378" s="76"/>
      <c r="I1378" s="76"/>
      <c r="J1378" s="76"/>
      <c r="K1378" s="77"/>
      <c r="L1378" s="27"/>
      <c r="M1378" s="27"/>
      <c r="N1378" s="27"/>
      <c r="O1378" s="27"/>
      <c r="P1378" s="27"/>
      <c r="Q1378" s="27"/>
      <c r="R1378" s="27"/>
      <c r="S1378" s="27"/>
      <c r="T1378" s="27"/>
      <c r="U1378" s="27"/>
      <c r="V1378" s="27"/>
      <c r="W1378" s="27"/>
      <c r="X1378" s="27"/>
      <c r="Y1378" s="27"/>
      <c r="Z1378" s="27"/>
      <c r="AA1378" s="27"/>
      <c r="AB1378" s="27"/>
      <c r="AC1378" s="27"/>
      <c r="AD1378" s="78"/>
      <c r="AE1378" s="78"/>
      <c r="AF1378" s="78"/>
      <c r="AG1378" s="1"/>
      <c r="AH1378" s="27"/>
      <c r="AI1378" s="30"/>
      <c r="AJ1378" s="1"/>
    </row>
    <row r="1379" spans="1:36" ht="12.75" customHeight="1" x14ac:dyDescent="0.25">
      <c r="A1379" s="22"/>
      <c r="B1379" s="27"/>
      <c r="C1379" s="27"/>
      <c r="D1379" s="76"/>
      <c r="E1379" s="76"/>
      <c r="F1379" s="76"/>
      <c r="G1379" s="76"/>
      <c r="H1379" s="76"/>
      <c r="I1379" s="76"/>
      <c r="J1379" s="76"/>
      <c r="K1379" s="77"/>
      <c r="L1379" s="27"/>
      <c r="M1379" s="27"/>
      <c r="N1379" s="27"/>
      <c r="O1379" s="27"/>
      <c r="P1379" s="27"/>
      <c r="Q1379" s="27"/>
      <c r="R1379" s="27"/>
      <c r="S1379" s="27"/>
      <c r="T1379" s="27"/>
      <c r="U1379" s="27"/>
      <c r="V1379" s="27"/>
      <c r="W1379" s="27"/>
      <c r="X1379" s="27"/>
      <c r="Y1379" s="27"/>
      <c r="Z1379" s="27"/>
      <c r="AA1379" s="27"/>
      <c r="AB1379" s="27"/>
      <c r="AC1379" s="27"/>
      <c r="AD1379" s="78"/>
      <c r="AE1379" s="78"/>
      <c r="AF1379" s="78"/>
      <c r="AG1379" s="1"/>
      <c r="AH1379" s="27"/>
      <c r="AI1379" s="30"/>
      <c r="AJ1379" s="1"/>
    </row>
    <row r="1380" spans="1:36" ht="12.75" customHeight="1" x14ac:dyDescent="0.25">
      <c r="A1380" s="22"/>
      <c r="B1380" s="27"/>
      <c r="C1380" s="27"/>
      <c r="D1380" s="76"/>
      <c r="E1380" s="76"/>
      <c r="F1380" s="76"/>
      <c r="G1380" s="76"/>
      <c r="H1380" s="76"/>
      <c r="I1380" s="76"/>
      <c r="J1380" s="76"/>
      <c r="K1380" s="77"/>
      <c r="L1380" s="27"/>
      <c r="M1380" s="27"/>
      <c r="N1380" s="27"/>
      <c r="O1380" s="27"/>
      <c r="P1380" s="27"/>
      <c r="Q1380" s="27"/>
      <c r="R1380" s="27"/>
      <c r="S1380" s="27"/>
      <c r="T1380" s="27"/>
      <c r="U1380" s="27"/>
      <c r="V1380" s="27"/>
      <c r="W1380" s="27"/>
      <c r="X1380" s="27"/>
      <c r="Y1380" s="27"/>
      <c r="Z1380" s="27"/>
      <c r="AA1380" s="27"/>
      <c r="AB1380" s="27"/>
      <c r="AC1380" s="27"/>
      <c r="AD1380" s="78"/>
      <c r="AE1380" s="78"/>
      <c r="AF1380" s="78"/>
      <c r="AG1380" s="1"/>
      <c r="AH1380" s="27"/>
      <c r="AI1380" s="30"/>
      <c r="AJ1380" s="1"/>
    </row>
    <row r="1381" spans="1:36" ht="12.75" customHeight="1" x14ac:dyDescent="0.25">
      <c r="A1381" s="22"/>
      <c r="B1381" s="27"/>
      <c r="C1381" s="27"/>
      <c r="D1381" s="76"/>
      <c r="E1381" s="76"/>
      <c r="F1381" s="76"/>
      <c r="G1381" s="76"/>
      <c r="H1381" s="76"/>
      <c r="I1381" s="76"/>
      <c r="J1381" s="76"/>
      <c r="K1381" s="77"/>
      <c r="L1381" s="27"/>
      <c r="M1381" s="27"/>
      <c r="N1381" s="27"/>
      <c r="O1381" s="27"/>
      <c r="P1381" s="27"/>
      <c r="Q1381" s="27"/>
      <c r="R1381" s="27"/>
      <c r="S1381" s="27"/>
      <c r="T1381" s="27"/>
      <c r="U1381" s="27"/>
      <c r="V1381" s="27"/>
      <c r="W1381" s="27"/>
      <c r="X1381" s="27"/>
      <c r="Y1381" s="27"/>
      <c r="Z1381" s="27"/>
      <c r="AA1381" s="27"/>
      <c r="AB1381" s="27"/>
      <c r="AC1381" s="27"/>
      <c r="AD1381" s="78"/>
      <c r="AE1381" s="78"/>
      <c r="AF1381" s="78"/>
      <c r="AG1381" s="1"/>
      <c r="AH1381" s="27"/>
      <c r="AI1381" s="30"/>
      <c r="AJ1381" s="1"/>
    </row>
    <row r="1382" spans="1:36" ht="12.75" customHeight="1" x14ac:dyDescent="0.25">
      <c r="A1382" s="22"/>
      <c r="B1382" s="27"/>
      <c r="C1382" s="27"/>
      <c r="D1382" s="76"/>
      <c r="E1382" s="76"/>
      <c r="F1382" s="76"/>
      <c r="G1382" s="76"/>
      <c r="H1382" s="76"/>
      <c r="I1382" s="76"/>
      <c r="J1382" s="76"/>
      <c r="K1382" s="77"/>
      <c r="L1382" s="27"/>
      <c r="M1382" s="27"/>
      <c r="N1382" s="27"/>
      <c r="O1382" s="27"/>
      <c r="P1382" s="27"/>
      <c r="Q1382" s="27"/>
      <c r="R1382" s="27"/>
      <c r="S1382" s="27"/>
      <c r="T1382" s="27"/>
      <c r="U1382" s="27"/>
      <c r="V1382" s="27"/>
      <c r="W1382" s="27"/>
      <c r="X1382" s="27"/>
      <c r="Y1382" s="27"/>
      <c r="Z1382" s="27"/>
      <c r="AA1382" s="27"/>
      <c r="AB1382" s="27"/>
      <c r="AC1382" s="27"/>
      <c r="AD1382" s="78"/>
      <c r="AE1382" s="78"/>
      <c r="AF1382" s="78"/>
      <c r="AG1382" s="1"/>
      <c r="AH1382" s="27"/>
      <c r="AI1382" s="30"/>
      <c r="AJ1382" s="1"/>
    </row>
    <row r="1383" spans="1:36" ht="12.75" customHeight="1" x14ac:dyDescent="0.25">
      <c r="A1383" s="22"/>
      <c r="B1383" s="27"/>
      <c r="C1383" s="27"/>
      <c r="D1383" s="76"/>
      <c r="E1383" s="76"/>
      <c r="F1383" s="76"/>
      <c r="G1383" s="76"/>
      <c r="H1383" s="76"/>
      <c r="I1383" s="76"/>
      <c r="J1383" s="76"/>
      <c r="K1383" s="77"/>
      <c r="L1383" s="27"/>
      <c r="M1383" s="27"/>
      <c r="N1383" s="27"/>
      <c r="O1383" s="27"/>
      <c r="P1383" s="27"/>
      <c r="Q1383" s="27"/>
      <c r="R1383" s="27"/>
      <c r="S1383" s="27"/>
      <c r="T1383" s="27"/>
      <c r="U1383" s="27"/>
      <c r="V1383" s="27"/>
      <c r="W1383" s="27"/>
      <c r="X1383" s="27"/>
      <c r="Y1383" s="27"/>
      <c r="Z1383" s="27"/>
      <c r="AA1383" s="27"/>
      <c r="AB1383" s="27"/>
      <c r="AC1383" s="27"/>
      <c r="AD1383" s="78"/>
      <c r="AE1383" s="78"/>
      <c r="AF1383" s="78"/>
      <c r="AG1383" s="1"/>
      <c r="AH1383" s="27"/>
      <c r="AI1383" s="30"/>
      <c r="AJ1383" s="1"/>
    </row>
    <row r="1384" spans="1:36" ht="12.75" customHeight="1" x14ac:dyDescent="0.25">
      <c r="A1384" s="22"/>
      <c r="B1384" s="27"/>
      <c r="C1384" s="27"/>
      <c r="D1384" s="76"/>
      <c r="E1384" s="76"/>
      <c r="F1384" s="76"/>
      <c r="G1384" s="76"/>
      <c r="H1384" s="76"/>
      <c r="I1384" s="76"/>
      <c r="J1384" s="76"/>
      <c r="K1384" s="77"/>
      <c r="L1384" s="27"/>
      <c r="M1384" s="27"/>
      <c r="N1384" s="27"/>
      <c r="O1384" s="27"/>
      <c r="P1384" s="27"/>
      <c r="Q1384" s="27"/>
      <c r="R1384" s="27"/>
      <c r="S1384" s="27"/>
      <c r="T1384" s="27"/>
      <c r="U1384" s="27"/>
      <c r="V1384" s="27"/>
      <c r="W1384" s="27"/>
      <c r="X1384" s="27"/>
      <c r="Y1384" s="27"/>
      <c r="Z1384" s="27"/>
      <c r="AA1384" s="27"/>
      <c r="AB1384" s="27"/>
      <c r="AC1384" s="27"/>
      <c r="AD1384" s="78"/>
      <c r="AE1384" s="78"/>
      <c r="AF1384" s="78"/>
      <c r="AG1384" s="1"/>
      <c r="AH1384" s="27"/>
      <c r="AI1384" s="30"/>
      <c r="AJ1384" s="1"/>
    </row>
    <row r="1385" spans="1:36" ht="12.75" customHeight="1" x14ac:dyDescent="0.25">
      <c r="A1385" s="22"/>
      <c r="B1385" s="27"/>
      <c r="C1385" s="27"/>
      <c r="D1385" s="76"/>
      <c r="E1385" s="76"/>
      <c r="F1385" s="76"/>
      <c r="G1385" s="76"/>
      <c r="H1385" s="76"/>
      <c r="I1385" s="76"/>
      <c r="J1385" s="76"/>
      <c r="K1385" s="77"/>
      <c r="L1385" s="27"/>
      <c r="M1385" s="27"/>
      <c r="N1385" s="27"/>
      <c r="O1385" s="27"/>
      <c r="P1385" s="27"/>
      <c r="Q1385" s="27"/>
      <c r="R1385" s="27"/>
      <c r="S1385" s="27"/>
      <c r="T1385" s="27"/>
      <c r="U1385" s="27"/>
      <c r="V1385" s="27"/>
      <c r="W1385" s="27"/>
      <c r="X1385" s="27"/>
      <c r="Y1385" s="27"/>
      <c r="Z1385" s="27"/>
      <c r="AA1385" s="27"/>
      <c r="AB1385" s="27"/>
      <c r="AC1385" s="27"/>
      <c r="AD1385" s="78"/>
      <c r="AE1385" s="78"/>
      <c r="AF1385" s="78"/>
      <c r="AG1385" s="1"/>
      <c r="AH1385" s="27"/>
      <c r="AI1385" s="30"/>
      <c r="AJ1385" s="1"/>
    </row>
    <row r="1386" spans="1:36" ht="12.75" customHeight="1" x14ac:dyDescent="0.25">
      <c r="A1386" s="22"/>
      <c r="B1386" s="27"/>
      <c r="C1386" s="27"/>
      <c r="D1386" s="76"/>
      <c r="E1386" s="76"/>
      <c r="F1386" s="76"/>
      <c r="G1386" s="76"/>
      <c r="H1386" s="76"/>
      <c r="I1386" s="76"/>
      <c r="J1386" s="76"/>
      <c r="K1386" s="77"/>
      <c r="L1386" s="27"/>
      <c r="M1386" s="27"/>
      <c r="N1386" s="27"/>
      <c r="O1386" s="27"/>
      <c r="P1386" s="27"/>
      <c r="Q1386" s="27"/>
      <c r="R1386" s="27"/>
      <c r="S1386" s="27"/>
      <c r="T1386" s="27"/>
      <c r="U1386" s="27"/>
      <c r="V1386" s="27"/>
      <c r="W1386" s="27"/>
      <c r="X1386" s="27"/>
      <c r="Y1386" s="27"/>
      <c r="Z1386" s="27"/>
      <c r="AA1386" s="27"/>
      <c r="AB1386" s="27"/>
      <c r="AC1386" s="27"/>
      <c r="AD1386" s="78"/>
      <c r="AE1386" s="78"/>
      <c r="AF1386" s="78"/>
      <c r="AG1386" s="1"/>
      <c r="AH1386" s="27"/>
      <c r="AI1386" s="30"/>
      <c r="AJ1386" s="1"/>
    </row>
    <row r="1387" spans="1:36" ht="12.75" customHeight="1" x14ac:dyDescent="0.25">
      <c r="A1387" s="22"/>
      <c r="B1387" s="27"/>
      <c r="C1387" s="27"/>
      <c r="D1387" s="76"/>
      <c r="E1387" s="76"/>
      <c r="F1387" s="76"/>
      <c r="G1387" s="76"/>
      <c r="H1387" s="76"/>
      <c r="I1387" s="76"/>
      <c r="J1387" s="76"/>
      <c r="K1387" s="77"/>
      <c r="L1387" s="27"/>
      <c r="M1387" s="27"/>
      <c r="N1387" s="27"/>
      <c r="O1387" s="27"/>
      <c r="P1387" s="27"/>
      <c r="Q1387" s="27"/>
      <c r="R1387" s="27"/>
      <c r="S1387" s="27"/>
      <c r="T1387" s="27"/>
      <c r="U1387" s="27"/>
      <c r="V1387" s="27"/>
      <c r="W1387" s="27"/>
      <c r="X1387" s="27"/>
      <c r="Y1387" s="27"/>
      <c r="Z1387" s="27"/>
      <c r="AA1387" s="27"/>
      <c r="AB1387" s="27"/>
      <c r="AC1387" s="27"/>
      <c r="AD1387" s="78"/>
      <c r="AE1387" s="78"/>
      <c r="AF1387" s="78"/>
      <c r="AG1387" s="1"/>
      <c r="AH1387" s="27"/>
      <c r="AI1387" s="30"/>
      <c r="AJ1387" s="1"/>
    </row>
    <row r="1388" spans="1:36" ht="12.75" customHeight="1" x14ac:dyDescent="0.25">
      <c r="A1388" s="22"/>
      <c r="B1388" s="27"/>
      <c r="C1388" s="27"/>
      <c r="D1388" s="76"/>
      <c r="E1388" s="76"/>
      <c r="F1388" s="76"/>
      <c r="G1388" s="76"/>
      <c r="H1388" s="76"/>
      <c r="I1388" s="76"/>
      <c r="J1388" s="76"/>
      <c r="K1388" s="77"/>
      <c r="L1388" s="27"/>
      <c r="M1388" s="27"/>
      <c r="N1388" s="27"/>
      <c r="O1388" s="27"/>
      <c r="P1388" s="27"/>
      <c r="Q1388" s="27"/>
      <c r="R1388" s="27"/>
      <c r="S1388" s="27"/>
      <c r="T1388" s="27"/>
      <c r="U1388" s="27"/>
      <c r="V1388" s="27"/>
      <c r="W1388" s="27"/>
      <c r="X1388" s="27"/>
      <c r="Y1388" s="27"/>
      <c r="Z1388" s="27"/>
      <c r="AA1388" s="27"/>
      <c r="AB1388" s="27"/>
      <c r="AC1388" s="27"/>
      <c r="AD1388" s="78"/>
      <c r="AE1388" s="78"/>
      <c r="AF1388" s="78"/>
      <c r="AG1388" s="1"/>
      <c r="AH1388" s="27"/>
      <c r="AI1388" s="30"/>
      <c r="AJ1388" s="1"/>
    </row>
    <row r="1389" spans="1:36" ht="12.75" customHeight="1" x14ac:dyDescent="0.25">
      <c r="A1389" s="22"/>
      <c r="B1389" s="27"/>
      <c r="C1389" s="27"/>
      <c r="D1389" s="76"/>
      <c r="E1389" s="76"/>
      <c r="F1389" s="76"/>
      <c r="G1389" s="76"/>
      <c r="H1389" s="76"/>
      <c r="I1389" s="76"/>
      <c r="J1389" s="76"/>
      <c r="K1389" s="77"/>
      <c r="L1389" s="27"/>
      <c r="M1389" s="27"/>
      <c r="N1389" s="27"/>
      <c r="O1389" s="27"/>
      <c r="P1389" s="27"/>
      <c r="Q1389" s="27"/>
      <c r="R1389" s="27"/>
      <c r="S1389" s="27"/>
      <c r="T1389" s="27"/>
      <c r="U1389" s="27"/>
      <c r="V1389" s="27"/>
      <c r="W1389" s="27"/>
      <c r="X1389" s="27"/>
      <c r="Y1389" s="27"/>
      <c r="Z1389" s="27"/>
      <c r="AA1389" s="27"/>
      <c r="AB1389" s="27"/>
      <c r="AC1389" s="27"/>
      <c r="AD1389" s="78"/>
      <c r="AE1389" s="78"/>
      <c r="AF1389" s="78"/>
      <c r="AG1389" s="1"/>
      <c r="AH1389" s="27"/>
      <c r="AI1389" s="30"/>
      <c r="AJ1389" s="1"/>
    </row>
    <row r="1390" spans="1:36" ht="12.75" customHeight="1" x14ac:dyDescent="0.25">
      <c r="A1390" s="22"/>
      <c r="B1390" s="27"/>
      <c r="C1390" s="27"/>
      <c r="D1390" s="76"/>
      <c r="E1390" s="76"/>
      <c r="F1390" s="76"/>
      <c r="G1390" s="76"/>
      <c r="H1390" s="76"/>
      <c r="I1390" s="76"/>
      <c r="J1390" s="76"/>
      <c r="K1390" s="77"/>
      <c r="L1390" s="27"/>
      <c r="M1390" s="27"/>
      <c r="N1390" s="27"/>
      <c r="O1390" s="27"/>
      <c r="P1390" s="27"/>
      <c r="Q1390" s="27"/>
      <c r="R1390" s="27"/>
      <c r="S1390" s="27"/>
      <c r="T1390" s="27"/>
      <c r="U1390" s="27"/>
      <c r="V1390" s="27"/>
      <c r="W1390" s="27"/>
      <c r="X1390" s="27"/>
      <c r="Y1390" s="27"/>
      <c r="Z1390" s="27"/>
      <c r="AA1390" s="27"/>
      <c r="AB1390" s="27"/>
      <c r="AC1390" s="27"/>
      <c r="AD1390" s="78"/>
      <c r="AE1390" s="78"/>
      <c r="AF1390" s="78"/>
      <c r="AG1390" s="1"/>
      <c r="AH1390" s="27"/>
      <c r="AI1390" s="30"/>
      <c r="AJ1390" s="1"/>
    </row>
    <row r="1391" spans="1:36" ht="12.75" customHeight="1" x14ac:dyDescent="0.25">
      <c r="A1391" s="22"/>
      <c r="B1391" s="27"/>
      <c r="C1391" s="27"/>
      <c r="D1391" s="76"/>
      <c r="E1391" s="76"/>
      <c r="F1391" s="76"/>
      <c r="G1391" s="76"/>
      <c r="H1391" s="76"/>
      <c r="I1391" s="76"/>
      <c r="J1391" s="76"/>
      <c r="K1391" s="77"/>
      <c r="L1391" s="27"/>
      <c r="M1391" s="27"/>
      <c r="N1391" s="27"/>
      <c r="O1391" s="27"/>
      <c r="P1391" s="27"/>
      <c r="Q1391" s="27"/>
      <c r="R1391" s="27"/>
      <c r="S1391" s="27"/>
      <c r="T1391" s="27"/>
      <c r="U1391" s="27"/>
      <c r="V1391" s="27"/>
      <c r="W1391" s="27"/>
      <c r="X1391" s="27"/>
      <c r="Y1391" s="27"/>
      <c r="Z1391" s="27"/>
      <c r="AA1391" s="27"/>
      <c r="AB1391" s="27"/>
      <c r="AC1391" s="27"/>
      <c r="AD1391" s="78"/>
      <c r="AE1391" s="78"/>
      <c r="AF1391" s="78"/>
      <c r="AG1391" s="1"/>
      <c r="AH1391" s="27"/>
      <c r="AI1391" s="30"/>
      <c r="AJ1391" s="1"/>
    </row>
    <row r="1392" spans="1:36" ht="12.75" customHeight="1" x14ac:dyDescent="0.25">
      <c r="A1392" s="22"/>
      <c r="B1392" s="27"/>
      <c r="C1392" s="27"/>
      <c r="D1392" s="76"/>
      <c r="E1392" s="76"/>
      <c r="F1392" s="76"/>
      <c r="G1392" s="76"/>
      <c r="H1392" s="76"/>
      <c r="I1392" s="76"/>
      <c r="J1392" s="76"/>
      <c r="K1392" s="77"/>
      <c r="L1392" s="27"/>
      <c r="M1392" s="27"/>
      <c r="N1392" s="27"/>
      <c r="O1392" s="27"/>
      <c r="P1392" s="27"/>
      <c r="Q1392" s="27"/>
      <c r="R1392" s="27"/>
      <c r="S1392" s="27"/>
      <c r="T1392" s="27"/>
      <c r="U1392" s="27"/>
      <c r="V1392" s="27"/>
      <c r="W1392" s="27"/>
      <c r="X1392" s="27"/>
      <c r="Y1392" s="27"/>
      <c r="Z1392" s="27"/>
      <c r="AA1392" s="27"/>
      <c r="AB1392" s="27"/>
      <c r="AC1392" s="27"/>
      <c r="AD1392" s="78"/>
      <c r="AE1392" s="78"/>
      <c r="AF1392" s="78"/>
      <c r="AG1392" s="1"/>
      <c r="AH1392" s="27"/>
      <c r="AI1392" s="30"/>
      <c r="AJ1392" s="1"/>
    </row>
    <row r="1393" spans="1:36" ht="12.75" customHeight="1" x14ac:dyDescent="0.25">
      <c r="A1393" s="22"/>
      <c r="B1393" s="27"/>
      <c r="C1393" s="27"/>
      <c r="D1393" s="76"/>
      <c r="E1393" s="76"/>
      <c r="F1393" s="76"/>
      <c r="G1393" s="76"/>
      <c r="H1393" s="76"/>
      <c r="I1393" s="76"/>
      <c r="J1393" s="76"/>
      <c r="K1393" s="77"/>
      <c r="L1393" s="27"/>
      <c r="M1393" s="27"/>
      <c r="N1393" s="27"/>
      <c r="O1393" s="27"/>
      <c r="P1393" s="27"/>
      <c r="Q1393" s="27"/>
      <c r="R1393" s="27"/>
      <c r="S1393" s="27"/>
      <c r="T1393" s="27"/>
      <c r="U1393" s="27"/>
      <c r="V1393" s="27"/>
      <c r="W1393" s="27"/>
      <c r="X1393" s="27"/>
      <c r="Y1393" s="27"/>
      <c r="Z1393" s="27"/>
      <c r="AA1393" s="27"/>
      <c r="AB1393" s="27"/>
      <c r="AC1393" s="27"/>
      <c r="AD1393" s="78"/>
      <c r="AE1393" s="78"/>
      <c r="AF1393" s="78"/>
      <c r="AG1393" s="1"/>
      <c r="AH1393" s="27"/>
      <c r="AI1393" s="30"/>
      <c r="AJ1393" s="1"/>
    </row>
    <row r="1394" spans="1:36" ht="12.75" customHeight="1" x14ac:dyDescent="0.25">
      <c r="A1394" s="22"/>
      <c r="B1394" s="27"/>
      <c r="C1394" s="27"/>
      <c r="D1394" s="76"/>
      <c r="E1394" s="76"/>
      <c r="F1394" s="76"/>
      <c r="G1394" s="76"/>
      <c r="H1394" s="76"/>
      <c r="I1394" s="76"/>
      <c r="J1394" s="76"/>
      <c r="K1394" s="77"/>
      <c r="L1394" s="27"/>
      <c r="M1394" s="27"/>
      <c r="N1394" s="27"/>
      <c r="O1394" s="27"/>
      <c r="P1394" s="27"/>
      <c r="Q1394" s="27"/>
      <c r="R1394" s="27"/>
      <c r="S1394" s="27"/>
      <c r="T1394" s="27"/>
      <c r="U1394" s="27"/>
      <c r="V1394" s="27"/>
      <c r="W1394" s="27"/>
      <c r="X1394" s="27"/>
      <c r="Y1394" s="27"/>
      <c r="Z1394" s="27"/>
      <c r="AA1394" s="27"/>
      <c r="AB1394" s="27"/>
      <c r="AC1394" s="27"/>
      <c r="AD1394" s="78"/>
      <c r="AE1394" s="78"/>
      <c r="AF1394" s="78"/>
      <c r="AG1394" s="1"/>
      <c r="AH1394" s="27"/>
      <c r="AI1394" s="30"/>
      <c r="AJ1394" s="1"/>
    </row>
    <row r="1395" spans="1:36" ht="12.75" customHeight="1" x14ac:dyDescent="0.25">
      <c r="A1395" s="22"/>
      <c r="B1395" s="27"/>
      <c r="C1395" s="27"/>
      <c r="D1395" s="76"/>
      <c r="E1395" s="76"/>
      <c r="F1395" s="76"/>
      <c r="G1395" s="76"/>
      <c r="H1395" s="76"/>
      <c r="I1395" s="76"/>
      <c r="J1395" s="76"/>
      <c r="K1395" s="77"/>
      <c r="L1395" s="27"/>
      <c r="M1395" s="27"/>
      <c r="N1395" s="27"/>
      <c r="O1395" s="27"/>
      <c r="P1395" s="27"/>
      <c r="Q1395" s="27"/>
      <c r="R1395" s="27"/>
      <c r="S1395" s="27"/>
      <c r="T1395" s="27"/>
      <c r="U1395" s="27"/>
      <c r="V1395" s="27"/>
      <c r="W1395" s="27"/>
      <c r="X1395" s="27"/>
      <c r="Y1395" s="27"/>
      <c r="Z1395" s="27"/>
      <c r="AA1395" s="27"/>
      <c r="AB1395" s="27"/>
      <c r="AC1395" s="27"/>
      <c r="AD1395" s="78"/>
      <c r="AE1395" s="78"/>
      <c r="AF1395" s="78"/>
      <c r="AG1395" s="1"/>
      <c r="AH1395" s="27"/>
      <c r="AI1395" s="30"/>
      <c r="AJ1395" s="1"/>
    </row>
    <row r="1396" spans="1:36" ht="12.75" customHeight="1" x14ac:dyDescent="0.25">
      <c r="A1396" s="22"/>
      <c r="B1396" s="27"/>
      <c r="C1396" s="27"/>
      <c r="D1396" s="76"/>
      <c r="E1396" s="76"/>
      <c r="F1396" s="76"/>
      <c r="G1396" s="76"/>
      <c r="H1396" s="76"/>
      <c r="I1396" s="76"/>
      <c r="J1396" s="76"/>
      <c r="K1396" s="77"/>
      <c r="L1396" s="27"/>
      <c r="M1396" s="27"/>
      <c r="N1396" s="27"/>
      <c r="O1396" s="27"/>
      <c r="P1396" s="27"/>
      <c r="Q1396" s="27"/>
      <c r="R1396" s="27"/>
      <c r="S1396" s="27"/>
      <c r="T1396" s="27"/>
      <c r="U1396" s="27"/>
      <c r="V1396" s="27"/>
      <c r="W1396" s="27"/>
      <c r="X1396" s="27"/>
      <c r="Y1396" s="27"/>
      <c r="Z1396" s="27"/>
      <c r="AA1396" s="27"/>
      <c r="AB1396" s="27"/>
      <c r="AC1396" s="27"/>
      <c r="AD1396" s="78"/>
      <c r="AE1396" s="78"/>
      <c r="AF1396" s="78"/>
      <c r="AG1396" s="1"/>
      <c r="AH1396" s="27"/>
      <c r="AI1396" s="30"/>
      <c r="AJ1396" s="1"/>
    </row>
    <row r="1397" spans="1:36" ht="12.75" customHeight="1" x14ac:dyDescent="0.25">
      <c r="A1397" s="22"/>
      <c r="B1397" s="27"/>
      <c r="C1397" s="27"/>
      <c r="D1397" s="76"/>
      <c r="E1397" s="76"/>
      <c r="F1397" s="76"/>
      <c r="G1397" s="76"/>
      <c r="H1397" s="76"/>
      <c r="I1397" s="76"/>
      <c r="J1397" s="76"/>
      <c r="K1397" s="77"/>
      <c r="L1397" s="27"/>
      <c r="M1397" s="27"/>
      <c r="N1397" s="27"/>
      <c r="O1397" s="27"/>
      <c r="P1397" s="27"/>
      <c r="Q1397" s="27"/>
      <c r="R1397" s="27"/>
      <c r="S1397" s="27"/>
      <c r="T1397" s="27"/>
      <c r="U1397" s="27"/>
      <c r="V1397" s="27"/>
      <c r="W1397" s="27"/>
      <c r="X1397" s="27"/>
      <c r="Y1397" s="27"/>
      <c r="Z1397" s="27"/>
      <c r="AA1397" s="27"/>
      <c r="AB1397" s="27"/>
      <c r="AC1397" s="27"/>
      <c r="AD1397" s="78"/>
      <c r="AE1397" s="78"/>
      <c r="AF1397" s="78"/>
      <c r="AG1397" s="1"/>
      <c r="AH1397" s="27"/>
      <c r="AI1397" s="30"/>
      <c r="AJ1397" s="1"/>
    </row>
    <row r="1398" spans="1:36" ht="12.75" customHeight="1" x14ac:dyDescent="0.25">
      <c r="A1398" s="22"/>
      <c r="B1398" s="27"/>
      <c r="C1398" s="27"/>
      <c r="D1398" s="76"/>
      <c r="E1398" s="76"/>
      <c r="F1398" s="76"/>
      <c r="G1398" s="76"/>
      <c r="H1398" s="76"/>
      <c r="I1398" s="76"/>
      <c r="J1398" s="76"/>
      <c r="K1398" s="77"/>
      <c r="L1398" s="27"/>
      <c r="M1398" s="27"/>
      <c r="N1398" s="27"/>
      <c r="O1398" s="27"/>
      <c r="P1398" s="27"/>
      <c r="Q1398" s="27"/>
      <c r="R1398" s="27"/>
      <c r="S1398" s="27"/>
      <c r="T1398" s="27"/>
      <c r="U1398" s="27"/>
      <c r="V1398" s="27"/>
      <c r="W1398" s="27"/>
      <c r="X1398" s="27"/>
      <c r="Y1398" s="27"/>
      <c r="Z1398" s="27"/>
      <c r="AA1398" s="27"/>
      <c r="AB1398" s="27"/>
      <c r="AC1398" s="27"/>
      <c r="AD1398" s="78"/>
      <c r="AE1398" s="78"/>
      <c r="AF1398" s="78"/>
      <c r="AG1398" s="1"/>
      <c r="AH1398" s="27"/>
      <c r="AI1398" s="30"/>
      <c r="AJ1398" s="1"/>
    </row>
    <row r="1399" spans="1:36" ht="12.75" customHeight="1" x14ac:dyDescent="0.25">
      <c r="A1399" s="22"/>
      <c r="B1399" s="27"/>
      <c r="C1399" s="27"/>
      <c r="D1399" s="76"/>
      <c r="E1399" s="76"/>
      <c r="F1399" s="76"/>
      <c r="G1399" s="76"/>
      <c r="H1399" s="76"/>
      <c r="I1399" s="76"/>
      <c r="J1399" s="76"/>
      <c r="K1399" s="77"/>
      <c r="L1399" s="27"/>
      <c r="M1399" s="27"/>
      <c r="N1399" s="27"/>
      <c r="O1399" s="27"/>
      <c r="P1399" s="27"/>
      <c r="Q1399" s="27"/>
      <c r="R1399" s="27"/>
      <c r="S1399" s="27"/>
      <c r="T1399" s="27"/>
      <c r="U1399" s="27"/>
      <c r="V1399" s="27"/>
      <c r="W1399" s="27"/>
      <c r="X1399" s="27"/>
      <c r="Y1399" s="27"/>
      <c r="Z1399" s="27"/>
      <c r="AA1399" s="27"/>
      <c r="AB1399" s="27"/>
      <c r="AC1399" s="27"/>
      <c r="AD1399" s="78"/>
      <c r="AE1399" s="78"/>
      <c r="AF1399" s="78"/>
      <c r="AG1399" s="1"/>
      <c r="AH1399" s="27"/>
      <c r="AI1399" s="30"/>
      <c r="AJ1399" s="1"/>
    </row>
    <row r="1400" spans="1:36" ht="12.75" customHeight="1" x14ac:dyDescent="0.25">
      <c r="A1400" s="22"/>
      <c r="B1400" s="27"/>
      <c r="C1400" s="27"/>
      <c r="D1400" s="76"/>
      <c r="E1400" s="76"/>
      <c r="F1400" s="76"/>
      <c r="G1400" s="76"/>
      <c r="H1400" s="76"/>
      <c r="I1400" s="76"/>
      <c r="J1400" s="76"/>
      <c r="K1400" s="77"/>
      <c r="L1400" s="27"/>
      <c r="M1400" s="27"/>
      <c r="N1400" s="27"/>
      <c r="O1400" s="27"/>
      <c r="P1400" s="27"/>
      <c r="Q1400" s="27"/>
      <c r="R1400" s="27"/>
      <c r="S1400" s="27"/>
      <c r="T1400" s="27"/>
      <c r="U1400" s="27"/>
      <c r="V1400" s="27"/>
      <c r="W1400" s="27"/>
      <c r="X1400" s="27"/>
      <c r="Y1400" s="27"/>
      <c r="Z1400" s="27"/>
      <c r="AA1400" s="27"/>
      <c r="AB1400" s="27"/>
      <c r="AC1400" s="27"/>
      <c r="AD1400" s="78"/>
      <c r="AE1400" s="78"/>
      <c r="AF1400" s="78"/>
      <c r="AG1400" s="1"/>
      <c r="AH1400" s="27"/>
      <c r="AI1400" s="30"/>
      <c r="AJ1400" s="1"/>
    </row>
    <row r="1401" spans="1:36" ht="12.75" customHeight="1" x14ac:dyDescent="0.25">
      <c r="A1401" s="22"/>
      <c r="B1401" s="27"/>
      <c r="C1401" s="27"/>
      <c r="D1401" s="76"/>
      <c r="E1401" s="76"/>
      <c r="F1401" s="76"/>
      <c r="G1401" s="76"/>
      <c r="H1401" s="76"/>
      <c r="I1401" s="76"/>
      <c r="J1401" s="76"/>
      <c r="K1401" s="77"/>
      <c r="L1401" s="27"/>
      <c r="M1401" s="27"/>
      <c r="N1401" s="27"/>
      <c r="O1401" s="27"/>
      <c r="P1401" s="27"/>
      <c r="Q1401" s="27"/>
      <c r="R1401" s="27"/>
      <c r="S1401" s="27"/>
      <c r="T1401" s="27"/>
      <c r="U1401" s="27"/>
      <c r="V1401" s="27"/>
      <c r="W1401" s="27"/>
      <c r="X1401" s="27"/>
      <c r="Y1401" s="27"/>
      <c r="Z1401" s="27"/>
      <c r="AA1401" s="27"/>
      <c r="AB1401" s="27"/>
      <c r="AC1401" s="27"/>
      <c r="AD1401" s="78"/>
      <c r="AE1401" s="78"/>
      <c r="AF1401" s="78"/>
      <c r="AG1401" s="1"/>
      <c r="AH1401" s="27"/>
      <c r="AI1401" s="30"/>
      <c r="AJ1401" s="1"/>
    </row>
    <row r="1402" spans="1:36" ht="12.75" customHeight="1" x14ac:dyDescent="0.25">
      <c r="A1402" s="22"/>
      <c r="B1402" s="27"/>
      <c r="C1402" s="27"/>
      <c r="D1402" s="76"/>
      <c r="E1402" s="76"/>
      <c r="F1402" s="76"/>
      <c r="G1402" s="76"/>
      <c r="H1402" s="76"/>
      <c r="I1402" s="76"/>
      <c r="J1402" s="76"/>
      <c r="K1402" s="77"/>
      <c r="L1402" s="27"/>
      <c r="M1402" s="27"/>
      <c r="N1402" s="27"/>
      <c r="O1402" s="27"/>
      <c r="P1402" s="27"/>
      <c r="Q1402" s="27"/>
      <c r="R1402" s="27"/>
      <c r="S1402" s="27"/>
      <c r="T1402" s="27"/>
      <c r="U1402" s="27"/>
      <c r="V1402" s="27"/>
      <c r="W1402" s="27"/>
      <c r="X1402" s="27"/>
      <c r="Y1402" s="27"/>
      <c r="Z1402" s="27"/>
      <c r="AA1402" s="27"/>
      <c r="AB1402" s="27"/>
      <c r="AC1402" s="27"/>
      <c r="AD1402" s="78"/>
      <c r="AE1402" s="78"/>
      <c r="AF1402" s="78"/>
      <c r="AG1402" s="1"/>
      <c r="AH1402" s="27"/>
      <c r="AI1402" s="30"/>
      <c r="AJ1402" s="1"/>
    </row>
    <row r="1403" spans="1:36" ht="12.75" customHeight="1" x14ac:dyDescent="0.25">
      <c r="A1403" s="22"/>
      <c r="B1403" s="27"/>
      <c r="C1403" s="27"/>
      <c r="D1403" s="76"/>
      <c r="E1403" s="76"/>
      <c r="F1403" s="76"/>
      <c r="G1403" s="76"/>
      <c r="H1403" s="76"/>
      <c r="I1403" s="76"/>
      <c r="J1403" s="76"/>
      <c r="K1403" s="77"/>
      <c r="L1403" s="27"/>
      <c r="M1403" s="27"/>
      <c r="N1403" s="27"/>
      <c r="O1403" s="27"/>
      <c r="P1403" s="27"/>
      <c r="Q1403" s="27"/>
      <c r="R1403" s="27"/>
      <c r="S1403" s="27"/>
      <c r="T1403" s="27"/>
      <c r="U1403" s="27"/>
      <c r="V1403" s="27"/>
      <c r="W1403" s="27"/>
      <c r="X1403" s="27"/>
      <c r="Y1403" s="27"/>
      <c r="Z1403" s="27"/>
      <c r="AA1403" s="27"/>
      <c r="AB1403" s="27"/>
      <c r="AC1403" s="27"/>
      <c r="AD1403" s="78"/>
      <c r="AE1403" s="78"/>
      <c r="AF1403" s="78"/>
      <c r="AG1403" s="1"/>
      <c r="AH1403" s="27"/>
      <c r="AI1403" s="30"/>
      <c r="AJ1403" s="1"/>
    </row>
    <row r="1404" spans="1:36" ht="12.75" customHeight="1" x14ac:dyDescent="0.25">
      <c r="A1404" s="22"/>
      <c r="B1404" s="27"/>
      <c r="C1404" s="27"/>
      <c r="D1404" s="76"/>
      <c r="E1404" s="76"/>
      <c r="F1404" s="76"/>
      <c r="G1404" s="76"/>
      <c r="H1404" s="76"/>
      <c r="I1404" s="76"/>
      <c r="J1404" s="76"/>
      <c r="K1404" s="77"/>
      <c r="L1404" s="27"/>
      <c r="M1404" s="27"/>
      <c r="N1404" s="27"/>
      <c r="O1404" s="27"/>
      <c r="P1404" s="27"/>
      <c r="Q1404" s="27"/>
      <c r="R1404" s="27"/>
      <c r="S1404" s="27"/>
      <c r="T1404" s="27"/>
      <c r="U1404" s="27"/>
      <c r="V1404" s="27"/>
      <c r="W1404" s="27"/>
      <c r="X1404" s="27"/>
      <c r="Y1404" s="27"/>
      <c r="Z1404" s="27"/>
      <c r="AA1404" s="27"/>
      <c r="AB1404" s="27"/>
      <c r="AC1404" s="27"/>
      <c r="AD1404" s="78"/>
      <c r="AE1404" s="78"/>
      <c r="AF1404" s="78"/>
      <c r="AG1404" s="1"/>
      <c r="AH1404" s="27"/>
      <c r="AI1404" s="30"/>
      <c r="AJ1404" s="1"/>
    </row>
    <row r="1405" spans="1:36" ht="12.75" customHeight="1" x14ac:dyDescent="0.25">
      <c r="A1405" s="22"/>
      <c r="B1405" s="27"/>
      <c r="C1405" s="27"/>
      <c r="D1405" s="76"/>
      <c r="E1405" s="76"/>
      <c r="F1405" s="76"/>
      <c r="G1405" s="76"/>
      <c r="H1405" s="76"/>
      <c r="I1405" s="76"/>
      <c r="J1405" s="76"/>
      <c r="K1405" s="77"/>
      <c r="L1405" s="27"/>
      <c r="M1405" s="27"/>
      <c r="N1405" s="27"/>
      <c r="O1405" s="27"/>
      <c r="P1405" s="27"/>
      <c r="Q1405" s="27"/>
      <c r="R1405" s="27"/>
      <c r="S1405" s="27"/>
      <c r="T1405" s="27"/>
      <c r="U1405" s="27"/>
      <c r="V1405" s="27"/>
      <c r="W1405" s="27"/>
      <c r="X1405" s="27"/>
      <c r="Y1405" s="27"/>
      <c r="Z1405" s="27"/>
      <c r="AA1405" s="27"/>
      <c r="AB1405" s="27"/>
      <c r="AC1405" s="27"/>
      <c r="AD1405" s="78"/>
      <c r="AE1405" s="78"/>
      <c r="AF1405" s="78"/>
      <c r="AG1405" s="1"/>
      <c r="AH1405" s="27"/>
      <c r="AI1405" s="30"/>
      <c r="AJ1405" s="1"/>
    </row>
    <row r="1406" spans="1:36" ht="12.75" customHeight="1" x14ac:dyDescent="0.25">
      <c r="A1406" s="22"/>
      <c r="B1406" s="27"/>
      <c r="C1406" s="27"/>
      <c r="D1406" s="76"/>
      <c r="E1406" s="76"/>
      <c r="F1406" s="76"/>
      <c r="G1406" s="76"/>
      <c r="H1406" s="76"/>
      <c r="I1406" s="76"/>
      <c r="J1406" s="76"/>
      <c r="K1406" s="77"/>
      <c r="L1406" s="27"/>
      <c r="M1406" s="27"/>
      <c r="N1406" s="27"/>
      <c r="O1406" s="27"/>
      <c r="P1406" s="27"/>
      <c r="Q1406" s="27"/>
      <c r="R1406" s="27"/>
      <c r="S1406" s="27"/>
      <c r="T1406" s="27"/>
      <c r="U1406" s="27"/>
      <c r="V1406" s="27"/>
      <c r="W1406" s="27"/>
      <c r="X1406" s="27"/>
      <c r="Y1406" s="27"/>
      <c r="Z1406" s="27"/>
      <c r="AA1406" s="27"/>
      <c r="AB1406" s="27"/>
      <c r="AC1406" s="27"/>
      <c r="AD1406" s="78"/>
      <c r="AE1406" s="78"/>
      <c r="AF1406" s="78"/>
      <c r="AG1406" s="1"/>
      <c r="AH1406" s="27"/>
      <c r="AI1406" s="30"/>
      <c r="AJ1406" s="1"/>
    </row>
    <row r="1407" spans="1:36" ht="12.75" customHeight="1" x14ac:dyDescent="0.25">
      <c r="A1407" s="22"/>
      <c r="B1407" s="27"/>
      <c r="C1407" s="27"/>
      <c r="D1407" s="76"/>
      <c r="E1407" s="76"/>
      <c r="F1407" s="76"/>
      <c r="G1407" s="76"/>
      <c r="H1407" s="76"/>
      <c r="I1407" s="76"/>
      <c r="J1407" s="76"/>
      <c r="K1407" s="77"/>
      <c r="L1407" s="27"/>
      <c r="M1407" s="27"/>
      <c r="N1407" s="27"/>
      <c r="O1407" s="27"/>
      <c r="P1407" s="27"/>
      <c r="Q1407" s="27"/>
      <c r="R1407" s="27"/>
      <c r="S1407" s="27"/>
      <c r="T1407" s="27"/>
      <c r="U1407" s="27"/>
      <c r="V1407" s="27"/>
      <c r="W1407" s="27"/>
      <c r="X1407" s="27"/>
      <c r="Y1407" s="27"/>
      <c r="Z1407" s="27"/>
      <c r="AA1407" s="27"/>
      <c r="AB1407" s="27"/>
      <c r="AC1407" s="27"/>
      <c r="AD1407" s="78"/>
      <c r="AE1407" s="78"/>
      <c r="AF1407" s="78"/>
      <c r="AG1407" s="1"/>
      <c r="AH1407" s="27"/>
      <c r="AI1407" s="30"/>
      <c r="AJ1407" s="1"/>
    </row>
    <row r="1408" spans="1:36" ht="12.75" customHeight="1" x14ac:dyDescent="0.25">
      <c r="A1408" s="22"/>
      <c r="B1408" s="27"/>
      <c r="C1408" s="27"/>
      <c r="D1408" s="76"/>
      <c r="E1408" s="76"/>
      <c r="F1408" s="76"/>
      <c r="G1408" s="76"/>
      <c r="H1408" s="76"/>
      <c r="I1408" s="76"/>
      <c r="J1408" s="76"/>
      <c r="K1408" s="77"/>
      <c r="L1408" s="27"/>
      <c r="M1408" s="27"/>
      <c r="N1408" s="27"/>
      <c r="O1408" s="27"/>
      <c r="P1408" s="27"/>
      <c r="Q1408" s="27"/>
      <c r="R1408" s="27"/>
      <c r="S1408" s="27"/>
      <c r="T1408" s="27"/>
      <c r="U1408" s="27"/>
      <c r="V1408" s="27"/>
      <c r="W1408" s="27"/>
      <c r="X1408" s="27"/>
      <c r="Y1408" s="27"/>
      <c r="Z1408" s="27"/>
      <c r="AA1408" s="27"/>
      <c r="AB1408" s="27"/>
      <c r="AC1408" s="27"/>
      <c r="AD1408" s="78"/>
      <c r="AE1408" s="78"/>
      <c r="AF1408" s="78"/>
      <c r="AG1408" s="1"/>
      <c r="AH1408" s="27"/>
      <c r="AI1408" s="30"/>
      <c r="AJ1408" s="1"/>
    </row>
    <row r="1409" spans="1:36" ht="12.75" customHeight="1" x14ac:dyDescent="0.25">
      <c r="A1409" s="22"/>
      <c r="B1409" s="27"/>
      <c r="C1409" s="27"/>
      <c r="D1409" s="76"/>
      <c r="E1409" s="76"/>
      <c r="F1409" s="76"/>
      <c r="G1409" s="76"/>
      <c r="H1409" s="76"/>
      <c r="I1409" s="76"/>
      <c r="J1409" s="76"/>
      <c r="K1409" s="77"/>
      <c r="L1409" s="27"/>
      <c r="M1409" s="27"/>
      <c r="N1409" s="27"/>
      <c r="O1409" s="27"/>
      <c r="P1409" s="27"/>
      <c r="Q1409" s="27"/>
      <c r="R1409" s="27"/>
      <c r="S1409" s="27"/>
      <c r="T1409" s="27"/>
      <c r="U1409" s="27"/>
      <c r="V1409" s="27"/>
      <c r="W1409" s="27"/>
      <c r="X1409" s="27"/>
      <c r="Y1409" s="27"/>
      <c r="Z1409" s="27"/>
      <c r="AA1409" s="27"/>
      <c r="AB1409" s="27"/>
      <c r="AC1409" s="27"/>
      <c r="AD1409" s="78"/>
      <c r="AE1409" s="78"/>
      <c r="AF1409" s="78"/>
      <c r="AG1409" s="1"/>
      <c r="AH1409" s="27"/>
      <c r="AI1409" s="30"/>
      <c r="AJ1409" s="1"/>
    </row>
    <row r="1410" spans="1:36" ht="12.75" customHeight="1" x14ac:dyDescent="0.25">
      <c r="A1410" s="22"/>
      <c r="B1410" s="27"/>
      <c r="C1410" s="27"/>
      <c r="D1410" s="76"/>
      <c r="E1410" s="76"/>
      <c r="F1410" s="76"/>
      <c r="G1410" s="76"/>
      <c r="H1410" s="76"/>
      <c r="I1410" s="76"/>
      <c r="J1410" s="76"/>
      <c r="K1410" s="77"/>
      <c r="L1410" s="27"/>
      <c r="M1410" s="27"/>
      <c r="N1410" s="27"/>
      <c r="O1410" s="27"/>
      <c r="P1410" s="27"/>
      <c r="Q1410" s="27"/>
      <c r="R1410" s="27"/>
      <c r="S1410" s="27"/>
      <c r="T1410" s="27"/>
      <c r="U1410" s="27"/>
      <c r="V1410" s="27"/>
      <c r="W1410" s="27"/>
      <c r="X1410" s="27"/>
      <c r="Y1410" s="27"/>
      <c r="Z1410" s="27"/>
      <c r="AA1410" s="27"/>
      <c r="AB1410" s="27"/>
      <c r="AC1410" s="27"/>
      <c r="AD1410" s="78"/>
      <c r="AE1410" s="78"/>
      <c r="AF1410" s="78"/>
      <c r="AG1410" s="1"/>
      <c r="AH1410" s="27"/>
      <c r="AI1410" s="30"/>
      <c r="AJ1410" s="1"/>
    </row>
    <row r="1411" spans="1:36" ht="12.75" customHeight="1" x14ac:dyDescent="0.25">
      <c r="A1411" s="22"/>
      <c r="B1411" s="27"/>
      <c r="C1411" s="27"/>
      <c r="D1411" s="76"/>
      <c r="E1411" s="76"/>
      <c r="F1411" s="76"/>
      <c r="G1411" s="76"/>
      <c r="H1411" s="76"/>
      <c r="I1411" s="76"/>
      <c r="J1411" s="76"/>
      <c r="K1411" s="77"/>
      <c r="L1411" s="27"/>
      <c r="M1411" s="27"/>
      <c r="N1411" s="27"/>
      <c r="O1411" s="27"/>
      <c r="P1411" s="27"/>
      <c r="Q1411" s="27"/>
      <c r="R1411" s="27"/>
      <c r="S1411" s="27"/>
      <c r="T1411" s="27"/>
      <c r="U1411" s="27"/>
      <c r="V1411" s="27"/>
      <c r="W1411" s="27"/>
      <c r="X1411" s="27"/>
      <c r="Y1411" s="27"/>
      <c r="Z1411" s="27"/>
      <c r="AA1411" s="27"/>
      <c r="AB1411" s="27"/>
      <c r="AC1411" s="27"/>
      <c r="AD1411" s="78"/>
      <c r="AE1411" s="78"/>
      <c r="AF1411" s="78"/>
      <c r="AG1411" s="1"/>
      <c r="AH1411" s="27"/>
      <c r="AI1411" s="30"/>
      <c r="AJ1411" s="1"/>
    </row>
    <row r="1412" spans="1:36" ht="12.75" customHeight="1" x14ac:dyDescent="0.25">
      <c r="A1412" s="22"/>
      <c r="B1412" s="27"/>
      <c r="C1412" s="27"/>
      <c r="D1412" s="76"/>
      <c r="E1412" s="76"/>
      <c r="F1412" s="76"/>
      <c r="G1412" s="76"/>
      <c r="H1412" s="76"/>
      <c r="I1412" s="76"/>
      <c r="J1412" s="76"/>
      <c r="K1412" s="77"/>
      <c r="L1412" s="27"/>
      <c r="M1412" s="27"/>
      <c r="N1412" s="27"/>
      <c r="O1412" s="27"/>
      <c r="P1412" s="27"/>
      <c r="Q1412" s="27"/>
      <c r="R1412" s="27"/>
      <c r="S1412" s="27"/>
      <c r="T1412" s="27"/>
      <c r="U1412" s="27"/>
      <c r="V1412" s="27"/>
      <c r="W1412" s="27"/>
      <c r="X1412" s="27"/>
      <c r="Y1412" s="27"/>
      <c r="Z1412" s="27"/>
      <c r="AA1412" s="27"/>
      <c r="AB1412" s="27"/>
      <c r="AC1412" s="27"/>
      <c r="AD1412" s="78"/>
      <c r="AE1412" s="78"/>
      <c r="AF1412" s="78"/>
      <c r="AG1412" s="1"/>
      <c r="AH1412" s="27"/>
      <c r="AI1412" s="30"/>
      <c r="AJ1412" s="1"/>
    </row>
    <row r="1413" spans="1:36" ht="12.75" customHeight="1" x14ac:dyDescent="0.25">
      <c r="A1413" s="22"/>
      <c r="B1413" s="27"/>
      <c r="C1413" s="27"/>
      <c r="D1413" s="76"/>
      <c r="E1413" s="76"/>
      <c r="F1413" s="76"/>
      <c r="G1413" s="76"/>
      <c r="H1413" s="76"/>
      <c r="I1413" s="76"/>
      <c r="J1413" s="76"/>
      <c r="K1413" s="77"/>
      <c r="L1413" s="27"/>
      <c r="M1413" s="27"/>
      <c r="N1413" s="27"/>
      <c r="O1413" s="27"/>
      <c r="P1413" s="27"/>
      <c r="Q1413" s="27"/>
      <c r="R1413" s="27"/>
      <c r="S1413" s="27"/>
      <c r="T1413" s="27"/>
      <c r="U1413" s="27"/>
      <c r="V1413" s="27"/>
      <c r="W1413" s="27"/>
      <c r="X1413" s="27"/>
      <c r="Y1413" s="27"/>
      <c r="Z1413" s="27"/>
      <c r="AA1413" s="27"/>
      <c r="AB1413" s="27"/>
      <c r="AC1413" s="27"/>
      <c r="AD1413" s="78"/>
      <c r="AE1413" s="78"/>
      <c r="AF1413" s="78"/>
      <c r="AG1413" s="1"/>
      <c r="AH1413" s="27"/>
      <c r="AI1413" s="30"/>
      <c r="AJ1413" s="1"/>
    </row>
    <row r="1414" spans="1:36" ht="12.75" customHeight="1" x14ac:dyDescent="0.25">
      <c r="A1414" s="22"/>
      <c r="B1414" s="27"/>
      <c r="C1414" s="27"/>
      <c r="D1414" s="76"/>
      <c r="E1414" s="76"/>
      <c r="F1414" s="76"/>
      <c r="G1414" s="76"/>
      <c r="H1414" s="76"/>
      <c r="I1414" s="76"/>
      <c r="J1414" s="76"/>
      <c r="K1414" s="77"/>
      <c r="L1414" s="27"/>
      <c r="M1414" s="27"/>
      <c r="N1414" s="27"/>
      <c r="O1414" s="27"/>
      <c r="P1414" s="27"/>
      <c r="Q1414" s="27"/>
      <c r="R1414" s="27"/>
      <c r="S1414" s="27"/>
      <c r="T1414" s="27"/>
      <c r="U1414" s="27"/>
      <c r="V1414" s="27"/>
      <c r="W1414" s="27"/>
      <c r="X1414" s="27"/>
      <c r="Y1414" s="27"/>
      <c r="Z1414" s="27"/>
      <c r="AA1414" s="27"/>
      <c r="AB1414" s="27"/>
      <c r="AC1414" s="27"/>
      <c r="AD1414" s="78"/>
      <c r="AE1414" s="78"/>
      <c r="AF1414" s="78"/>
      <c r="AG1414" s="1"/>
      <c r="AH1414" s="27"/>
      <c r="AI1414" s="30"/>
      <c r="AJ1414" s="1"/>
    </row>
    <row r="1415" spans="1:36" ht="12.75" customHeight="1" x14ac:dyDescent="0.25">
      <c r="A1415" s="22"/>
      <c r="B1415" s="27"/>
      <c r="C1415" s="27"/>
      <c r="D1415" s="76"/>
      <c r="E1415" s="76"/>
      <c r="F1415" s="76"/>
      <c r="G1415" s="76"/>
      <c r="H1415" s="76"/>
      <c r="I1415" s="76"/>
      <c r="J1415" s="76"/>
      <c r="K1415" s="77"/>
      <c r="L1415" s="27"/>
      <c r="M1415" s="27"/>
      <c r="N1415" s="27"/>
      <c r="O1415" s="27"/>
      <c r="P1415" s="27"/>
      <c r="Q1415" s="27"/>
      <c r="R1415" s="27"/>
      <c r="S1415" s="27"/>
      <c r="T1415" s="27"/>
      <c r="U1415" s="27"/>
      <c r="V1415" s="27"/>
      <c r="W1415" s="27"/>
      <c r="X1415" s="27"/>
      <c r="Y1415" s="27"/>
      <c r="Z1415" s="27"/>
      <c r="AA1415" s="27"/>
      <c r="AB1415" s="27"/>
      <c r="AC1415" s="27"/>
      <c r="AD1415" s="78"/>
      <c r="AE1415" s="78"/>
      <c r="AF1415" s="78"/>
      <c r="AG1415" s="1"/>
      <c r="AH1415" s="27"/>
      <c r="AI1415" s="30"/>
      <c r="AJ1415" s="1"/>
    </row>
    <row r="1416" spans="1:36" ht="12.75" customHeight="1" x14ac:dyDescent="0.25">
      <c r="A1416" s="22"/>
      <c r="B1416" s="27"/>
      <c r="C1416" s="27"/>
      <c r="D1416" s="76"/>
      <c r="E1416" s="76"/>
      <c r="F1416" s="76"/>
      <c r="G1416" s="76"/>
      <c r="H1416" s="76"/>
      <c r="I1416" s="76"/>
      <c r="J1416" s="76"/>
      <c r="K1416" s="77"/>
      <c r="L1416" s="27"/>
      <c r="M1416" s="27"/>
      <c r="N1416" s="27"/>
      <c r="O1416" s="27"/>
      <c r="P1416" s="27"/>
      <c r="Q1416" s="27"/>
      <c r="R1416" s="27"/>
      <c r="S1416" s="27"/>
      <c r="T1416" s="27"/>
      <c r="U1416" s="27"/>
      <c r="V1416" s="27"/>
      <c r="W1416" s="27"/>
      <c r="X1416" s="27"/>
      <c r="Y1416" s="27"/>
      <c r="Z1416" s="27"/>
      <c r="AA1416" s="27"/>
      <c r="AB1416" s="27"/>
      <c r="AC1416" s="27"/>
      <c r="AD1416" s="78"/>
      <c r="AE1416" s="78"/>
      <c r="AF1416" s="78"/>
      <c r="AG1416" s="1"/>
      <c r="AH1416" s="27"/>
      <c r="AI1416" s="30"/>
      <c r="AJ1416" s="1"/>
    </row>
    <row r="1417" spans="1:36" ht="12.75" customHeight="1" x14ac:dyDescent="0.25">
      <c r="A1417" s="22"/>
      <c r="B1417" s="27"/>
      <c r="C1417" s="27"/>
      <c r="D1417" s="76"/>
      <c r="E1417" s="76"/>
      <c r="F1417" s="76"/>
      <c r="G1417" s="76"/>
      <c r="H1417" s="76"/>
      <c r="I1417" s="76"/>
      <c r="J1417" s="76"/>
      <c r="K1417" s="77"/>
      <c r="L1417" s="27"/>
      <c r="M1417" s="27"/>
      <c r="N1417" s="27"/>
      <c r="O1417" s="27"/>
      <c r="P1417" s="27"/>
      <c r="Q1417" s="27"/>
      <c r="R1417" s="27"/>
      <c r="S1417" s="27"/>
      <c r="T1417" s="27"/>
      <c r="U1417" s="27"/>
      <c r="V1417" s="27"/>
      <c r="W1417" s="27"/>
      <c r="X1417" s="27"/>
      <c r="Y1417" s="27"/>
      <c r="Z1417" s="27"/>
      <c r="AA1417" s="27"/>
      <c r="AB1417" s="27"/>
      <c r="AC1417" s="27"/>
      <c r="AD1417" s="78"/>
      <c r="AE1417" s="78"/>
      <c r="AF1417" s="78"/>
      <c r="AG1417" s="1"/>
      <c r="AH1417" s="27"/>
      <c r="AI1417" s="30"/>
      <c r="AJ1417" s="1"/>
    </row>
    <row r="1418" spans="1:36" ht="12.75" customHeight="1" x14ac:dyDescent="0.25">
      <c r="A1418" s="22"/>
      <c r="B1418" s="27"/>
      <c r="C1418" s="27"/>
      <c r="D1418" s="76"/>
      <c r="E1418" s="76"/>
      <c r="F1418" s="76"/>
      <c r="G1418" s="76"/>
      <c r="H1418" s="76"/>
      <c r="I1418" s="76"/>
      <c r="J1418" s="76"/>
      <c r="K1418" s="77"/>
      <c r="L1418" s="27"/>
      <c r="M1418" s="27"/>
      <c r="N1418" s="27"/>
      <c r="O1418" s="27"/>
      <c r="P1418" s="27"/>
      <c r="Q1418" s="27"/>
      <c r="R1418" s="27"/>
      <c r="S1418" s="27"/>
      <c r="T1418" s="27"/>
      <c r="U1418" s="27"/>
      <c r="V1418" s="27"/>
      <c r="W1418" s="27"/>
      <c r="X1418" s="27"/>
      <c r="Y1418" s="27"/>
      <c r="Z1418" s="27"/>
      <c r="AA1418" s="27"/>
      <c r="AB1418" s="27"/>
      <c r="AC1418" s="27"/>
      <c r="AD1418" s="78"/>
      <c r="AE1418" s="78"/>
      <c r="AF1418" s="78"/>
      <c r="AG1418" s="1"/>
      <c r="AH1418" s="27"/>
      <c r="AI1418" s="30"/>
      <c r="AJ1418" s="1"/>
    </row>
    <row r="1419" spans="1:36" ht="12.75" customHeight="1" x14ac:dyDescent="0.25">
      <c r="A1419" s="22"/>
      <c r="B1419" s="27"/>
      <c r="C1419" s="27"/>
      <c r="D1419" s="76"/>
      <c r="E1419" s="76"/>
      <c r="F1419" s="76"/>
      <c r="G1419" s="76"/>
      <c r="H1419" s="76"/>
      <c r="I1419" s="76"/>
      <c r="J1419" s="76"/>
      <c r="K1419" s="77"/>
      <c r="L1419" s="27"/>
      <c r="M1419" s="27"/>
      <c r="N1419" s="27"/>
      <c r="O1419" s="27"/>
      <c r="P1419" s="27"/>
      <c r="Q1419" s="27"/>
      <c r="R1419" s="27"/>
      <c r="S1419" s="27"/>
      <c r="T1419" s="27"/>
      <c r="U1419" s="27"/>
      <c r="V1419" s="27"/>
      <c r="W1419" s="27"/>
      <c r="X1419" s="27"/>
      <c r="Y1419" s="27"/>
      <c r="Z1419" s="27"/>
      <c r="AA1419" s="27"/>
      <c r="AB1419" s="27"/>
      <c r="AC1419" s="27"/>
      <c r="AD1419" s="78"/>
      <c r="AE1419" s="78"/>
      <c r="AF1419" s="78"/>
      <c r="AG1419" s="1"/>
      <c r="AH1419" s="27"/>
      <c r="AI1419" s="30"/>
      <c r="AJ1419" s="1"/>
    </row>
    <row r="1420" spans="1:36" ht="12.75" customHeight="1" x14ac:dyDescent="0.25">
      <c r="A1420" s="22"/>
      <c r="B1420" s="27"/>
      <c r="C1420" s="27"/>
      <c r="D1420" s="76"/>
      <c r="E1420" s="76"/>
      <c r="F1420" s="76"/>
      <c r="G1420" s="76"/>
      <c r="H1420" s="76"/>
      <c r="I1420" s="76"/>
      <c r="J1420" s="76"/>
      <c r="K1420" s="77"/>
      <c r="L1420" s="27"/>
      <c r="M1420" s="27"/>
      <c r="N1420" s="27"/>
      <c r="O1420" s="27"/>
      <c r="P1420" s="27"/>
      <c r="Q1420" s="27"/>
      <c r="R1420" s="27"/>
      <c r="S1420" s="27"/>
      <c r="T1420" s="27"/>
      <c r="U1420" s="27"/>
      <c r="V1420" s="27"/>
      <c r="W1420" s="27"/>
      <c r="X1420" s="27"/>
      <c r="Y1420" s="27"/>
      <c r="Z1420" s="27"/>
      <c r="AA1420" s="27"/>
      <c r="AB1420" s="27"/>
      <c r="AC1420" s="27"/>
      <c r="AD1420" s="78"/>
      <c r="AE1420" s="78"/>
      <c r="AF1420" s="78"/>
      <c r="AG1420" s="1"/>
      <c r="AH1420" s="27"/>
      <c r="AI1420" s="30"/>
      <c r="AJ1420" s="1"/>
    </row>
    <row r="1421" spans="1:36" ht="12.75" customHeight="1" x14ac:dyDescent="0.25">
      <c r="A1421" s="22"/>
      <c r="B1421" s="27"/>
      <c r="C1421" s="27"/>
      <c r="D1421" s="76"/>
      <c r="E1421" s="76"/>
      <c r="F1421" s="76"/>
      <c r="G1421" s="76"/>
      <c r="H1421" s="76"/>
      <c r="I1421" s="76"/>
      <c r="J1421" s="76"/>
      <c r="K1421" s="77"/>
      <c r="L1421" s="27"/>
      <c r="M1421" s="27"/>
      <c r="N1421" s="27"/>
      <c r="O1421" s="27"/>
      <c r="P1421" s="27"/>
      <c r="Q1421" s="27"/>
      <c r="R1421" s="27"/>
      <c r="S1421" s="27"/>
      <c r="T1421" s="27"/>
      <c r="U1421" s="27"/>
      <c r="V1421" s="27"/>
      <c r="W1421" s="27"/>
      <c r="X1421" s="27"/>
      <c r="Y1421" s="27"/>
      <c r="Z1421" s="27"/>
      <c r="AA1421" s="27"/>
      <c r="AB1421" s="27"/>
      <c r="AC1421" s="27"/>
      <c r="AD1421" s="78"/>
      <c r="AE1421" s="78"/>
      <c r="AF1421" s="78"/>
      <c r="AG1421" s="1"/>
      <c r="AH1421" s="27"/>
      <c r="AI1421" s="30"/>
      <c r="AJ1421" s="1"/>
    </row>
    <row r="1422" spans="1:36" ht="12.75" customHeight="1" x14ac:dyDescent="0.25">
      <c r="A1422" s="22"/>
      <c r="B1422" s="27"/>
      <c r="C1422" s="27"/>
      <c r="D1422" s="76"/>
      <c r="E1422" s="76"/>
      <c r="F1422" s="76"/>
      <c r="G1422" s="76"/>
      <c r="H1422" s="76"/>
      <c r="I1422" s="76"/>
      <c r="J1422" s="76"/>
      <c r="K1422" s="77"/>
      <c r="L1422" s="27"/>
      <c r="M1422" s="27"/>
      <c r="N1422" s="27"/>
      <c r="O1422" s="27"/>
      <c r="P1422" s="27"/>
      <c r="Q1422" s="27"/>
      <c r="R1422" s="27"/>
      <c r="S1422" s="27"/>
      <c r="T1422" s="27"/>
      <c r="U1422" s="27"/>
      <c r="V1422" s="27"/>
      <c r="W1422" s="27"/>
      <c r="X1422" s="27"/>
      <c r="Y1422" s="27"/>
      <c r="Z1422" s="27"/>
      <c r="AA1422" s="27"/>
      <c r="AB1422" s="27"/>
      <c r="AC1422" s="27"/>
      <c r="AD1422" s="78"/>
      <c r="AE1422" s="78"/>
      <c r="AF1422" s="78"/>
      <c r="AG1422" s="1"/>
      <c r="AH1422" s="27"/>
      <c r="AI1422" s="30"/>
      <c r="AJ1422" s="1"/>
    </row>
    <row r="1423" spans="1:36" ht="12.75" customHeight="1" x14ac:dyDescent="0.25">
      <c r="A1423" s="22"/>
      <c r="B1423" s="27"/>
      <c r="C1423" s="27"/>
      <c r="D1423" s="76"/>
      <c r="E1423" s="76"/>
      <c r="F1423" s="76"/>
      <c r="G1423" s="76"/>
      <c r="H1423" s="76"/>
      <c r="I1423" s="76"/>
      <c r="J1423" s="76"/>
      <c r="K1423" s="77"/>
      <c r="L1423" s="27"/>
      <c r="M1423" s="27"/>
      <c r="N1423" s="27"/>
      <c r="O1423" s="27"/>
      <c r="P1423" s="27"/>
      <c r="Q1423" s="27"/>
      <c r="R1423" s="27"/>
      <c r="S1423" s="27"/>
      <c r="T1423" s="27"/>
      <c r="U1423" s="27"/>
      <c r="V1423" s="27"/>
      <c r="W1423" s="27"/>
      <c r="X1423" s="27"/>
      <c r="Y1423" s="27"/>
      <c r="Z1423" s="27"/>
      <c r="AA1423" s="27"/>
      <c r="AB1423" s="27"/>
      <c r="AC1423" s="27"/>
      <c r="AD1423" s="78"/>
      <c r="AE1423" s="78"/>
      <c r="AF1423" s="78"/>
      <c r="AG1423" s="1"/>
      <c r="AH1423" s="27"/>
      <c r="AI1423" s="30"/>
      <c r="AJ1423" s="1"/>
    </row>
    <row r="1424" spans="1:36" ht="12.75" customHeight="1" x14ac:dyDescent="0.25">
      <c r="A1424" s="22"/>
      <c r="B1424" s="27"/>
      <c r="C1424" s="27"/>
      <c r="D1424" s="76"/>
      <c r="E1424" s="76"/>
      <c r="F1424" s="76"/>
      <c r="G1424" s="76"/>
      <c r="H1424" s="76"/>
      <c r="I1424" s="76"/>
      <c r="J1424" s="76"/>
      <c r="K1424" s="77"/>
      <c r="L1424" s="27"/>
      <c r="M1424" s="27"/>
      <c r="N1424" s="27"/>
      <c r="O1424" s="27"/>
      <c r="P1424" s="27"/>
      <c r="Q1424" s="27"/>
      <c r="R1424" s="27"/>
      <c r="S1424" s="27"/>
      <c r="T1424" s="27"/>
      <c r="U1424" s="27"/>
      <c r="V1424" s="27"/>
      <c r="W1424" s="27"/>
      <c r="X1424" s="27"/>
      <c r="Y1424" s="27"/>
      <c r="Z1424" s="27"/>
      <c r="AA1424" s="27"/>
      <c r="AB1424" s="27"/>
      <c r="AC1424" s="27"/>
      <c r="AD1424" s="78"/>
      <c r="AE1424" s="78"/>
      <c r="AF1424" s="78"/>
      <c r="AG1424" s="1"/>
      <c r="AH1424" s="27"/>
      <c r="AI1424" s="30"/>
      <c r="AJ1424" s="1"/>
    </row>
    <row r="1425" spans="1:36" ht="12.75" customHeight="1" x14ac:dyDescent="0.25">
      <c r="A1425" s="22"/>
      <c r="B1425" s="27"/>
      <c r="C1425" s="27"/>
      <c r="D1425" s="76"/>
      <c r="E1425" s="76"/>
      <c r="F1425" s="76"/>
      <c r="G1425" s="76"/>
      <c r="H1425" s="76"/>
      <c r="I1425" s="76"/>
      <c r="J1425" s="76"/>
      <c r="K1425" s="77"/>
      <c r="L1425" s="27"/>
      <c r="M1425" s="27"/>
      <c r="N1425" s="27"/>
      <c r="O1425" s="27"/>
      <c r="P1425" s="27"/>
      <c r="Q1425" s="27"/>
      <c r="R1425" s="27"/>
      <c r="S1425" s="27"/>
      <c r="T1425" s="27"/>
      <c r="U1425" s="27"/>
      <c r="V1425" s="27"/>
      <c r="W1425" s="27"/>
      <c r="X1425" s="27"/>
      <c r="Y1425" s="27"/>
      <c r="Z1425" s="27"/>
      <c r="AA1425" s="27"/>
      <c r="AB1425" s="27"/>
      <c r="AC1425" s="27"/>
      <c r="AD1425" s="78"/>
      <c r="AE1425" s="78"/>
      <c r="AF1425" s="78"/>
      <c r="AG1425" s="1"/>
      <c r="AH1425" s="27"/>
      <c r="AI1425" s="30"/>
      <c r="AJ1425" s="1"/>
    </row>
    <row r="1426" spans="1:36" ht="12.75" customHeight="1" x14ac:dyDescent="0.25">
      <c r="A1426" s="22"/>
      <c r="B1426" s="27"/>
      <c r="C1426" s="27"/>
      <c r="D1426" s="76"/>
      <c r="E1426" s="76"/>
      <c r="F1426" s="76"/>
      <c r="G1426" s="76"/>
      <c r="H1426" s="76"/>
      <c r="I1426" s="76"/>
      <c r="J1426" s="76"/>
      <c r="K1426" s="77"/>
      <c r="L1426" s="27"/>
      <c r="M1426" s="27"/>
      <c r="N1426" s="27"/>
      <c r="O1426" s="27"/>
      <c r="P1426" s="27"/>
      <c r="Q1426" s="27"/>
      <c r="R1426" s="27"/>
      <c r="S1426" s="27"/>
      <c r="T1426" s="27"/>
      <c r="U1426" s="27"/>
      <c r="V1426" s="27"/>
      <c r="W1426" s="27"/>
      <c r="X1426" s="27"/>
      <c r="Y1426" s="27"/>
      <c r="Z1426" s="27"/>
      <c r="AA1426" s="27"/>
      <c r="AB1426" s="27"/>
      <c r="AC1426" s="27"/>
      <c r="AD1426" s="78"/>
      <c r="AE1426" s="78"/>
      <c r="AF1426" s="78"/>
      <c r="AG1426" s="1"/>
      <c r="AH1426" s="27"/>
      <c r="AI1426" s="30"/>
      <c r="AJ1426" s="1"/>
    </row>
    <row r="1427" spans="1:36" ht="12.75" customHeight="1" x14ac:dyDescent="0.25">
      <c r="A1427" s="22"/>
      <c r="B1427" s="27"/>
      <c r="C1427" s="27"/>
      <c r="D1427" s="76"/>
      <c r="E1427" s="76"/>
      <c r="F1427" s="76"/>
      <c r="G1427" s="76"/>
      <c r="H1427" s="76"/>
      <c r="I1427" s="76"/>
      <c r="J1427" s="76"/>
      <c r="K1427" s="77"/>
      <c r="L1427" s="27"/>
      <c r="M1427" s="27"/>
      <c r="N1427" s="27"/>
      <c r="O1427" s="27"/>
      <c r="P1427" s="27"/>
      <c r="Q1427" s="27"/>
      <c r="R1427" s="27"/>
      <c r="S1427" s="27"/>
      <c r="T1427" s="27"/>
      <c r="U1427" s="27"/>
      <c r="V1427" s="27"/>
      <c r="W1427" s="27"/>
      <c r="X1427" s="27"/>
      <c r="Y1427" s="27"/>
      <c r="Z1427" s="27"/>
      <c r="AA1427" s="27"/>
      <c r="AB1427" s="27"/>
      <c r="AC1427" s="27"/>
      <c r="AD1427" s="78"/>
      <c r="AE1427" s="78"/>
      <c r="AF1427" s="78"/>
      <c r="AG1427" s="1"/>
      <c r="AH1427" s="27"/>
      <c r="AI1427" s="30"/>
      <c r="AJ1427" s="1"/>
    </row>
    <row r="1428" spans="1:36" ht="12.75" customHeight="1" x14ac:dyDescent="0.25">
      <c r="A1428" s="22"/>
      <c r="B1428" s="27"/>
      <c r="C1428" s="27"/>
      <c r="D1428" s="76"/>
      <c r="E1428" s="76"/>
      <c r="F1428" s="76"/>
      <c r="G1428" s="76"/>
      <c r="H1428" s="76"/>
      <c r="I1428" s="76"/>
      <c r="J1428" s="76"/>
      <c r="K1428" s="77"/>
      <c r="L1428" s="27"/>
      <c r="M1428" s="27"/>
      <c r="N1428" s="27"/>
      <c r="O1428" s="27"/>
      <c r="P1428" s="27"/>
      <c r="Q1428" s="27"/>
      <c r="R1428" s="27"/>
      <c r="S1428" s="27"/>
      <c r="T1428" s="27"/>
      <c r="U1428" s="27"/>
      <c r="V1428" s="27"/>
      <c r="W1428" s="27"/>
      <c r="X1428" s="27"/>
      <c r="Y1428" s="27"/>
      <c r="Z1428" s="27"/>
      <c r="AA1428" s="27"/>
      <c r="AB1428" s="27"/>
      <c r="AC1428" s="27"/>
      <c r="AD1428" s="78"/>
      <c r="AE1428" s="78"/>
      <c r="AF1428" s="78"/>
      <c r="AG1428" s="1"/>
      <c r="AH1428" s="27"/>
      <c r="AI1428" s="30"/>
      <c r="AJ1428" s="1"/>
    </row>
    <row r="1429" spans="1:36" ht="12.75" customHeight="1" x14ac:dyDescent="0.25">
      <c r="A1429" s="22"/>
      <c r="B1429" s="27"/>
      <c r="C1429" s="27"/>
      <c r="D1429" s="76"/>
      <c r="E1429" s="76"/>
      <c r="F1429" s="76"/>
      <c r="G1429" s="76"/>
      <c r="H1429" s="76"/>
      <c r="I1429" s="76"/>
      <c r="J1429" s="76"/>
      <c r="K1429" s="77"/>
      <c r="L1429" s="27"/>
      <c r="M1429" s="27"/>
      <c r="N1429" s="27"/>
      <c r="O1429" s="27"/>
      <c r="P1429" s="27"/>
      <c r="Q1429" s="27"/>
      <c r="R1429" s="27"/>
      <c r="S1429" s="27"/>
      <c r="T1429" s="27"/>
      <c r="U1429" s="27"/>
      <c r="V1429" s="27"/>
      <c r="W1429" s="27"/>
      <c r="X1429" s="27"/>
      <c r="Y1429" s="27"/>
      <c r="Z1429" s="27"/>
      <c r="AA1429" s="27"/>
      <c r="AB1429" s="27"/>
      <c r="AC1429" s="27"/>
      <c r="AD1429" s="78"/>
      <c r="AE1429" s="78"/>
      <c r="AF1429" s="78"/>
      <c r="AG1429" s="1"/>
      <c r="AH1429" s="27"/>
      <c r="AI1429" s="30"/>
      <c r="AJ1429" s="1"/>
    </row>
    <row r="1430" spans="1:36" ht="12.75" customHeight="1" x14ac:dyDescent="0.25">
      <c r="A1430" s="22"/>
      <c r="B1430" s="27"/>
      <c r="C1430" s="27"/>
      <c r="D1430" s="76"/>
      <c r="E1430" s="76"/>
      <c r="F1430" s="76"/>
      <c r="G1430" s="76"/>
      <c r="H1430" s="76"/>
      <c r="I1430" s="76"/>
      <c r="J1430" s="76"/>
      <c r="K1430" s="77"/>
      <c r="L1430" s="27"/>
      <c r="M1430" s="27"/>
      <c r="N1430" s="27"/>
      <c r="O1430" s="27"/>
      <c r="P1430" s="27"/>
      <c r="Q1430" s="27"/>
      <c r="R1430" s="27"/>
      <c r="S1430" s="27"/>
      <c r="T1430" s="27"/>
      <c r="U1430" s="27"/>
      <c r="V1430" s="27"/>
      <c r="W1430" s="27"/>
      <c r="X1430" s="27"/>
      <c r="Y1430" s="27"/>
      <c r="Z1430" s="27"/>
      <c r="AA1430" s="27"/>
      <c r="AB1430" s="27"/>
      <c r="AC1430" s="27"/>
      <c r="AD1430" s="78"/>
      <c r="AE1430" s="78"/>
      <c r="AF1430" s="78"/>
      <c r="AG1430" s="1"/>
      <c r="AH1430" s="27"/>
      <c r="AI1430" s="30"/>
      <c r="AJ1430" s="1"/>
    </row>
    <row r="1431" spans="1:36" ht="12.75" customHeight="1" x14ac:dyDescent="0.25">
      <c r="A1431" s="22"/>
      <c r="B1431" s="27"/>
      <c r="C1431" s="27"/>
      <c r="D1431" s="76"/>
      <c r="E1431" s="76"/>
      <c r="F1431" s="76"/>
      <c r="G1431" s="76"/>
      <c r="H1431" s="76"/>
      <c r="I1431" s="76"/>
      <c r="J1431" s="76"/>
      <c r="K1431" s="77"/>
      <c r="L1431" s="27"/>
      <c r="M1431" s="27"/>
      <c r="N1431" s="27"/>
      <c r="O1431" s="27"/>
      <c r="P1431" s="27"/>
      <c r="Q1431" s="27"/>
      <c r="R1431" s="27"/>
      <c r="S1431" s="27"/>
      <c r="T1431" s="27"/>
      <c r="U1431" s="27"/>
      <c r="V1431" s="27"/>
      <c r="W1431" s="27"/>
      <c r="X1431" s="27"/>
      <c r="Y1431" s="27"/>
      <c r="Z1431" s="27"/>
      <c r="AA1431" s="27"/>
      <c r="AB1431" s="27"/>
      <c r="AC1431" s="27"/>
      <c r="AD1431" s="78"/>
      <c r="AE1431" s="78"/>
      <c r="AF1431" s="78"/>
      <c r="AG1431" s="1"/>
      <c r="AH1431" s="27"/>
      <c r="AI1431" s="30"/>
      <c r="AJ1431" s="1"/>
    </row>
    <row r="1432" spans="1:36" ht="12.75" customHeight="1" x14ac:dyDescent="0.25">
      <c r="A1432" s="22"/>
      <c r="B1432" s="27"/>
      <c r="C1432" s="27"/>
      <c r="D1432" s="76"/>
      <c r="E1432" s="76"/>
      <c r="F1432" s="76"/>
      <c r="G1432" s="76"/>
      <c r="H1432" s="76"/>
      <c r="I1432" s="76"/>
      <c r="J1432" s="76"/>
      <c r="K1432" s="77"/>
      <c r="L1432" s="27"/>
      <c r="M1432" s="27"/>
      <c r="N1432" s="27"/>
      <c r="O1432" s="27"/>
      <c r="P1432" s="27"/>
      <c r="Q1432" s="27"/>
      <c r="R1432" s="27"/>
      <c r="S1432" s="27"/>
      <c r="T1432" s="27"/>
      <c r="U1432" s="27"/>
      <c r="V1432" s="27"/>
      <c r="W1432" s="27"/>
      <c r="X1432" s="27"/>
      <c r="Y1432" s="27"/>
      <c r="Z1432" s="27"/>
      <c r="AA1432" s="27"/>
      <c r="AB1432" s="27"/>
      <c r="AC1432" s="27"/>
      <c r="AD1432" s="78"/>
      <c r="AE1432" s="78"/>
      <c r="AF1432" s="78"/>
      <c r="AG1432" s="1"/>
      <c r="AH1432" s="27"/>
      <c r="AI1432" s="30"/>
      <c r="AJ1432" s="1"/>
    </row>
    <row r="1433" spans="1:36" ht="12.75" customHeight="1" x14ac:dyDescent="0.25">
      <c r="A1433" s="22"/>
      <c r="B1433" s="27"/>
      <c r="C1433" s="27"/>
      <c r="D1433" s="76"/>
      <c r="E1433" s="76"/>
      <c r="F1433" s="76"/>
      <c r="G1433" s="76"/>
      <c r="H1433" s="76"/>
      <c r="I1433" s="76"/>
      <c r="J1433" s="76"/>
      <c r="K1433" s="77"/>
      <c r="L1433" s="27"/>
      <c r="M1433" s="27"/>
      <c r="N1433" s="27"/>
      <c r="O1433" s="27"/>
      <c r="P1433" s="27"/>
      <c r="Q1433" s="27"/>
      <c r="R1433" s="27"/>
      <c r="S1433" s="27"/>
      <c r="T1433" s="27"/>
      <c r="U1433" s="27"/>
      <c r="V1433" s="27"/>
      <c r="W1433" s="27"/>
      <c r="X1433" s="27"/>
      <c r="Y1433" s="27"/>
      <c r="Z1433" s="27"/>
      <c r="AA1433" s="27"/>
      <c r="AB1433" s="27"/>
      <c r="AC1433" s="27"/>
      <c r="AD1433" s="78"/>
      <c r="AE1433" s="78"/>
      <c r="AF1433" s="78"/>
      <c r="AG1433" s="1"/>
      <c r="AH1433" s="27"/>
      <c r="AI1433" s="30"/>
      <c r="AJ1433" s="1"/>
    </row>
    <row r="1434" spans="1:36" ht="12.75" customHeight="1" x14ac:dyDescent="0.25">
      <c r="A1434" s="22"/>
      <c r="B1434" s="27"/>
      <c r="C1434" s="27"/>
      <c r="D1434" s="76"/>
      <c r="E1434" s="76"/>
      <c r="F1434" s="76"/>
      <c r="G1434" s="76"/>
      <c r="H1434" s="76"/>
      <c r="I1434" s="76"/>
      <c r="J1434" s="76"/>
      <c r="K1434" s="77"/>
      <c r="L1434" s="27"/>
      <c r="M1434" s="27"/>
      <c r="N1434" s="27"/>
      <c r="O1434" s="27"/>
      <c r="P1434" s="27"/>
      <c r="Q1434" s="27"/>
      <c r="R1434" s="27"/>
      <c r="S1434" s="27"/>
      <c r="T1434" s="27"/>
      <c r="U1434" s="27"/>
      <c r="V1434" s="27"/>
      <c r="W1434" s="27"/>
      <c r="X1434" s="27"/>
      <c r="Y1434" s="27"/>
      <c r="Z1434" s="27"/>
      <c r="AA1434" s="27"/>
      <c r="AB1434" s="27"/>
      <c r="AC1434" s="27"/>
      <c r="AD1434" s="78"/>
      <c r="AE1434" s="78"/>
      <c r="AF1434" s="78"/>
      <c r="AG1434" s="1"/>
      <c r="AH1434" s="27"/>
      <c r="AI1434" s="30"/>
      <c r="AJ1434" s="1"/>
    </row>
    <row r="1435" spans="1:36" ht="12.75" customHeight="1" x14ac:dyDescent="0.25">
      <c r="A1435" s="22"/>
      <c r="B1435" s="27"/>
      <c r="C1435" s="27"/>
      <c r="D1435" s="76"/>
      <c r="E1435" s="76"/>
      <c r="F1435" s="76"/>
      <c r="G1435" s="76"/>
      <c r="H1435" s="76"/>
      <c r="I1435" s="76"/>
      <c r="J1435" s="76"/>
      <c r="K1435" s="77"/>
      <c r="L1435" s="27"/>
      <c r="M1435" s="27"/>
      <c r="N1435" s="27"/>
      <c r="O1435" s="27"/>
      <c r="P1435" s="27"/>
      <c r="Q1435" s="27"/>
      <c r="R1435" s="27"/>
      <c r="S1435" s="27"/>
      <c r="T1435" s="27"/>
      <c r="U1435" s="27"/>
      <c r="V1435" s="27"/>
      <c r="W1435" s="27"/>
      <c r="X1435" s="27"/>
      <c r="Y1435" s="27"/>
      <c r="Z1435" s="27"/>
      <c r="AA1435" s="27"/>
      <c r="AB1435" s="27"/>
      <c r="AC1435" s="27"/>
      <c r="AD1435" s="78"/>
      <c r="AE1435" s="78"/>
      <c r="AF1435" s="78"/>
      <c r="AG1435" s="1"/>
      <c r="AH1435" s="27"/>
      <c r="AI1435" s="30"/>
      <c r="AJ1435" s="1"/>
    </row>
    <row r="1436" spans="1:36" ht="12.75" customHeight="1" x14ac:dyDescent="0.25">
      <c r="A1436" s="22"/>
      <c r="B1436" s="27"/>
      <c r="C1436" s="27"/>
      <c r="D1436" s="76"/>
      <c r="E1436" s="76"/>
      <c r="F1436" s="76"/>
      <c r="G1436" s="76"/>
      <c r="H1436" s="76"/>
      <c r="I1436" s="76"/>
      <c r="J1436" s="76"/>
      <c r="K1436" s="77"/>
      <c r="L1436" s="27"/>
      <c r="M1436" s="27"/>
      <c r="N1436" s="27"/>
      <c r="O1436" s="27"/>
      <c r="P1436" s="27"/>
      <c r="Q1436" s="27"/>
      <c r="R1436" s="27"/>
      <c r="S1436" s="27"/>
      <c r="T1436" s="27"/>
      <c r="U1436" s="27"/>
      <c r="V1436" s="27"/>
      <c r="W1436" s="27"/>
      <c r="X1436" s="27"/>
      <c r="Y1436" s="27"/>
      <c r="Z1436" s="27"/>
      <c r="AA1436" s="27"/>
      <c r="AB1436" s="27"/>
      <c r="AC1436" s="27"/>
      <c r="AD1436" s="78"/>
      <c r="AE1436" s="78"/>
      <c r="AF1436" s="78"/>
      <c r="AG1436" s="1"/>
      <c r="AH1436" s="27"/>
      <c r="AI1436" s="30"/>
      <c r="AJ1436" s="1"/>
    </row>
    <row r="1437" spans="1:36" ht="12.75" customHeight="1" x14ac:dyDescent="0.25">
      <c r="A1437" s="22"/>
      <c r="B1437" s="27"/>
      <c r="C1437" s="27"/>
      <c r="D1437" s="76"/>
      <c r="E1437" s="76"/>
      <c r="F1437" s="76"/>
      <c r="G1437" s="76"/>
      <c r="H1437" s="76"/>
      <c r="I1437" s="76"/>
      <c r="J1437" s="76"/>
      <c r="K1437" s="77"/>
      <c r="L1437" s="27"/>
      <c r="M1437" s="27"/>
      <c r="N1437" s="27"/>
      <c r="O1437" s="27"/>
      <c r="P1437" s="27"/>
      <c r="Q1437" s="27"/>
      <c r="R1437" s="27"/>
      <c r="S1437" s="27"/>
      <c r="T1437" s="27"/>
      <c r="U1437" s="27"/>
      <c r="V1437" s="27"/>
      <c r="W1437" s="27"/>
      <c r="X1437" s="27"/>
      <c r="Y1437" s="27"/>
      <c r="Z1437" s="27"/>
      <c r="AA1437" s="27"/>
      <c r="AB1437" s="27"/>
      <c r="AC1437" s="27"/>
      <c r="AD1437" s="78"/>
      <c r="AE1437" s="78"/>
      <c r="AF1437" s="78"/>
      <c r="AG1437" s="1"/>
      <c r="AH1437" s="27"/>
      <c r="AI1437" s="30"/>
      <c r="AJ1437" s="1"/>
    </row>
    <row r="1438" spans="1:36" ht="12.75" customHeight="1" x14ac:dyDescent="0.25">
      <c r="A1438" s="22"/>
      <c r="B1438" s="27"/>
      <c r="C1438" s="27"/>
      <c r="D1438" s="76"/>
      <c r="E1438" s="76"/>
      <c r="F1438" s="76"/>
      <c r="G1438" s="76"/>
      <c r="H1438" s="76"/>
      <c r="I1438" s="76"/>
      <c r="J1438" s="76"/>
      <c r="K1438" s="77"/>
      <c r="L1438" s="27"/>
      <c r="M1438" s="27"/>
      <c r="N1438" s="27"/>
      <c r="O1438" s="27"/>
      <c r="P1438" s="27"/>
      <c r="Q1438" s="27"/>
      <c r="R1438" s="27"/>
      <c r="S1438" s="27"/>
      <c r="T1438" s="27"/>
      <c r="U1438" s="27"/>
      <c r="V1438" s="27"/>
      <c r="W1438" s="27"/>
      <c r="X1438" s="27"/>
      <c r="Y1438" s="27"/>
      <c r="Z1438" s="27"/>
      <c r="AA1438" s="27"/>
      <c r="AB1438" s="27"/>
      <c r="AC1438" s="27"/>
      <c r="AD1438" s="78"/>
      <c r="AE1438" s="78"/>
      <c r="AF1438" s="78"/>
      <c r="AG1438" s="1"/>
      <c r="AH1438" s="27"/>
      <c r="AI1438" s="30"/>
      <c r="AJ1438" s="1"/>
    </row>
    <row r="1439" spans="1:36" ht="12.75" customHeight="1" x14ac:dyDescent="0.25">
      <c r="A1439" s="22"/>
      <c r="B1439" s="27"/>
      <c r="C1439" s="27"/>
      <c r="D1439" s="76"/>
      <c r="E1439" s="76"/>
      <c r="F1439" s="76"/>
      <c r="G1439" s="76"/>
      <c r="H1439" s="76"/>
      <c r="I1439" s="76"/>
      <c r="J1439" s="76"/>
      <c r="K1439" s="77"/>
      <c r="L1439" s="27"/>
      <c r="M1439" s="27"/>
      <c r="N1439" s="27"/>
      <c r="O1439" s="27"/>
      <c r="P1439" s="27"/>
      <c r="Q1439" s="27"/>
      <c r="R1439" s="27"/>
      <c r="S1439" s="27"/>
      <c r="T1439" s="27"/>
      <c r="U1439" s="27"/>
      <c r="V1439" s="27"/>
      <c r="W1439" s="27"/>
      <c r="X1439" s="27"/>
      <c r="Y1439" s="27"/>
      <c r="Z1439" s="27"/>
      <c r="AA1439" s="27"/>
      <c r="AB1439" s="27"/>
      <c r="AC1439" s="27"/>
      <c r="AD1439" s="78"/>
      <c r="AE1439" s="78"/>
      <c r="AF1439" s="78"/>
      <c r="AG1439" s="1"/>
      <c r="AH1439" s="27"/>
      <c r="AI1439" s="30"/>
      <c r="AJ1439" s="1"/>
    </row>
    <row r="1440" spans="1:36" ht="12.75" customHeight="1" x14ac:dyDescent="0.25">
      <c r="A1440" s="22"/>
      <c r="B1440" s="27"/>
      <c r="C1440" s="27"/>
      <c r="D1440" s="76"/>
      <c r="E1440" s="76"/>
      <c r="F1440" s="76"/>
      <c r="G1440" s="76"/>
      <c r="H1440" s="76"/>
      <c r="I1440" s="76"/>
      <c r="J1440" s="76"/>
      <c r="K1440" s="77"/>
      <c r="L1440" s="27"/>
      <c r="M1440" s="27"/>
      <c r="N1440" s="27"/>
      <c r="O1440" s="27"/>
      <c r="P1440" s="27"/>
      <c r="Q1440" s="27"/>
      <c r="R1440" s="27"/>
      <c r="S1440" s="27"/>
      <c r="T1440" s="27"/>
      <c r="U1440" s="27"/>
      <c r="V1440" s="27"/>
      <c r="W1440" s="27"/>
      <c r="X1440" s="27"/>
      <c r="Y1440" s="27"/>
      <c r="Z1440" s="27"/>
      <c r="AA1440" s="27"/>
      <c r="AB1440" s="27"/>
      <c r="AC1440" s="27"/>
      <c r="AD1440" s="78"/>
      <c r="AE1440" s="78"/>
      <c r="AF1440" s="78"/>
      <c r="AG1440" s="1"/>
      <c r="AH1440" s="27"/>
      <c r="AI1440" s="30"/>
      <c r="AJ1440" s="1"/>
    </row>
    <row r="1441" spans="1:36" ht="12.75" customHeight="1" x14ac:dyDescent="0.25">
      <c r="A1441" s="22"/>
      <c r="B1441" s="27"/>
      <c r="C1441" s="27"/>
      <c r="D1441" s="76"/>
      <c r="E1441" s="76"/>
      <c r="F1441" s="76"/>
      <c r="G1441" s="76"/>
      <c r="H1441" s="76"/>
      <c r="I1441" s="76"/>
      <c r="J1441" s="76"/>
      <c r="K1441" s="77"/>
      <c r="L1441" s="27"/>
      <c r="M1441" s="27"/>
      <c r="N1441" s="27"/>
      <c r="O1441" s="27"/>
      <c r="P1441" s="27"/>
      <c r="Q1441" s="27"/>
      <c r="R1441" s="27"/>
      <c r="S1441" s="27"/>
      <c r="T1441" s="27"/>
      <c r="U1441" s="27"/>
      <c r="V1441" s="27"/>
      <c r="W1441" s="27"/>
      <c r="X1441" s="27"/>
      <c r="Y1441" s="27"/>
      <c r="Z1441" s="27"/>
      <c r="AA1441" s="27"/>
      <c r="AB1441" s="27"/>
      <c r="AC1441" s="27"/>
      <c r="AD1441" s="78"/>
      <c r="AE1441" s="78"/>
      <c r="AF1441" s="78"/>
      <c r="AG1441" s="1"/>
      <c r="AH1441" s="27"/>
      <c r="AI1441" s="30"/>
      <c r="AJ1441" s="1"/>
    </row>
    <row r="1442" spans="1:36" ht="12.75" customHeight="1" x14ac:dyDescent="0.25">
      <c r="A1442" s="22"/>
      <c r="B1442" s="27"/>
      <c r="C1442" s="27"/>
      <c r="D1442" s="76"/>
      <c r="E1442" s="76"/>
      <c r="F1442" s="76"/>
      <c r="G1442" s="76"/>
      <c r="H1442" s="76"/>
      <c r="I1442" s="76"/>
      <c r="J1442" s="76"/>
      <c r="K1442" s="77"/>
      <c r="L1442" s="27"/>
      <c r="M1442" s="27"/>
      <c r="N1442" s="27"/>
      <c r="O1442" s="27"/>
      <c r="P1442" s="27"/>
      <c r="Q1442" s="27"/>
      <c r="R1442" s="27"/>
      <c r="S1442" s="27"/>
      <c r="T1442" s="27"/>
      <c r="U1442" s="27"/>
      <c r="V1442" s="27"/>
      <c r="W1442" s="27"/>
      <c r="X1442" s="27"/>
      <c r="Y1442" s="27"/>
      <c r="Z1442" s="27"/>
      <c r="AA1442" s="27"/>
      <c r="AB1442" s="27"/>
      <c r="AC1442" s="27"/>
      <c r="AD1442" s="78"/>
      <c r="AE1442" s="78"/>
      <c r="AF1442" s="78"/>
      <c r="AG1442" s="1"/>
      <c r="AH1442" s="27"/>
      <c r="AI1442" s="30"/>
      <c r="AJ1442" s="1"/>
    </row>
    <row r="1443" spans="1:36" ht="12.75" customHeight="1" x14ac:dyDescent="0.25">
      <c r="A1443" s="22"/>
      <c r="B1443" s="27"/>
      <c r="C1443" s="27"/>
      <c r="D1443" s="76"/>
      <c r="E1443" s="76"/>
      <c r="F1443" s="76"/>
      <c r="G1443" s="76"/>
      <c r="H1443" s="76"/>
      <c r="I1443" s="76"/>
      <c r="J1443" s="76"/>
      <c r="K1443" s="77"/>
      <c r="L1443" s="27"/>
      <c r="M1443" s="27"/>
      <c r="N1443" s="27"/>
      <c r="O1443" s="27"/>
      <c r="P1443" s="27"/>
      <c r="Q1443" s="27"/>
      <c r="R1443" s="27"/>
      <c r="S1443" s="27"/>
      <c r="T1443" s="27"/>
      <c r="U1443" s="27"/>
      <c r="V1443" s="27"/>
      <c r="W1443" s="27"/>
      <c r="X1443" s="27"/>
      <c r="Y1443" s="27"/>
      <c r="Z1443" s="27"/>
      <c r="AA1443" s="27"/>
      <c r="AB1443" s="27"/>
      <c r="AC1443" s="27"/>
      <c r="AD1443" s="78"/>
      <c r="AE1443" s="78"/>
      <c r="AF1443" s="78"/>
      <c r="AG1443" s="1"/>
      <c r="AH1443" s="27"/>
      <c r="AI1443" s="30"/>
      <c r="AJ1443" s="1"/>
    </row>
    <row r="1444" spans="1:36" ht="12.75" customHeight="1" x14ac:dyDescent="0.25">
      <c r="A1444" s="22"/>
      <c r="B1444" s="27"/>
      <c r="C1444" s="27"/>
      <c r="D1444" s="76"/>
      <c r="E1444" s="76"/>
      <c r="F1444" s="76"/>
      <c r="G1444" s="76"/>
      <c r="H1444" s="76"/>
      <c r="I1444" s="76"/>
      <c r="J1444" s="76"/>
      <c r="K1444" s="77"/>
      <c r="L1444" s="27"/>
      <c r="M1444" s="27"/>
      <c r="N1444" s="27"/>
      <c r="O1444" s="27"/>
      <c r="P1444" s="27"/>
      <c r="Q1444" s="27"/>
      <c r="R1444" s="27"/>
      <c r="S1444" s="27"/>
      <c r="T1444" s="27"/>
      <c r="U1444" s="27"/>
      <c r="V1444" s="27"/>
      <c r="W1444" s="27"/>
      <c r="X1444" s="27"/>
      <c r="Y1444" s="27"/>
      <c r="Z1444" s="27"/>
      <c r="AA1444" s="27"/>
      <c r="AB1444" s="27"/>
      <c r="AC1444" s="27"/>
      <c r="AD1444" s="78"/>
      <c r="AE1444" s="78"/>
      <c r="AF1444" s="78"/>
      <c r="AG1444" s="1"/>
      <c r="AH1444" s="27"/>
      <c r="AI1444" s="30"/>
      <c r="AJ1444" s="1"/>
    </row>
    <row r="1445" spans="1:36" ht="12.75" customHeight="1" x14ac:dyDescent="0.25">
      <c r="A1445" s="22"/>
      <c r="B1445" s="27"/>
      <c r="C1445" s="27"/>
      <c r="D1445" s="76"/>
      <c r="E1445" s="76"/>
      <c r="F1445" s="76"/>
      <c r="G1445" s="76"/>
      <c r="H1445" s="76"/>
      <c r="I1445" s="76"/>
      <c r="J1445" s="76"/>
      <c r="K1445" s="77"/>
      <c r="L1445" s="27"/>
      <c r="M1445" s="27"/>
      <c r="N1445" s="27"/>
      <c r="O1445" s="27"/>
      <c r="P1445" s="27"/>
      <c r="Q1445" s="27"/>
      <c r="R1445" s="27"/>
      <c r="S1445" s="27"/>
      <c r="T1445" s="27"/>
      <c r="U1445" s="27"/>
      <c r="V1445" s="27"/>
      <c r="W1445" s="27"/>
      <c r="X1445" s="27"/>
      <c r="Y1445" s="27"/>
      <c r="Z1445" s="27"/>
      <c r="AA1445" s="27"/>
      <c r="AB1445" s="27"/>
      <c r="AC1445" s="27"/>
      <c r="AD1445" s="78"/>
      <c r="AE1445" s="78"/>
      <c r="AF1445" s="78"/>
      <c r="AG1445" s="1"/>
      <c r="AH1445" s="27"/>
      <c r="AI1445" s="30"/>
      <c r="AJ1445" s="1"/>
    </row>
    <row r="1446" spans="1:36" ht="12.75" customHeight="1" x14ac:dyDescent="0.25">
      <c r="A1446" s="22"/>
      <c r="B1446" s="27"/>
      <c r="C1446" s="27"/>
      <c r="D1446" s="76"/>
      <c r="E1446" s="76"/>
      <c r="F1446" s="76"/>
      <c r="G1446" s="76"/>
      <c r="H1446" s="76"/>
      <c r="I1446" s="76"/>
      <c r="J1446" s="76"/>
      <c r="K1446" s="77"/>
      <c r="L1446" s="27"/>
      <c r="M1446" s="27"/>
      <c r="N1446" s="27"/>
      <c r="O1446" s="27"/>
      <c r="P1446" s="27"/>
      <c r="Q1446" s="27"/>
      <c r="R1446" s="27"/>
      <c r="S1446" s="27"/>
      <c r="T1446" s="27"/>
      <c r="U1446" s="27"/>
      <c r="V1446" s="27"/>
      <c r="W1446" s="27"/>
      <c r="X1446" s="27"/>
      <c r="Y1446" s="27"/>
      <c r="Z1446" s="27"/>
      <c r="AA1446" s="27"/>
      <c r="AB1446" s="27"/>
      <c r="AC1446" s="27"/>
      <c r="AD1446" s="78"/>
      <c r="AE1446" s="78"/>
      <c r="AF1446" s="78"/>
      <c r="AG1446" s="1"/>
      <c r="AH1446" s="27"/>
      <c r="AI1446" s="30"/>
      <c r="AJ1446" s="1"/>
    </row>
    <row r="1447" spans="1:36" ht="12.75" customHeight="1" x14ac:dyDescent="0.25">
      <c r="A1447" s="22"/>
      <c r="B1447" s="27"/>
      <c r="C1447" s="27"/>
      <c r="D1447" s="76"/>
      <c r="E1447" s="76"/>
      <c r="F1447" s="76"/>
      <c r="G1447" s="76"/>
      <c r="H1447" s="76"/>
      <c r="I1447" s="76"/>
      <c r="J1447" s="76"/>
      <c r="K1447" s="77"/>
      <c r="L1447" s="27"/>
      <c r="M1447" s="27"/>
      <c r="N1447" s="27"/>
      <c r="O1447" s="27"/>
      <c r="P1447" s="27"/>
      <c r="Q1447" s="27"/>
      <c r="R1447" s="27"/>
      <c r="S1447" s="27"/>
      <c r="T1447" s="27"/>
      <c r="U1447" s="27"/>
      <c r="V1447" s="27"/>
      <c r="W1447" s="27"/>
      <c r="X1447" s="27"/>
      <c r="Y1447" s="27"/>
      <c r="Z1447" s="27"/>
      <c r="AA1447" s="27"/>
      <c r="AB1447" s="27"/>
      <c r="AC1447" s="27"/>
      <c r="AD1447" s="78"/>
      <c r="AE1447" s="78"/>
      <c r="AF1447" s="78"/>
      <c r="AG1447" s="1"/>
      <c r="AH1447" s="27"/>
      <c r="AI1447" s="30"/>
      <c r="AJ1447" s="1"/>
    </row>
    <row r="1448" spans="1:36" ht="12.75" customHeight="1" x14ac:dyDescent="0.25">
      <c r="A1448" s="22"/>
      <c r="B1448" s="27"/>
      <c r="C1448" s="27"/>
      <c r="D1448" s="76"/>
      <c r="E1448" s="76"/>
      <c r="F1448" s="76"/>
      <c r="G1448" s="76"/>
      <c r="H1448" s="76"/>
      <c r="I1448" s="76"/>
      <c r="J1448" s="76"/>
      <c r="K1448" s="77"/>
      <c r="L1448" s="27"/>
      <c r="M1448" s="27"/>
      <c r="N1448" s="27"/>
      <c r="O1448" s="27"/>
      <c r="P1448" s="27"/>
      <c r="Q1448" s="27"/>
      <c r="R1448" s="27"/>
      <c r="S1448" s="27"/>
      <c r="T1448" s="27"/>
      <c r="U1448" s="27"/>
      <c r="V1448" s="27"/>
      <c r="W1448" s="27"/>
      <c r="X1448" s="27"/>
      <c r="Y1448" s="27"/>
      <c r="Z1448" s="27"/>
      <c r="AA1448" s="27"/>
      <c r="AB1448" s="27"/>
      <c r="AC1448" s="27"/>
      <c r="AD1448" s="78"/>
      <c r="AE1448" s="78"/>
      <c r="AF1448" s="78"/>
      <c r="AG1448" s="1"/>
      <c r="AH1448" s="27"/>
      <c r="AI1448" s="30"/>
      <c r="AJ1448" s="1"/>
    </row>
    <row r="1449" spans="1:36" ht="12.75" customHeight="1" x14ac:dyDescent="0.25">
      <c r="A1449" s="22"/>
      <c r="B1449" s="27"/>
      <c r="C1449" s="27"/>
      <c r="D1449" s="76"/>
      <c r="E1449" s="76"/>
      <c r="F1449" s="76"/>
      <c r="G1449" s="76"/>
      <c r="H1449" s="76"/>
      <c r="I1449" s="76"/>
      <c r="J1449" s="76"/>
      <c r="K1449" s="77"/>
      <c r="L1449" s="27"/>
      <c r="M1449" s="27"/>
      <c r="N1449" s="27"/>
      <c r="O1449" s="27"/>
      <c r="P1449" s="27"/>
      <c r="Q1449" s="27"/>
      <c r="R1449" s="27"/>
      <c r="S1449" s="27"/>
      <c r="T1449" s="27"/>
      <c r="U1449" s="27"/>
      <c r="V1449" s="27"/>
      <c r="W1449" s="27"/>
      <c r="X1449" s="27"/>
      <c r="Y1449" s="27"/>
      <c r="Z1449" s="27"/>
      <c r="AA1449" s="27"/>
      <c r="AB1449" s="27"/>
      <c r="AC1449" s="27"/>
      <c r="AD1449" s="78"/>
      <c r="AE1449" s="78"/>
      <c r="AF1449" s="78"/>
      <c r="AG1449" s="1"/>
      <c r="AH1449" s="27"/>
      <c r="AI1449" s="30"/>
      <c r="AJ1449" s="1"/>
    </row>
    <row r="1450" spans="1:36" ht="12.75" customHeight="1" x14ac:dyDescent="0.25">
      <c r="A1450" s="22"/>
      <c r="B1450" s="27"/>
      <c r="C1450" s="27"/>
      <c r="D1450" s="76"/>
      <c r="E1450" s="76"/>
      <c r="F1450" s="76"/>
      <c r="G1450" s="76"/>
      <c r="H1450" s="76"/>
      <c r="I1450" s="76"/>
      <c r="J1450" s="76"/>
      <c r="K1450" s="77"/>
      <c r="L1450" s="27"/>
      <c r="M1450" s="27"/>
      <c r="N1450" s="27"/>
      <c r="O1450" s="27"/>
      <c r="P1450" s="27"/>
      <c r="Q1450" s="27"/>
      <c r="R1450" s="27"/>
      <c r="S1450" s="27"/>
      <c r="T1450" s="27"/>
      <c r="U1450" s="27"/>
      <c r="V1450" s="27"/>
      <c r="W1450" s="27"/>
      <c r="X1450" s="27"/>
      <c r="Y1450" s="27"/>
      <c r="Z1450" s="27"/>
      <c r="AA1450" s="27"/>
      <c r="AB1450" s="27"/>
      <c r="AC1450" s="27"/>
      <c r="AD1450" s="78"/>
      <c r="AE1450" s="78"/>
      <c r="AF1450" s="78"/>
      <c r="AG1450" s="1"/>
      <c r="AH1450" s="27"/>
      <c r="AI1450" s="30"/>
      <c r="AJ1450" s="1"/>
    </row>
    <row r="1451" spans="1:36" ht="12.75" customHeight="1" x14ac:dyDescent="0.25">
      <c r="A1451" s="22"/>
      <c r="B1451" s="27"/>
      <c r="C1451" s="27"/>
      <c r="D1451" s="76"/>
      <c r="E1451" s="76"/>
      <c r="F1451" s="76"/>
      <c r="G1451" s="76"/>
      <c r="H1451" s="76"/>
      <c r="I1451" s="76"/>
      <c r="J1451" s="76"/>
      <c r="K1451" s="77"/>
      <c r="L1451" s="27"/>
      <c r="M1451" s="27"/>
      <c r="N1451" s="27"/>
      <c r="O1451" s="27"/>
      <c r="P1451" s="27"/>
      <c r="Q1451" s="27"/>
      <c r="R1451" s="27"/>
      <c r="S1451" s="27"/>
      <c r="T1451" s="27"/>
      <c r="U1451" s="27"/>
      <c r="V1451" s="27"/>
      <c r="W1451" s="27"/>
      <c r="X1451" s="27"/>
      <c r="Y1451" s="27"/>
      <c r="Z1451" s="27"/>
      <c r="AA1451" s="27"/>
      <c r="AB1451" s="27"/>
      <c r="AC1451" s="27"/>
      <c r="AD1451" s="78"/>
      <c r="AE1451" s="78"/>
      <c r="AF1451" s="78"/>
      <c r="AG1451" s="1"/>
      <c r="AH1451" s="27"/>
      <c r="AI1451" s="30"/>
      <c r="AJ1451" s="1"/>
    </row>
    <row r="1452" spans="1:36" ht="12.75" customHeight="1" x14ac:dyDescent="0.25">
      <c r="A1452" s="22"/>
      <c r="B1452" s="27"/>
      <c r="C1452" s="27"/>
      <c r="D1452" s="76"/>
      <c r="E1452" s="76"/>
      <c r="F1452" s="76"/>
      <c r="G1452" s="76"/>
      <c r="H1452" s="76"/>
      <c r="I1452" s="76"/>
      <c r="J1452" s="76"/>
      <c r="K1452" s="77"/>
      <c r="L1452" s="27"/>
      <c r="M1452" s="27"/>
      <c r="N1452" s="27"/>
      <c r="O1452" s="27"/>
      <c r="P1452" s="27"/>
      <c r="Q1452" s="27"/>
      <c r="R1452" s="27"/>
      <c r="S1452" s="27"/>
      <c r="T1452" s="27"/>
      <c r="U1452" s="27"/>
      <c r="V1452" s="27"/>
      <c r="W1452" s="27"/>
      <c r="X1452" s="27"/>
      <c r="Y1452" s="27"/>
      <c r="Z1452" s="27"/>
      <c r="AA1452" s="27"/>
      <c r="AB1452" s="27"/>
      <c r="AC1452" s="27"/>
      <c r="AD1452" s="78"/>
      <c r="AE1452" s="78"/>
      <c r="AF1452" s="78"/>
      <c r="AG1452" s="1"/>
      <c r="AH1452" s="27"/>
      <c r="AI1452" s="30"/>
      <c r="AJ1452" s="1"/>
    </row>
    <row r="1453" spans="1:36" ht="12.75" customHeight="1" x14ac:dyDescent="0.25">
      <c r="A1453" s="22"/>
      <c r="B1453" s="27"/>
      <c r="C1453" s="27"/>
      <c r="D1453" s="76"/>
      <c r="E1453" s="76"/>
      <c r="F1453" s="76"/>
      <c r="G1453" s="76"/>
      <c r="H1453" s="76"/>
      <c r="I1453" s="76"/>
      <c r="J1453" s="76"/>
      <c r="K1453" s="77"/>
      <c r="L1453" s="27"/>
      <c r="M1453" s="27"/>
      <c r="N1453" s="27"/>
      <c r="O1453" s="27"/>
      <c r="P1453" s="27"/>
      <c r="Q1453" s="27"/>
      <c r="R1453" s="27"/>
      <c r="S1453" s="27"/>
      <c r="T1453" s="27"/>
      <c r="U1453" s="27"/>
      <c r="V1453" s="27"/>
      <c r="W1453" s="27"/>
      <c r="X1453" s="27"/>
      <c r="Y1453" s="27"/>
      <c r="Z1453" s="27"/>
      <c r="AA1453" s="27"/>
      <c r="AB1453" s="27"/>
      <c r="AC1453" s="27"/>
      <c r="AD1453" s="78"/>
      <c r="AE1453" s="78"/>
      <c r="AF1453" s="78"/>
      <c r="AG1453" s="1"/>
      <c r="AH1453" s="27"/>
      <c r="AI1453" s="30"/>
      <c r="AJ1453" s="1"/>
    </row>
    <row r="1454" spans="1:36" ht="12.75" customHeight="1" x14ac:dyDescent="0.25">
      <c r="A1454" s="22"/>
      <c r="B1454" s="27"/>
      <c r="C1454" s="27"/>
      <c r="D1454" s="76"/>
      <c r="E1454" s="76"/>
      <c r="F1454" s="76"/>
      <c r="G1454" s="76"/>
      <c r="H1454" s="76"/>
      <c r="I1454" s="76"/>
      <c r="J1454" s="76"/>
      <c r="K1454" s="77"/>
      <c r="L1454" s="27"/>
      <c r="M1454" s="27"/>
      <c r="N1454" s="27"/>
      <c r="O1454" s="27"/>
      <c r="P1454" s="27"/>
      <c r="Q1454" s="27"/>
      <c r="R1454" s="27"/>
      <c r="S1454" s="27"/>
      <c r="T1454" s="27"/>
      <c r="U1454" s="27"/>
      <c r="V1454" s="27"/>
      <c r="W1454" s="27"/>
      <c r="X1454" s="27"/>
      <c r="Y1454" s="27"/>
      <c r="Z1454" s="27"/>
      <c r="AA1454" s="27"/>
      <c r="AB1454" s="27"/>
      <c r="AC1454" s="27"/>
      <c r="AD1454" s="78"/>
      <c r="AE1454" s="78"/>
      <c r="AF1454" s="78"/>
      <c r="AG1454" s="1"/>
      <c r="AH1454" s="27"/>
      <c r="AI1454" s="30"/>
      <c r="AJ1454" s="1"/>
    </row>
    <row r="1455" spans="1:36" ht="12.75" customHeight="1" x14ac:dyDescent="0.25">
      <c r="A1455" s="22"/>
      <c r="B1455" s="27"/>
      <c r="C1455" s="27"/>
      <c r="D1455" s="76"/>
      <c r="E1455" s="76"/>
      <c r="F1455" s="76"/>
      <c r="G1455" s="76"/>
      <c r="H1455" s="76"/>
      <c r="I1455" s="76"/>
      <c r="J1455" s="76"/>
      <c r="K1455" s="77"/>
      <c r="L1455" s="27"/>
      <c r="M1455" s="27"/>
      <c r="N1455" s="27"/>
      <c r="O1455" s="27"/>
      <c r="P1455" s="27"/>
      <c r="Q1455" s="27"/>
      <c r="R1455" s="27"/>
      <c r="S1455" s="27"/>
      <c r="T1455" s="27"/>
      <c r="U1455" s="27"/>
      <c r="V1455" s="27"/>
      <c r="W1455" s="27"/>
      <c r="X1455" s="27"/>
      <c r="Y1455" s="27"/>
      <c r="Z1455" s="27"/>
      <c r="AA1455" s="27"/>
      <c r="AB1455" s="27"/>
      <c r="AC1455" s="27"/>
      <c r="AD1455" s="78"/>
      <c r="AE1455" s="78"/>
      <c r="AF1455" s="78"/>
      <c r="AG1455" s="1"/>
      <c r="AH1455" s="27"/>
      <c r="AI1455" s="30"/>
      <c r="AJ1455" s="1"/>
    </row>
    <row r="1456" spans="1:36" ht="12.75" customHeight="1" x14ac:dyDescent="0.25">
      <c r="A1456" s="22"/>
      <c r="B1456" s="27"/>
      <c r="C1456" s="27"/>
      <c r="D1456" s="76"/>
      <c r="E1456" s="76"/>
      <c r="F1456" s="76"/>
      <c r="G1456" s="76"/>
      <c r="H1456" s="76"/>
      <c r="I1456" s="76"/>
      <c r="J1456" s="76"/>
      <c r="K1456" s="77"/>
      <c r="L1456" s="27"/>
      <c r="M1456" s="27"/>
      <c r="N1456" s="27"/>
      <c r="O1456" s="27"/>
      <c r="P1456" s="27"/>
      <c r="Q1456" s="27"/>
      <c r="R1456" s="27"/>
      <c r="S1456" s="27"/>
      <c r="T1456" s="27"/>
      <c r="U1456" s="27"/>
      <c r="V1456" s="27"/>
      <c r="W1456" s="27"/>
      <c r="X1456" s="27"/>
      <c r="Y1456" s="27"/>
      <c r="Z1456" s="27"/>
      <c r="AA1456" s="27"/>
      <c r="AB1456" s="27"/>
      <c r="AC1456" s="27"/>
      <c r="AD1456" s="78"/>
      <c r="AE1456" s="78"/>
      <c r="AF1456" s="78"/>
      <c r="AG1456" s="1"/>
      <c r="AH1456" s="27"/>
      <c r="AI1456" s="30"/>
      <c r="AJ1456" s="1"/>
    </row>
    <row r="1457" spans="1:36" ht="12.75" customHeight="1" x14ac:dyDescent="0.25">
      <c r="A1457" s="22"/>
      <c r="B1457" s="27"/>
      <c r="C1457" s="27"/>
      <c r="D1457" s="76"/>
      <c r="E1457" s="76"/>
      <c r="F1457" s="76"/>
      <c r="G1457" s="76"/>
      <c r="H1457" s="76"/>
      <c r="I1457" s="76"/>
      <c r="J1457" s="76"/>
      <c r="K1457" s="77"/>
      <c r="L1457" s="27"/>
      <c r="M1457" s="27"/>
      <c r="N1457" s="27"/>
      <c r="O1457" s="27"/>
      <c r="P1457" s="27"/>
      <c r="Q1457" s="27"/>
      <c r="R1457" s="27"/>
      <c r="S1457" s="27"/>
      <c r="T1457" s="27"/>
      <c r="U1457" s="27"/>
      <c r="V1457" s="27"/>
      <c r="W1457" s="27"/>
      <c r="X1457" s="27"/>
      <c r="Y1457" s="27"/>
      <c r="Z1457" s="27"/>
      <c r="AA1457" s="27"/>
      <c r="AB1457" s="27"/>
      <c r="AC1457" s="27"/>
      <c r="AD1457" s="78"/>
      <c r="AE1457" s="78"/>
      <c r="AF1457" s="78"/>
      <c r="AG1457" s="1"/>
      <c r="AH1457" s="27"/>
      <c r="AI1457" s="30"/>
      <c r="AJ1457" s="1"/>
    </row>
    <row r="1458" spans="1:36" ht="12.75" customHeight="1" x14ac:dyDescent="0.25">
      <c r="A1458" s="22"/>
      <c r="B1458" s="27"/>
      <c r="C1458" s="27"/>
      <c r="D1458" s="76"/>
      <c r="E1458" s="76"/>
      <c r="F1458" s="76"/>
      <c r="G1458" s="76"/>
      <c r="H1458" s="76"/>
      <c r="I1458" s="76"/>
      <c r="J1458" s="76"/>
      <c r="K1458" s="77"/>
      <c r="L1458" s="27"/>
      <c r="M1458" s="27"/>
      <c r="N1458" s="27"/>
      <c r="O1458" s="27"/>
      <c r="P1458" s="27"/>
      <c r="Q1458" s="27"/>
      <c r="R1458" s="27"/>
      <c r="S1458" s="27"/>
      <c r="T1458" s="27"/>
      <c r="U1458" s="27"/>
      <c r="V1458" s="27"/>
      <c r="W1458" s="27"/>
      <c r="X1458" s="27"/>
      <c r="Y1458" s="27"/>
      <c r="Z1458" s="27"/>
      <c r="AA1458" s="27"/>
      <c r="AB1458" s="27"/>
      <c r="AC1458" s="27"/>
      <c r="AD1458" s="78"/>
      <c r="AE1458" s="78"/>
      <c r="AF1458" s="78"/>
      <c r="AG1458" s="1"/>
      <c r="AH1458" s="27"/>
      <c r="AI1458" s="30"/>
      <c r="AJ1458" s="1"/>
    </row>
    <row r="1459" spans="1:36" ht="12.75" customHeight="1" x14ac:dyDescent="0.25">
      <c r="A1459" s="22"/>
      <c r="B1459" s="27"/>
      <c r="C1459" s="27"/>
      <c r="D1459" s="76"/>
      <c r="E1459" s="76"/>
      <c r="F1459" s="76"/>
      <c r="G1459" s="76"/>
      <c r="H1459" s="76"/>
      <c r="I1459" s="76"/>
      <c r="J1459" s="76"/>
      <c r="K1459" s="77"/>
      <c r="L1459" s="27"/>
      <c r="M1459" s="27"/>
      <c r="N1459" s="27"/>
      <c r="O1459" s="27"/>
      <c r="P1459" s="27"/>
      <c r="Q1459" s="27"/>
      <c r="R1459" s="27"/>
      <c r="S1459" s="27"/>
      <c r="T1459" s="27"/>
      <c r="U1459" s="27"/>
      <c r="V1459" s="27"/>
      <c r="W1459" s="27"/>
      <c r="X1459" s="27"/>
      <c r="Y1459" s="27"/>
      <c r="Z1459" s="27"/>
      <c r="AA1459" s="27"/>
      <c r="AB1459" s="27"/>
      <c r="AC1459" s="27"/>
      <c r="AD1459" s="78"/>
      <c r="AE1459" s="78"/>
      <c r="AF1459" s="78"/>
      <c r="AG1459" s="1"/>
      <c r="AH1459" s="27"/>
      <c r="AI1459" s="30"/>
      <c r="AJ1459" s="1"/>
    </row>
    <row r="1460" spans="1:36" ht="12.75" customHeight="1" x14ac:dyDescent="0.25">
      <c r="A1460" s="22"/>
      <c r="B1460" s="27"/>
      <c r="C1460" s="27"/>
      <c r="D1460" s="76"/>
      <c r="E1460" s="76"/>
      <c r="F1460" s="76"/>
      <c r="G1460" s="76"/>
      <c r="H1460" s="76"/>
      <c r="I1460" s="76"/>
      <c r="J1460" s="76"/>
      <c r="K1460" s="77"/>
      <c r="L1460" s="27"/>
      <c r="M1460" s="27"/>
      <c r="N1460" s="27"/>
      <c r="O1460" s="27"/>
      <c r="P1460" s="27"/>
      <c r="Q1460" s="27"/>
      <c r="R1460" s="27"/>
      <c r="S1460" s="27"/>
      <c r="T1460" s="27"/>
      <c r="U1460" s="27"/>
      <c r="V1460" s="27"/>
      <c r="W1460" s="27"/>
      <c r="X1460" s="27"/>
      <c r="Y1460" s="27"/>
      <c r="Z1460" s="27"/>
      <c r="AA1460" s="27"/>
      <c r="AB1460" s="27"/>
      <c r="AC1460" s="27"/>
      <c r="AD1460" s="78"/>
      <c r="AE1460" s="78"/>
      <c r="AF1460" s="78"/>
      <c r="AG1460" s="1"/>
      <c r="AH1460" s="27"/>
      <c r="AI1460" s="30"/>
      <c r="AJ1460" s="1"/>
    </row>
    <row r="1461" spans="1:36" ht="12.75" customHeight="1" x14ac:dyDescent="0.25">
      <c r="A1461" s="22"/>
      <c r="B1461" s="27"/>
      <c r="C1461" s="27"/>
      <c r="D1461" s="76"/>
      <c r="E1461" s="76"/>
      <c r="F1461" s="76"/>
      <c r="G1461" s="76"/>
      <c r="H1461" s="76"/>
      <c r="I1461" s="76"/>
      <c r="J1461" s="76"/>
      <c r="K1461" s="77"/>
      <c r="L1461" s="27"/>
      <c r="M1461" s="27"/>
      <c r="N1461" s="27"/>
      <c r="O1461" s="27"/>
      <c r="P1461" s="27"/>
      <c r="Q1461" s="27"/>
      <c r="R1461" s="27"/>
      <c r="S1461" s="27"/>
      <c r="T1461" s="27"/>
      <c r="U1461" s="27"/>
      <c r="V1461" s="27"/>
      <c r="W1461" s="27"/>
      <c r="X1461" s="27"/>
      <c r="Y1461" s="27"/>
      <c r="Z1461" s="27"/>
      <c r="AA1461" s="27"/>
      <c r="AB1461" s="27"/>
      <c r="AC1461" s="27"/>
      <c r="AD1461" s="78"/>
      <c r="AE1461" s="78"/>
      <c r="AF1461" s="78"/>
      <c r="AG1461" s="1"/>
      <c r="AH1461" s="27"/>
      <c r="AI1461" s="30"/>
      <c r="AJ1461" s="1"/>
    </row>
    <row r="1462" spans="1:36" ht="12.75" customHeight="1" x14ac:dyDescent="0.25">
      <c r="A1462" s="22"/>
      <c r="B1462" s="27"/>
      <c r="C1462" s="27"/>
      <c r="D1462" s="76"/>
      <c r="E1462" s="76"/>
      <c r="F1462" s="76"/>
      <c r="G1462" s="76"/>
      <c r="H1462" s="76"/>
      <c r="I1462" s="76"/>
      <c r="J1462" s="76"/>
      <c r="K1462" s="77"/>
      <c r="L1462" s="27"/>
      <c r="M1462" s="27"/>
      <c r="N1462" s="27"/>
      <c r="O1462" s="27"/>
      <c r="P1462" s="27"/>
      <c r="Q1462" s="27"/>
      <c r="R1462" s="27"/>
      <c r="S1462" s="27"/>
      <c r="T1462" s="27"/>
      <c r="U1462" s="27"/>
      <c r="V1462" s="27"/>
      <c r="W1462" s="27"/>
      <c r="X1462" s="27"/>
      <c r="Y1462" s="27"/>
      <c r="Z1462" s="27"/>
      <c r="AA1462" s="27"/>
      <c r="AB1462" s="27"/>
      <c r="AC1462" s="27"/>
      <c r="AD1462" s="78"/>
      <c r="AE1462" s="78"/>
      <c r="AF1462" s="78"/>
      <c r="AG1462" s="1"/>
      <c r="AH1462" s="27"/>
      <c r="AI1462" s="30"/>
      <c r="AJ1462" s="1"/>
    </row>
    <row r="1463" spans="1:36" ht="12.75" customHeight="1" x14ac:dyDescent="0.25">
      <c r="A1463" s="22"/>
      <c r="B1463" s="27"/>
      <c r="C1463" s="27"/>
      <c r="D1463" s="76"/>
      <c r="E1463" s="76"/>
      <c r="F1463" s="76"/>
      <c r="G1463" s="76"/>
      <c r="H1463" s="76"/>
      <c r="I1463" s="76"/>
      <c r="J1463" s="76"/>
      <c r="K1463" s="77"/>
      <c r="L1463" s="27"/>
      <c r="M1463" s="27"/>
      <c r="N1463" s="27"/>
      <c r="O1463" s="27"/>
      <c r="P1463" s="27"/>
      <c r="Q1463" s="27"/>
      <c r="R1463" s="27"/>
      <c r="S1463" s="27"/>
      <c r="T1463" s="27"/>
      <c r="U1463" s="27"/>
      <c r="V1463" s="27"/>
      <c r="W1463" s="27"/>
      <c r="X1463" s="27"/>
      <c r="Y1463" s="27"/>
      <c r="Z1463" s="27"/>
      <c r="AA1463" s="27"/>
      <c r="AB1463" s="27"/>
      <c r="AC1463" s="27"/>
      <c r="AD1463" s="78"/>
      <c r="AE1463" s="78"/>
      <c r="AF1463" s="78"/>
      <c r="AG1463" s="1"/>
      <c r="AH1463" s="27"/>
      <c r="AI1463" s="30"/>
      <c r="AJ1463" s="1"/>
    </row>
    <row r="1464" spans="1:36" ht="12.75" customHeight="1" x14ac:dyDescent="0.25">
      <c r="A1464" s="22"/>
      <c r="B1464" s="27"/>
      <c r="C1464" s="27"/>
      <c r="D1464" s="76"/>
      <c r="E1464" s="76"/>
      <c r="F1464" s="76"/>
      <c r="G1464" s="76"/>
      <c r="H1464" s="76"/>
      <c r="I1464" s="76"/>
      <c r="J1464" s="76"/>
      <c r="K1464" s="77"/>
      <c r="L1464" s="27"/>
      <c r="M1464" s="27"/>
      <c r="N1464" s="27"/>
      <c r="O1464" s="27"/>
      <c r="P1464" s="27"/>
      <c r="Q1464" s="27"/>
      <c r="R1464" s="27"/>
      <c r="S1464" s="27"/>
      <c r="T1464" s="27"/>
      <c r="U1464" s="27"/>
      <c r="V1464" s="27"/>
      <c r="W1464" s="27"/>
      <c r="X1464" s="27"/>
      <c r="Y1464" s="27"/>
      <c r="Z1464" s="27"/>
      <c r="AA1464" s="27"/>
      <c r="AB1464" s="27"/>
      <c r="AC1464" s="27"/>
      <c r="AD1464" s="78"/>
      <c r="AE1464" s="78"/>
      <c r="AF1464" s="78"/>
      <c r="AG1464" s="1"/>
      <c r="AH1464" s="27"/>
      <c r="AI1464" s="30"/>
      <c r="AJ1464" s="1"/>
    </row>
    <row r="1465" spans="1:36" ht="12.75" customHeight="1" x14ac:dyDescent="0.25">
      <c r="A1465" s="22"/>
      <c r="B1465" s="27"/>
      <c r="C1465" s="27"/>
      <c r="D1465" s="76"/>
      <c r="E1465" s="76"/>
      <c r="F1465" s="76"/>
      <c r="G1465" s="76"/>
      <c r="H1465" s="76"/>
      <c r="I1465" s="76"/>
      <c r="J1465" s="76"/>
      <c r="K1465" s="77"/>
      <c r="L1465" s="27"/>
      <c r="M1465" s="27"/>
      <c r="N1465" s="27"/>
      <c r="O1465" s="27"/>
      <c r="P1465" s="27"/>
      <c r="Q1465" s="27"/>
      <c r="R1465" s="27"/>
      <c r="S1465" s="27"/>
      <c r="T1465" s="27"/>
      <c r="U1465" s="27"/>
      <c r="V1465" s="27"/>
      <c r="W1465" s="27"/>
      <c r="X1465" s="27"/>
      <c r="Y1465" s="27"/>
      <c r="Z1465" s="27"/>
      <c r="AA1465" s="27"/>
      <c r="AB1465" s="27"/>
      <c r="AC1465" s="27"/>
      <c r="AD1465" s="78"/>
      <c r="AE1465" s="78"/>
      <c r="AF1465" s="78"/>
      <c r="AG1465" s="1"/>
      <c r="AH1465" s="27"/>
      <c r="AI1465" s="30"/>
      <c r="AJ1465" s="1"/>
    </row>
    <row r="1466" spans="1:36" ht="12.75" customHeight="1" x14ac:dyDescent="0.25">
      <c r="A1466" s="22"/>
      <c r="B1466" s="27"/>
      <c r="C1466" s="27"/>
      <c r="D1466" s="76"/>
      <c r="E1466" s="76"/>
      <c r="F1466" s="76"/>
      <c r="G1466" s="76"/>
      <c r="H1466" s="76"/>
      <c r="I1466" s="76"/>
      <c r="J1466" s="76"/>
      <c r="K1466" s="77"/>
      <c r="L1466" s="27"/>
      <c r="M1466" s="27"/>
      <c r="N1466" s="27"/>
      <c r="O1466" s="27"/>
      <c r="P1466" s="27"/>
      <c r="Q1466" s="27"/>
      <c r="R1466" s="27"/>
      <c r="S1466" s="27"/>
      <c r="T1466" s="27"/>
      <c r="U1466" s="27"/>
      <c r="V1466" s="27"/>
      <c r="W1466" s="27"/>
      <c r="X1466" s="27"/>
      <c r="Y1466" s="27"/>
      <c r="Z1466" s="27"/>
      <c r="AA1466" s="27"/>
      <c r="AB1466" s="27"/>
      <c r="AC1466" s="27"/>
      <c r="AD1466" s="78"/>
      <c r="AE1466" s="78"/>
      <c r="AF1466" s="78"/>
      <c r="AG1466" s="1"/>
      <c r="AH1466" s="27"/>
      <c r="AI1466" s="30"/>
      <c r="AJ1466" s="1"/>
    </row>
    <row r="1467" spans="1:36" ht="12.75" customHeight="1" x14ac:dyDescent="0.25">
      <c r="A1467" s="22"/>
      <c r="B1467" s="27"/>
      <c r="C1467" s="27"/>
      <c r="D1467" s="76"/>
      <c r="E1467" s="76"/>
      <c r="F1467" s="76"/>
      <c r="G1467" s="76"/>
      <c r="H1467" s="76"/>
      <c r="I1467" s="76"/>
      <c r="J1467" s="76"/>
      <c r="K1467" s="77"/>
      <c r="L1467" s="27"/>
      <c r="M1467" s="27"/>
      <c r="N1467" s="27"/>
      <c r="O1467" s="27"/>
      <c r="P1467" s="27"/>
      <c r="Q1467" s="27"/>
      <c r="R1467" s="27"/>
      <c r="S1467" s="27"/>
      <c r="T1467" s="27"/>
      <c r="U1467" s="27"/>
      <c r="V1467" s="27"/>
      <c r="W1467" s="27"/>
      <c r="X1467" s="27"/>
      <c r="Y1467" s="27"/>
      <c r="Z1467" s="27"/>
      <c r="AA1467" s="27"/>
      <c r="AB1467" s="27"/>
      <c r="AC1467" s="27"/>
      <c r="AD1467" s="78"/>
      <c r="AE1467" s="78"/>
      <c r="AF1467" s="78"/>
      <c r="AG1467" s="1"/>
      <c r="AH1467" s="27"/>
      <c r="AI1467" s="30"/>
      <c r="AJ1467" s="1"/>
    </row>
    <row r="1468" spans="1:36" ht="12.75" customHeight="1" x14ac:dyDescent="0.25">
      <c r="A1468" s="22"/>
      <c r="B1468" s="27"/>
      <c r="C1468" s="27"/>
      <c r="D1468" s="76"/>
      <c r="E1468" s="76"/>
      <c r="F1468" s="76"/>
      <c r="G1468" s="76"/>
      <c r="H1468" s="76"/>
      <c r="I1468" s="76"/>
      <c r="J1468" s="76"/>
      <c r="K1468" s="77"/>
      <c r="L1468" s="27"/>
      <c r="M1468" s="27"/>
      <c r="N1468" s="27"/>
      <c r="O1468" s="27"/>
      <c r="P1468" s="27"/>
      <c r="Q1468" s="27"/>
      <c r="R1468" s="27"/>
      <c r="S1468" s="27"/>
      <c r="T1468" s="27"/>
      <c r="U1468" s="27"/>
      <c r="V1468" s="27"/>
      <c r="W1468" s="27"/>
      <c r="X1468" s="27"/>
      <c r="Y1468" s="27"/>
      <c r="Z1468" s="27"/>
      <c r="AA1468" s="27"/>
      <c r="AB1468" s="27"/>
      <c r="AC1468" s="27"/>
      <c r="AD1468" s="78"/>
      <c r="AE1468" s="78"/>
      <c r="AF1468" s="78"/>
      <c r="AG1468" s="1"/>
      <c r="AH1468" s="27"/>
      <c r="AI1468" s="30"/>
      <c r="AJ1468" s="1"/>
    </row>
    <row r="1469" spans="1:36" ht="12.75" customHeight="1" x14ac:dyDescent="0.25">
      <c r="A1469" s="22"/>
      <c r="B1469" s="27"/>
      <c r="C1469" s="27"/>
      <c r="D1469" s="76"/>
      <c r="E1469" s="76"/>
      <c r="F1469" s="76"/>
      <c r="G1469" s="76"/>
      <c r="H1469" s="76"/>
      <c r="I1469" s="76"/>
      <c r="J1469" s="76"/>
      <c r="K1469" s="77"/>
      <c r="L1469" s="27"/>
      <c r="M1469" s="27"/>
      <c r="N1469" s="27"/>
      <c r="O1469" s="27"/>
      <c r="P1469" s="27"/>
      <c r="Q1469" s="27"/>
      <c r="R1469" s="27"/>
      <c r="S1469" s="27"/>
      <c r="T1469" s="27"/>
      <c r="U1469" s="27"/>
      <c r="V1469" s="27"/>
      <c r="W1469" s="27"/>
      <c r="X1469" s="27"/>
      <c r="Y1469" s="27"/>
      <c r="Z1469" s="27"/>
      <c r="AA1469" s="27"/>
      <c r="AB1469" s="27"/>
      <c r="AC1469" s="27"/>
      <c r="AD1469" s="78"/>
      <c r="AE1469" s="78"/>
      <c r="AF1469" s="78"/>
      <c r="AG1469" s="1"/>
      <c r="AH1469" s="27"/>
      <c r="AI1469" s="30"/>
      <c r="AJ1469" s="1"/>
    </row>
    <row r="1470" spans="1:36" ht="12.75" customHeight="1" x14ac:dyDescent="0.25">
      <c r="A1470" s="22"/>
      <c r="B1470" s="27"/>
      <c r="C1470" s="27"/>
      <c r="D1470" s="76"/>
      <c r="E1470" s="76"/>
      <c r="F1470" s="76"/>
      <c r="G1470" s="76"/>
      <c r="H1470" s="76"/>
      <c r="I1470" s="76"/>
      <c r="J1470" s="76"/>
      <c r="K1470" s="77"/>
      <c r="L1470" s="27"/>
      <c r="M1470" s="27"/>
      <c r="N1470" s="27"/>
      <c r="O1470" s="27"/>
      <c r="P1470" s="27"/>
      <c r="Q1470" s="27"/>
      <c r="R1470" s="27"/>
      <c r="S1470" s="27"/>
      <c r="T1470" s="27"/>
      <c r="U1470" s="27"/>
      <c r="V1470" s="27"/>
      <c r="W1470" s="27"/>
      <c r="X1470" s="27"/>
      <c r="Y1470" s="27"/>
      <c r="Z1470" s="27"/>
      <c r="AA1470" s="27"/>
      <c r="AB1470" s="27"/>
      <c r="AC1470" s="27"/>
      <c r="AD1470" s="78"/>
      <c r="AE1470" s="78"/>
      <c r="AF1470" s="78"/>
      <c r="AG1470" s="1"/>
      <c r="AH1470" s="27"/>
      <c r="AI1470" s="30"/>
      <c r="AJ1470" s="1"/>
    </row>
    <row r="1471" spans="1:36" ht="12.75" customHeight="1" x14ac:dyDescent="0.25">
      <c r="A1471" s="22"/>
      <c r="B1471" s="27"/>
      <c r="C1471" s="27"/>
      <c r="D1471" s="76"/>
      <c r="E1471" s="76"/>
      <c r="F1471" s="76"/>
      <c r="G1471" s="76"/>
      <c r="H1471" s="76"/>
      <c r="I1471" s="76"/>
      <c r="J1471" s="76"/>
      <c r="K1471" s="77"/>
      <c r="L1471" s="27"/>
      <c r="M1471" s="27"/>
      <c r="N1471" s="27"/>
      <c r="O1471" s="27"/>
      <c r="P1471" s="27"/>
      <c r="Q1471" s="27"/>
      <c r="R1471" s="27"/>
      <c r="S1471" s="27"/>
      <c r="T1471" s="27"/>
      <c r="U1471" s="27"/>
      <c r="V1471" s="27"/>
      <c r="W1471" s="27"/>
      <c r="X1471" s="27"/>
      <c r="Y1471" s="27"/>
      <c r="Z1471" s="27"/>
      <c r="AA1471" s="27"/>
      <c r="AB1471" s="27"/>
      <c r="AC1471" s="27"/>
      <c r="AD1471" s="78"/>
      <c r="AE1471" s="78"/>
      <c r="AF1471" s="78"/>
      <c r="AG1471" s="1"/>
      <c r="AH1471" s="27"/>
      <c r="AI1471" s="30"/>
      <c r="AJ1471" s="1"/>
    </row>
    <row r="1472" spans="1:36" ht="12.75" customHeight="1" x14ac:dyDescent="0.25">
      <c r="A1472" s="22"/>
      <c r="B1472" s="27"/>
      <c r="C1472" s="27"/>
      <c r="D1472" s="76"/>
      <c r="E1472" s="76"/>
      <c r="F1472" s="76"/>
      <c r="G1472" s="76"/>
      <c r="H1472" s="76"/>
      <c r="I1472" s="76"/>
      <c r="J1472" s="76"/>
      <c r="K1472" s="77"/>
      <c r="L1472" s="27"/>
      <c r="M1472" s="27"/>
      <c r="N1472" s="27"/>
      <c r="O1472" s="27"/>
      <c r="P1472" s="27"/>
      <c r="Q1472" s="27"/>
      <c r="R1472" s="27"/>
      <c r="S1472" s="27"/>
      <c r="T1472" s="27"/>
      <c r="U1472" s="27"/>
      <c r="V1472" s="27"/>
      <c r="W1472" s="27"/>
      <c r="X1472" s="27"/>
      <c r="Y1472" s="27"/>
      <c r="Z1472" s="27"/>
      <c r="AA1472" s="27"/>
      <c r="AB1472" s="27"/>
      <c r="AC1472" s="27"/>
      <c r="AD1472" s="78"/>
      <c r="AE1472" s="78"/>
      <c r="AF1472" s="78"/>
      <c r="AG1472" s="1"/>
      <c r="AH1472" s="27"/>
      <c r="AI1472" s="30"/>
      <c r="AJ1472" s="1"/>
    </row>
    <row r="1473" spans="1:36" ht="12.75" customHeight="1" x14ac:dyDescent="0.25">
      <c r="A1473" s="22"/>
      <c r="B1473" s="27"/>
      <c r="C1473" s="27"/>
      <c r="D1473" s="76"/>
      <c r="E1473" s="76"/>
      <c r="F1473" s="76"/>
      <c r="G1473" s="76"/>
      <c r="H1473" s="76"/>
      <c r="I1473" s="76"/>
      <c r="J1473" s="76"/>
      <c r="K1473" s="77"/>
      <c r="L1473" s="27"/>
      <c r="M1473" s="27"/>
      <c r="N1473" s="27"/>
      <c r="O1473" s="27"/>
      <c r="P1473" s="27"/>
      <c r="Q1473" s="27"/>
      <c r="R1473" s="27"/>
      <c r="S1473" s="27"/>
      <c r="T1473" s="27"/>
      <c r="U1473" s="27"/>
      <c r="V1473" s="27"/>
      <c r="W1473" s="27"/>
      <c r="X1473" s="27"/>
      <c r="Y1473" s="27"/>
      <c r="Z1473" s="27"/>
      <c r="AA1473" s="27"/>
      <c r="AB1473" s="27"/>
      <c r="AC1473" s="27"/>
      <c r="AD1473" s="78"/>
      <c r="AE1473" s="78"/>
      <c r="AF1473" s="78"/>
      <c r="AG1473" s="1"/>
      <c r="AH1473" s="27"/>
      <c r="AI1473" s="30"/>
      <c r="AJ1473" s="1"/>
    </row>
    <row r="1474" spans="1:36" ht="12.75" customHeight="1" x14ac:dyDescent="0.25">
      <c r="A1474" s="22"/>
      <c r="B1474" s="27"/>
      <c r="C1474" s="27"/>
      <c r="D1474" s="76"/>
      <c r="E1474" s="76"/>
      <c r="F1474" s="76"/>
      <c r="G1474" s="76"/>
      <c r="H1474" s="76"/>
      <c r="I1474" s="76"/>
      <c r="J1474" s="76"/>
      <c r="K1474" s="77"/>
      <c r="L1474" s="27"/>
      <c r="M1474" s="27"/>
      <c r="N1474" s="27"/>
      <c r="O1474" s="27"/>
      <c r="P1474" s="27"/>
      <c r="Q1474" s="27"/>
      <c r="R1474" s="27"/>
      <c r="S1474" s="27"/>
      <c r="T1474" s="27"/>
      <c r="U1474" s="27"/>
      <c r="V1474" s="27"/>
      <c r="W1474" s="27"/>
      <c r="X1474" s="27"/>
      <c r="Y1474" s="27"/>
      <c r="Z1474" s="27"/>
      <c r="AA1474" s="27"/>
      <c r="AB1474" s="27"/>
      <c r="AC1474" s="27"/>
      <c r="AD1474" s="78"/>
      <c r="AE1474" s="78"/>
      <c r="AF1474" s="78"/>
      <c r="AG1474" s="1"/>
      <c r="AH1474" s="27"/>
      <c r="AI1474" s="30"/>
      <c r="AJ1474" s="1"/>
    </row>
    <row r="1475" spans="1:36" ht="12.75" customHeight="1" x14ac:dyDescent="0.25">
      <c r="A1475" s="22"/>
      <c r="B1475" s="27"/>
      <c r="C1475" s="27"/>
      <c r="D1475" s="76"/>
      <c r="E1475" s="76"/>
      <c r="F1475" s="76"/>
      <c r="G1475" s="76"/>
      <c r="H1475" s="76"/>
      <c r="I1475" s="76"/>
      <c r="J1475" s="76"/>
      <c r="K1475" s="77"/>
      <c r="L1475" s="27"/>
      <c r="M1475" s="27"/>
      <c r="N1475" s="27"/>
      <c r="O1475" s="27"/>
      <c r="P1475" s="27"/>
      <c r="Q1475" s="27"/>
      <c r="R1475" s="27"/>
      <c r="S1475" s="27"/>
      <c r="T1475" s="27"/>
      <c r="U1475" s="27"/>
      <c r="V1475" s="27"/>
      <c r="W1475" s="27"/>
      <c r="X1475" s="27"/>
      <c r="Y1475" s="27"/>
      <c r="Z1475" s="27"/>
      <c r="AA1475" s="27"/>
      <c r="AB1475" s="27"/>
      <c r="AC1475" s="27"/>
      <c r="AD1475" s="78"/>
      <c r="AE1475" s="78"/>
      <c r="AF1475" s="78"/>
      <c r="AG1475" s="1"/>
      <c r="AH1475" s="27"/>
      <c r="AI1475" s="30"/>
      <c r="AJ1475" s="1"/>
    </row>
    <row r="1476" spans="1:36" ht="12.75" customHeight="1" x14ac:dyDescent="0.25">
      <c r="A1476" s="22"/>
      <c r="B1476" s="27"/>
      <c r="C1476" s="27"/>
      <c r="D1476" s="76"/>
      <c r="E1476" s="76"/>
      <c r="F1476" s="76"/>
      <c r="G1476" s="76"/>
      <c r="H1476" s="76"/>
      <c r="I1476" s="76"/>
      <c r="J1476" s="76"/>
      <c r="K1476" s="77"/>
      <c r="L1476" s="27"/>
      <c r="M1476" s="27"/>
      <c r="N1476" s="27"/>
      <c r="O1476" s="27"/>
      <c r="P1476" s="27"/>
      <c r="Q1476" s="27"/>
      <c r="R1476" s="27"/>
      <c r="S1476" s="27"/>
      <c r="T1476" s="27"/>
      <c r="U1476" s="27"/>
      <c r="V1476" s="27"/>
      <c r="W1476" s="27"/>
      <c r="X1476" s="27"/>
      <c r="Y1476" s="27"/>
      <c r="Z1476" s="27"/>
      <c r="AA1476" s="27"/>
      <c r="AB1476" s="27"/>
      <c r="AC1476" s="27"/>
      <c r="AD1476" s="78"/>
      <c r="AE1476" s="78"/>
      <c r="AF1476" s="78"/>
      <c r="AG1476" s="1"/>
      <c r="AH1476" s="27"/>
      <c r="AI1476" s="30"/>
      <c r="AJ1476" s="1"/>
    </row>
    <row r="1477" spans="1:36" ht="12.75" customHeight="1" x14ac:dyDescent="0.25">
      <c r="A1477" s="22"/>
      <c r="B1477" s="27"/>
      <c r="C1477" s="27"/>
      <c r="D1477" s="76"/>
      <c r="E1477" s="76"/>
      <c r="F1477" s="76"/>
      <c r="G1477" s="76"/>
      <c r="H1477" s="76"/>
      <c r="I1477" s="76"/>
      <c r="J1477" s="76"/>
      <c r="K1477" s="77"/>
      <c r="L1477" s="27"/>
      <c r="M1477" s="27"/>
      <c r="N1477" s="27"/>
      <c r="O1477" s="27"/>
      <c r="P1477" s="27"/>
      <c r="Q1477" s="27"/>
      <c r="R1477" s="27"/>
      <c r="S1477" s="27"/>
      <c r="T1477" s="27"/>
      <c r="U1477" s="27"/>
      <c r="V1477" s="27"/>
      <c r="W1477" s="27"/>
      <c r="X1477" s="27"/>
      <c r="Y1477" s="27"/>
      <c r="Z1477" s="27"/>
      <c r="AA1477" s="27"/>
      <c r="AB1477" s="27"/>
      <c r="AC1477" s="27"/>
      <c r="AD1477" s="78"/>
      <c r="AE1477" s="78"/>
      <c r="AF1477" s="78"/>
      <c r="AG1477" s="1"/>
      <c r="AH1477" s="27"/>
      <c r="AI1477" s="30"/>
      <c r="AJ1477" s="1"/>
    </row>
    <row r="1478" spans="1:36" ht="12.75" customHeight="1" x14ac:dyDescent="0.25">
      <c r="A1478" s="22"/>
      <c r="B1478" s="27"/>
      <c r="C1478" s="27"/>
      <c r="D1478" s="76"/>
      <c r="E1478" s="76"/>
      <c r="F1478" s="76"/>
      <c r="G1478" s="76"/>
      <c r="H1478" s="76"/>
      <c r="I1478" s="76"/>
      <c r="J1478" s="76"/>
      <c r="K1478" s="77"/>
      <c r="L1478" s="27"/>
      <c r="M1478" s="27"/>
      <c r="N1478" s="27"/>
      <c r="O1478" s="27"/>
      <c r="P1478" s="27"/>
      <c r="Q1478" s="27"/>
      <c r="R1478" s="27"/>
      <c r="S1478" s="27"/>
      <c r="T1478" s="27"/>
      <c r="U1478" s="27"/>
      <c r="V1478" s="27"/>
      <c r="W1478" s="27"/>
      <c r="X1478" s="27"/>
      <c r="Y1478" s="27"/>
      <c r="Z1478" s="27"/>
      <c r="AA1478" s="27"/>
      <c r="AB1478" s="27"/>
      <c r="AC1478" s="27"/>
      <c r="AD1478" s="78"/>
      <c r="AE1478" s="78"/>
      <c r="AF1478" s="78"/>
      <c r="AG1478" s="1"/>
      <c r="AH1478" s="27"/>
      <c r="AI1478" s="30"/>
      <c r="AJ1478" s="1"/>
    </row>
    <row r="1479" spans="1:36" ht="12.75" customHeight="1" x14ac:dyDescent="0.25">
      <c r="A1479" s="22"/>
      <c r="B1479" s="27"/>
      <c r="C1479" s="27"/>
      <c r="D1479" s="76"/>
      <c r="E1479" s="76"/>
      <c r="F1479" s="76"/>
      <c r="G1479" s="76"/>
      <c r="H1479" s="76"/>
      <c r="I1479" s="76"/>
      <c r="J1479" s="76"/>
      <c r="K1479" s="77"/>
      <c r="L1479" s="27"/>
      <c r="M1479" s="27"/>
      <c r="N1479" s="27"/>
      <c r="O1479" s="27"/>
      <c r="P1479" s="27"/>
      <c r="Q1479" s="27"/>
      <c r="R1479" s="27"/>
      <c r="S1479" s="27"/>
      <c r="T1479" s="27"/>
      <c r="U1479" s="27"/>
      <c r="V1479" s="27"/>
      <c r="W1479" s="27"/>
      <c r="X1479" s="27"/>
      <c r="Y1479" s="27"/>
      <c r="Z1479" s="27"/>
      <c r="AA1479" s="27"/>
      <c r="AB1479" s="27"/>
      <c r="AC1479" s="27"/>
      <c r="AD1479" s="78"/>
      <c r="AE1479" s="78"/>
      <c r="AF1479" s="78"/>
      <c r="AG1479" s="1"/>
      <c r="AH1479" s="27"/>
      <c r="AI1479" s="30"/>
      <c r="AJ1479" s="1"/>
    </row>
    <row r="1480" spans="1:36" ht="12.75" customHeight="1" x14ac:dyDescent="0.25">
      <c r="A1480" s="22"/>
      <c r="B1480" s="27"/>
      <c r="C1480" s="27"/>
      <c r="D1480" s="76"/>
      <c r="E1480" s="76"/>
      <c r="F1480" s="76"/>
      <c r="G1480" s="76"/>
      <c r="H1480" s="76"/>
      <c r="I1480" s="76"/>
      <c r="J1480" s="76"/>
      <c r="K1480" s="77"/>
      <c r="L1480" s="27"/>
      <c r="M1480" s="27"/>
      <c r="N1480" s="27"/>
      <c r="O1480" s="27"/>
      <c r="P1480" s="27"/>
      <c r="Q1480" s="27"/>
      <c r="R1480" s="27"/>
      <c r="S1480" s="27"/>
      <c r="T1480" s="27"/>
      <c r="U1480" s="27"/>
      <c r="V1480" s="27"/>
      <c r="W1480" s="27"/>
      <c r="X1480" s="27"/>
      <c r="Y1480" s="27"/>
      <c r="Z1480" s="27"/>
      <c r="AA1480" s="27"/>
      <c r="AB1480" s="27"/>
      <c r="AC1480" s="27"/>
      <c r="AD1480" s="78"/>
      <c r="AE1480" s="78"/>
      <c r="AF1480" s="78"/>
      <c r="AG1480" s="1"/>
      <c r="AH1480" s="27"/>
      <c r="AI1480" s="30"/>
      <c r="AJ1480" s="1"/>
    </row>
    <row r="1481" spans="1:36" ht="12.75" customHeight="1" x14ac:dyDescent="0.25">
      <c r="A1481" s="22"/>
      <c r="B1481" s="27"/>
      <c r="C1481" s="27"/>
      <c r="D1481" s="76"/>
      <c r="E1481" s="76"/>
      <c r="F1481" s="76"/>
      <c r="G1481" s="76"/>
      <c r="H1481" s="76"/>
      <c r="I1481" s="76"/>
      <c r="J1481" s="76"/>
      <c r="K1481" s="77"/>
      <c r="L1481" s="27"/>
      <c r="M1481" s="27"/>
      <c r="N1481" s="27"/>
      <c r="O1481" s="27"/>
      <c r="P1481" s="27"/>
      <c r="Q1481" s="27"/>
      <c r="R1481" s="27"/>
      <c r="S1481" s="27"/>
      <c r="T1481" s="27"/>
      <c r="U1481" s="27"/>
      <c r="V1481" s="27"/>
      <c r="W1481" s="27"/>
      <c r="X1481" s="27"/>
      <c r="Y1481" s="27"/>
      <c r="Z1481" s="27"/>
      <c r="AA1481" s="27"/>
      <c r="AB1481" s="27"/>
      <c r="AC1481" s="27"/>
      <c r="AD1481" s="78"/>
      <c r="AE1481" s="78"/>
      <c r="AF1481" s="78"/>
      <c r="AG1481" s="1"/>
      <c r="AH1481" s="27"/>
      <c r="AI1481" s="30"/>
      <c r="AJ1481" s="1"/>
    </row>
    <row r="1482" spans="1:36" ht="12.75" customHeight="1" x14ac:dyDescent="0.25">
      <c r="A1482" s="22"/>
      <c r="B1482" s="27"/>
      <c r="C1482" s="27"/>
      <c r="D1482" s="76"/>
      <c r="E1482" s="76"/>
      <c r="F1482" s="76"/>
      <c r="G1482" s="76"/>
      <c r="H1482" s="76"/>
      <c r="I1482" s="76"/>
      <c r="J1482" s="76"/>
      <c r="K1482" s="77"/>
      <c r="L1482" s="27"/>
      <c r="M1482" s="27"/>
      <c r="N1482" s="27"/>
      <c r="O1482" s="27"/>
      <c r="P1482" s="27"/>
      <c r="Q1482" s="27"/>
      <c r="R1482" s="27"/>
      <c r="S1482" s="27"/>
      <c r="T1482" s="27"/>
      <c r="U1482" s="27"/>
      <c r="V1482" s="27"/>
      <c r="W1482" s="27"/>
      <c r="X1482" s="27"/>
      <c r="Y1482" s="27"/>
      <c r="Z1482" s="27"/>
      <c r="AA1482" s="27"/>
      <c r="AB1482" s="27"/>
      <c r="AC1482" s="27"/>
      <c r="AD1482" s="78"/>
      <c r="AE1482" s="78"/>
      <c r="AF1482" s="78"/>
      <c r="AG1482" s="1"/>
      <c r="AH1482" s="27"/>
      <c r="AI1482" s="30"/>
      <c r="AJ1482" s="1"/>
    </row>
    <row r="1483" spans="1:36" ht="12.75" customHeight="1" x14ac:dyDescent="0.25">
      <c r="A1483" s="22"/>
      <c r="B1483" s="27"/>
      <c r="C1483" s="27"/>
      <c r="D1483" s="76"/>
      <c r="E1483" s="76"/>
      <c r="F1483" s="76"/>
      <c r="G1483" s="76"/>
      <c r="H1483" s="76"/>
      <c r="I1483" s="76"/>
      <c r="J1483" s="76"/>
      <c r="K1483" s="77"/>
      <c r="L1483" s="27"/>
      <c r="M1483" s="27"/>
      <c r="N1483" s="27"/>
      <c r="O1483" s="27"/>
      <c r="P1483" s="27"/>
      <c r="Q1483" s="27"/>
      <c r="R1483" s="27"/>
      <c r="S1483" s="27"/>
      <c r="T1483" s="27"/>
      <c r="U1483" s="27"/>
      <c r="V1483" s="27"/>
      <c r="W1483" s="27"/>
      <c r="X1483" s="27"/>
      <c r="Y1483" s="27"/>
      <c r="Z1483" s="27"/>
      <c r="AA1483" s="27"/>
      <c r="AB1483" s="27"/>
      <c r="AC1483" s="27"/>
      <c r="AD1483" s="78"/>
      <c r="AE1483" s="78"/>
      <c r="AF1483" s="78"/>
      <c r="AG1483" s="1"/>
      <c r="AH1483" s="27"/>
      <c r="AI1483" s="30"/>
      <c r="AJ1483" s="1"/>
    </row>
    <row r="1484" spans="1:36" ht="12.75" customHeight="1" x14ac:dyDescent="0.25">
      <c r="A1484" s="22"/>
      <c r="B1484" s="27"/>
      <c r="C1484" s="27"/>
      <c r="D1484" s="76"/>
      <c r="E1484" s="76"/>
      <c r="F1484" s="76"/>
      <c r="G1484" s="76"/>
      <c r="H1484" s="76"/>
      <c r="I1484" s="76"/>
      <c r="J1484" s="76"/>
      <c r="K1484" s="77"/>
      <c r="L1484" s="27"/>
      <c r="M1484" s="27"/>
      <c r="N1484" s="27"/>
      <c r="O1484" s="27"/>
      <c r="P1484" s="27"/>
      <c r="Q1484" s="27"/>
      <c r="R1484" s="27"/>
      <c r="S1484" s="27"/>
      <c r="T1484" s="27"/>
      <c r="U1484" s="27"/>
      <c r="V1484" s="27"/>
      <c r="W1484" s="27"/>
      <c r="X1484" s="27"/>
      <c r="Y1484" s="27"/>
      <c r="Z1484" s="27"/>
      <c r="AA1484" s="27"/>
      <c r="AB1484" s="27"/>
      <c r="AC1484" s="27"/>
      <c r="AD1484" s="78"/>
      <c r="AE1484" s="78"/>
      <c r="AF1484" s="78"/>
      <c r="AG1484" s="1"/>
      <c r="AH1484" s="27"/>
      <c r="AI1484" s="30"/>
      <c r="AJ1484" s="1"/>
    </row>
    <row r="1485" spans="1:36" ht="12.75" customHeight="1" x14ac:dyDescent="0.25">
      <c r="A1485" s="22"/>
      <c r="B1485" s="27"/>
      <c r="C1485" s="27"/>
      <c r="D1485" s="76"/>
      <c r="E1485" s="76"/>
      <c r="F1485" s="76"/>
      <c r="G1485" s="76"/>
      <c r="H1485" s="76"/>
      <c r="I1485" s="76"/>
      <c r="J1485" s="76"/>
      <c r="K1485" s="77"/>
      <c r="L1485" s="27"/>
      <c r="M1485" s="27"/>
      <c r="N1485" s="27"/>
      <c r="O1485" s="27"/>
      <c r="P1485" s="27"/>
      <c r="Q1485" s="27"/>
      <c r="R1485" s="27"/>
      <c r="S1485" s="27"/>
      <c r="T1485" s="27"/>
      <c r="U1485" s="27"/>
      <c r="V1485" s="27"/>
      <c r="W1485" s="27"/>
      <c r="X1485" s="27"/>
      <c r="Y1485" s="27"/>
      <c r="Z1485" s="27"/>
      <c r="AA1485" s="27"/>
      <c r="AB1485" s="27"/>
      <c r="AC1485" s="27"/>
      <c r="AD1485" s="78"/>
      <c r="AE1485" s="78"/>
      <c r="AF1485" s="78"/>
      <c r="AG1485" s="1"/>
      <c r="AH1485" s="27"/>
      <c r="AI1485" s="30"/>
      <c r="AJ1485" s="1"/>
    </row>
    <row r="1486" spans="1:36" ht="12.75" customHeight="1" x14ac:dyDescent="0.25">
      <c r="A1486" s="22"/>
      <c r="B1486" s="27"/>
      <c r="C1486" s="27"/>
      <c r="D1486" s="76"/>
      <c r="E1486" s="76"/>
      <c r="F1486" s="76"/>
      <c r="G1486" s="76"/>
      <c r="H1486" s="76"/>
      <c r="I1486" s="76"/>
      <c r="J1486" s="76"/>
      <c r="K1486" s="77"/>
      <c r="L1486" s="27"/>
      <c r="M1486" s="27"/>
      <c r="N1486" s="27"/>
      <c r="O1486" s="27"/>
      <c r="P1486" s="27"/>
      <c r="Q1486" s="27"/>
      <c r="R1486" s="27"/>
      <c r="S1486" s="27"/>
      <c r="T1486" s="27"/>
      <c r="U1486" s="27"/>
      <c r="V1486" s="27"/>
      <c r="W1486" s="27"/>
      <c r="X1486" s="27"/>
      <c r="Y1486" s="27"/>
      <c r="Z1486" s="27"/>
      <c r="AA1486" s="27"/>
      <c r="AB1486" s="27"/>
      <c r="AC1486" s="27"/>
      <c r="AD1486" s="78"/>
      <c r="AE1486" s="78"/>
      <c r="AF1486" s="78"/>
      <c r="AG1486" s="1"/>
      <c r="AH1486" s="27"/>
      <c r="AI1486" s="30"/>
      <c r="AJ1486" s="1"/>
    </row>
    <row r="1487" spans="1:36" ht="12.75" customHeight="1" x14ac:dyDescent="0.25">
      <c r="A1487" s="22"/>
      <c r="B1487" s="27"/>
      <c r="C1487" s="27"/>
      <c r="D1487" s="76"/>
      <c r="E1487" s="76"/>
      <c r="F1487" s="76"/>
      <c r="G1487" s="76"/>
      <c r="H1487" s="76"/>
      <c r="I1487" s="76"/>
      <c r="J1487" s="76"/>
      <c r="K1487" s="77"/>
      <c r="L1487" s="27"/>
      <c r="M1487" s="27"/>
      <c r="N1487" s="27"/>
      <c r="O1487" s="27"/>
      <c r="P1487" s="27"/>
      <c r="Q1487" s="27"/>
      <c r="R1487" s="27"/>
      <c r="S1487" s="27"/>
      <c r="T1487" s="27"/>
      <c r="U1487" s="27"/>
      <c r="V1487" s="27"/>
      <c r="W1487" s="27"/>
      <c r="X1487" s="27"/>
      <c r="Y1487" s="27"/>
      <c r="Z1487" s="27"/>
      <c r="AA1487" s="27"/>
      <c r="AB1487" s="27"/>
      <c r="AC1487" s="27"/>
      <c r="AD1487" s="78"/>
      <c r="AE1487" s="78"/>
      <c r="AF1487" s="78"/>
      <c r="AG1487" s="1"/>
      <c r="AH1487" s="27"/>
      <c r="AI1487" s="30"/>
      <c r="AJ1487" s="1"/>
    </row>
    <row r="1488" spans="1:36" ht="12.75" customHeight="1" x14ac:dyDescent="0.25">
      <c r="A1488" s="22"/>
      <c r="B1488" s="27"/>
      <c r="C1488" s="27"/>
      <c r="D1488" s="76"/>
      <c r="E1488" s="76"/>
      <c r="F1488" s="76"/>
      <c r="G1488" s="76"/>
      <c r="H1488" s="76"/>
      <c r="I1488" s="76"/>
      <c r="J1488" s="76"/>
      <c r="K1488" s="77"/>
      <c r="L1488" s="27"/>
      <c r="M1488" s="27"/>
      <c r="N1488" s="27"/>
      <c r="O1488" s="27"/>
      <c r="P1488" s="27"/>
      <c r="Q1488" s="27"/>
      <c r="R1488" s="27"/>
      <c r="S1488" s="27"/>
      <c r="T1488" s="27"/>
      <c r="U1488" s="27"/>
      <c r="V1488" s="27"/>
      <c r="W1488" s="27"/>
      <c r="X1488" s="27"/>
      <c r="Y1488" s="27"/>
      <c r="Z1488" s="27"/>
      <c r="AA1488" s="27"/>
      <c r="AB1488" s="27"/>
      <c r="AC1488" s="27"/>
      <c r="AD1488" s="78"/>
      <c r="AE1488" s="78"/>
      <c r="AF1488" s="78"/>
      <c r="AG1488" s="1"/>
      <c r="AH1488" s="27"/>
      <c r="AI1488" s="30"/>
      <c r="AJ1488" s="1"/>
    </row>
    <row r="1489" spans="1:36" ht="12.75" customHeight="1" x14ac:dyDescent="0.25">
      <c r="A1489" s="22"/>
      <c r="B1489" s="27"/>
      <c r="C1489" s="27"/>
      <c r="D1489" s="76"/>
      <c r="E1489" s="76"/>
      <c r="F1489" s="76"/>
      <c r="G1489" s="76"/>
      <c r="H1489" s="76"/>
      <c r="I1489" s="76"/>
      <c r="J1489" s="76"/>
      <c r="K1489" s="77"/>
      <c r="L1489" s="27"/>
      <c r="M1489" s="27"/>
      <c r="N1489" s="27"/>
      <c r="O1489" s="27"/>
      <c r="P1489" s="27"/>
      <c r="Q1489" s="27"/>
      <c r="R1489" s="27"/>
      <c r="S1489" s="27"/>
      <c r="T1489" s="27"/>
      <c r="U1489" s="27"/>
      <c r="V1489" s="27"/>
      <c r="W1489" s="27"/>
      <c r="X1489" s="27"/>
      <c r="Y1489" s="27"/>
      <c r="Z1489" s="27"/>
      <c r="AA1489" s="27"/>
      <c r="AB1489" s="27"/>
      <c r="AC1489" s="27"/>
      <c r="AD1489" s="78"/>
      <c r="AE1489" s="78"/>
      <c r="AF1489" s="78"/>
      <c r="AG1489" s="1"/>
      <c r="AH1489" s="27"/>
      <c r="AI1489" s="30"/>
      <c r="AJ1489" s="1"/>
    </row>
    <row r="1490" spans="1:36" ht="12.75" customHeight="1" x14ac:dyDescent="0.25">
      <c r="A1490" s="22"/>
      <c r="B1490" s="27"/>
      <c r="C1490" s="27"/>
      <c r="D1490" s="76"/>
      <c r="E1490" s="76"/>
      <c r="F1490" s="76"/>
      <c r="G1490" s="76"/>
      <c r="H1490" s="76"/>
      <c r="I1490" s="76"/>
      <c r="J1490" s="76"/>
      <c r="K1490" s="77"/>
      <c r="L1490" s="27"/>
      <c r="M1490" s="27"/>
      <c r="N1490" s="27"/>
      <c r="O1490" s="27"/>
      <c r="P1490" s="27"/>
      <c r="Q1490" s="27"/>
      <c r="R1490" s="27"/>
      <c r="S1490" s="27"/>
      <c r="T1490" s="27"/>
      <c r="U1490" s="27"/>
      <c r="V1490" s="27"/>
      <c r="W1490" s="27"/>
      <c r="X1490" s="27"/>
      <c r="Y1490" s="27"/>
      <c r="Z1490" s="27"/>
      <c r="AA1490" s="27"/>
      <c r="AB1490" s="27"/>
      <c r="AC1490" s="27"/>
      <c r="AD1490" s="78"/>
      <c r="AE1490" s="78"/>
      <c r="AF1490" s="78"/>
      <c r="AG1490" s="1"/>
      <c r="AH1490" s="27"/>
      <c r="AI1490" s="30"/>
      <c r="AJ1490" s="1"/>
    </row>
    <row r="1491" spans="1:36" ht="12.75" customHeight="1" x14ac:dyDescent="0.25">
      <c r="A1491" s="22"/>
      <c r="B1491" s="27"/>
      <c r="C1491" s="27"/>
      <c r="D1491" s="76"/>
      <c r="E1491" s="76"/>
      <c r="F1491" s="76"/>
      <c r="G1491" s="76"/>
      <c r="H1491" s="76"/>
      <c r="I1491" s="76"/>
      <c r="J1491" s="76"/>
      <c r="K1491" s="77"/>
      <c r="L1491" s="27"/>
      <c r="M1491" s="27"/>
      <c r="N1491" s="27"/>
      <c r="O1491" s="27"/>
      <c r="P1491" s="27"/>
      <c r="Q1491" s="27"/>
      <c r="R1491" s="27"/>
      <c r="S1491" s="27"/>
      <c r="T1491" s="27"/>
      <c r="U1491" s="27"/>
      <c r="V1491" s="27"/>
      <c r="W1491" s="27"/>
      <c r="X1491" s="27"/>
      <c r="Y1491" s="27"/>
      <c r="Z1491" s="27"/>
      <c r="AA1491" s="27"/>
      <c r="AB1491" s="27"/>
      <c r="AC1491" s="27"/>
      <c r="AD1491" s="78"/>
      <c r="AE1491" s="78"/>
      <c r="AF1491" s="78"/>
      <c r="AG1491" s="1"/>
      <c r="AH1491" s="27"/>
      <c r="AI1491" s="30"/>
      <c r="AJ1491" s="1"/>
    </row>
    <row r="1492" spans="1:36" ht="12.75" customHeight="1" x14ac:dyDescent="0.25">
      <c r="A1492" s="22"/>
      <c r="B1492" s="27"/>
      <c r="C1492" s="27"/>
      <c r="D1492" s="76"/>
      <c r="E1492" s="76"/>
      <c r="F1492" s="76"/>
      <c r="G1492" s="76"/>
      <c r="H1492" s="76"/>
      <c r="I1492" s="76"/>
      <c r="J1492" s="76"/>
      <c r="K1492" s="77"/>
      <c r="L1492" s="27"/>
      <c r="M1492" s="27"/>
      <c r="N1492" s="27"/>
      <c r="O1492" s="27"/>
      <c r="P1492" s="27"/>
      <c r="Q1492" s="27"/>
      <c r="R1492" s="27"/>
      <c r="S1492" s="27"/>
      <c r="T1492" s="27"/>
      <c r="U1492" s="27"/>
      <c r="V1492" s="27"/>
      <c r="W1492" s="27"/>
      <c r="X1492" s="27"/>
      <c r="Y1492" s="27"/>
      <c r="Z1492" s="27"/>
      <c r="AA1492" s="27"/>
      <c r="AB1492" s="27"/>
      <c r="AC1492" s="27"/>
      <c r="AD1492" s="78"/>
      <c r="AE1492" s="78"/>
      <c r="AF1492" s="78"/>
      <c r="AG1492" s="1"/>
      <c r="AH1492" s="27"/>
      <c r="AI1492" s="30"/>
      <c r="AJ1492" s="1"/>
    </row>
    <row r="1493" spans="1:36" ht="12.75" customHeight="1" x14ac:dyDescent="0.25">
      <c r="A1493" s="22"/>
      <c r="B1493" s="27"/>
      <c r="C1493" s="27"/>
      <c r="D1493" s="76"/>
      <c r="E1493" s="76"/>
      <c r="F1493" s="76"/>
      <c r="G1493" s="76"/>
      <c r="H1493" s="76"/>
      <c r="I1493" s="76"/>
      <c r="J1493" s="76"/>
      <c r="K1493" s="77"/>
      <c r="L1493" s="27"/>
      <c r="M1493" s="27"/>
      <c r="N1493" s="27"/>
      <c r="O1493" s="27"/>
      <c r="P1493" s="27"/>
      <c r="Q1493" s="27"/>
      <c r="R1493" s="27"/>
      <c r="S1493" s="27"/>
      <c r="T1493" s="27"/>
      <c r="U1493" s="27"/>
      <c r="V1493" s="27"/>
      <c r="W1493" s="27"/>
      <c r="X1493" s="27"/>
      <c r="Y1493" s="27"/>
      <c r="Z1493" s="27"/>
      <c r="AA1493" s="27"/>
      <c r="AB1493" s="27"/>
      <c r="AC1493" s="27"/>
      <c r="AD1493" s="78"/>
      <c r="AE1493" s="78"/>
      <c r="AF1493" s="78"/>
      <c r="AG1493" s="1"/>
      <c r="AH1493" s="27"/>
      <c r="AI1493" s="30"/>
      <c r="AJ1493" s="1"/>
    </row>
    <row r="1494" spans="1:36" ht="12.75" customHeight="1" x14ac:dyDescent="0.25">
      <c r="A1494" s="22"/>
      <c r="B1494" s="27"/>
      <c r="C1494" s="27"/>
      <c r="D1494" s="76"/>
      <c r="E1494" s="76"/>
      <c r="F1494" s="76"/>
      <c r="G1494" s="76"/>
      <c r="H1494" s="76"/>
      <c r="I1494" s="76"/>
      <c r="J1494" s="76"/>
      <c r="K1494" s="77"/>
      <c r="L1494" s="27"/>
      <c r="M1494" s="27"/>
      <c r="N1494" s="27"/>
      <c r="O1494" s="27"/>
      <c r="P1494" s="27"/>
      <c r="Q1494" s="27"/>
      <c r="R1494" s="27"/>
      <c r="S1494" s="27"/>
      <c r="T1494" s="27"/>
      <c r="U1494" s="27"/>
      <c r="V1494" s="27"/>
      <c r="W1494" s="27"/>
      <c r="X1494" s="27"/>
      <c r="Y1494" s="27"/>
      <c r="Z1494" s="27"/>
      <c r="AA1494" s="27"/>
      <c r="AB1494" s="27"/>
      <c r="AC1494" s="27"/>
      <c r="AD1494" s="78"/>
      <c r="AE1494" s="78"/>
      <c r="AF1494" s="78"/>
      <c r="AG1494" s="1"/>
      <c r="AH1494" s="27"/>
      <c r="AI1494" s="30"/>
      <c r="AJ1494" s="1"/>
    </row>
    <row r="1495" spans="1:36" ht="12.75" customHeight="1" x14ac:dyDescent="0.25">
      <c r="A1495" s="22"/>
      <c r="B1495" s="27"/>
      <c r="C1495" s="27"/>
      <c r="D1495" s="76"/>
      <c r="E1495" s="76"/>
      <c r="F1495" s="76"/>
      <c r="G1495" s="76"/>
      <c r="H1495" s="76"/>
      <c r="I1495" s="76"/>
      <c r="J1495" s="76"/>
      <c r="K1495" s="77"/>
      <c r="L1495" s="27"/>
      <c r="M1495" s="27"/>
      <c r="N1495" s="27"/>
      <c r="O1495" s="27"/>
      <c r="P1495" s="27"/>
      <c r="Q1495" s="27"/>
      <c r="R1495" s="27"/>
      <c r="S1495" s="27"/>
      <c r="T1495" s="27"/>
      <c r="U1495" s="27"/>
      <c r="V1495" s="27"/>
      <c r="W1495" s="27"/>
      <c r="X1495" s="27"/>
      <c r="Y1495" s="27"/>
      <c r="Z1495" s="27"/>
      <c r="AA1495" s="27"/>
      <c r="AB1495" s="27"/>
      <c r="AC1495" s="27"/>
      <c r="AD1495" s="78"/>
      <c r="AE1495" s="78"/>
      <c r="AF1495" s="78"/>
      <c r="AG1495" s="1"/>
      <c r="AH1495" s="27"/>
      <c r="AI1495" s="30"/>
      <c r="AJ1495" s="1"/>
    </row>
    <row r="1496" spans="1:36" ht="12.75" customHeight="1" x14ac:dyDescent="0.25">
      <c r="A1496" s="22"/>
      <c r="B1496" s="27"/>
      <c r="C1496" s="27"/>
      <c r="D1496" s="76"/>
      <c r="E1496" s="76"/>
      <c r="F1496" s="76"/>
      <c r="G1496" s="76"/>
      <c r="H1496" s="76"/>
      <c r="I1496" s="76"/>
      <c r="J1496" s="76"/>
      <c r="K1496" s="77"/>
      <c r="L1496" s="27"/>
      <c r="M1496" s="27"/>
      <c r="N1496" s="27"/>
      <c r="O1496" s="27"/>
      <c r="P1496" s="27"/>
      <c r="Q1496" s="27"/>
      <c r="R1496" s="27"/>
      <c r="S1496" s="27"/>
      <c r="T1496" s="27"/>
      <c r="U1496" s="27"/>
      <c r="V1496" s="27"/>
      <c r="W1496" s="27"/>
      <c r="X1496" s="27"/>
      <c r="Y1496" s="27"/>
      <c r="Z1496" s="27"/>
      <c r="AA1496" s="27"/>
      <c r="AB1496" s="27"/>
      <c r="AC1496" s="27"/>
      <c r="AD1496" s="78"/>
      <c r="AE1496" s="78"/>
      <c r="AF1496" s="78"/>
      <c r="AG1496" s="1"/>
      <c r="AH1496" s="27"/>
      <c r="AI1496" s="30"/>
      <c r="AJ1496" s="1"/>
    </row>
    <row r="1497" spans="1:36" ht="12.75" customHeight="1" x14ac:dyDescent="0.25">
      <c r="A1497" s="22"/>
      <c r="B1497" s="27"/>
      <c r="C1497" s="27"/>
      <c r="D1497" s="76"/>
      <c r="E1497" s="76"/>
      <c r="F1497" s="76"/>
      <c r="G1497" s="76"/>
      <c r="H1497" s="76"/>
      <c r="I1497" s="76"/>
      <c r="J1497" s="76"/>
      <c r="K1497" s="77"/>
      <c r="L1497" s="27"/>
      <c r="M1497" s="27"/>
      <c r="N1497" s="27"/>
      <c r="O1497" s="27"/>
      <c r="P1497" s="27"/>
      <c r="Q1497" s="27"/>
      <c r="R1497" s="27"/>
      <c r="S1497" s="27"/>
      <c r="T1497" s="27"/>
      <c r="U1497" s="27"/>
      <c r="V1497" s="27"/>
      <c r="W1497" s="27"/>
      <c r="X1497" s="27"/>
      <c r="Y1497" s="27"/>
      <c r="Z1497" s="27"/>
      <c r="AA1497" s="27"/>
      <c r="AB1497" s="27"/>
      <c r="AC1497" s="27"/>
      <c r="AD1497" s="78"/>
      <c r="AE1497" s="78"/>
      <c r="AF1497" s="78"/>
      <c r="AG1497" s="1"/>
      <c r="AH1497" s="27"/>
      <c r="AI1497" s="30"/>
      <c r="AJ1497" s="1"/>
    </row>
    <row r="1498" spans="1:36" ht="12.75" customHeight="1" x14ac:dyDescent="0.25">
      <c r="A1498" s="22"/>
      <c r="B1498" s="27"/>
      <c r="C1498" s="27"/>
      <c r="D1498" s="76"/>
      <c r="E1498" s="76"/>
      <c r="F1498" s="76"/>
      <c r="G1498" s="76"/>
      <c r="H1498" s="76"/>
      <c r="I1498" s="76"/>
      <c r="J1498" s="76"/>
      <c r="K1498" s="77"/>
      <c r="L1498" s="27"/>
      <c r="M1498" s="27"/>
      <c r="N1498" s="27"/>
      <c r="O1498" s="27"/>
      <c r="P1498" s="27"/>
      <c r="Q1498" s="27"/>
      <c r="R1498" s="27"/>
      <c r="S1498" s="27"/>
      <c r="T1498" s="27"/>
      <c r="U1498" s="27"/>
      <c r="V1498" s="27"/>
      <c r="W1498" s="27"/>
      <c r="X1498" s="27"/>
      <c r="Y1498" s="27"/>
      <c r="Z1498" s="27"/>
      <c r="AA1498" s="27"/>
      <c r="AB1498" s="27"/>
      <c r="AC1498" s="27"/>
      <c r="AD1498" s="78"/>
      <c r="AE1498" s="78"/>
      <c r="AF1498" s="78"/>
      <c r="AG1498" s="1"/>
      <c r="AH1498" s="27"/>
      <c r="AI1498" s="30"/>
      <c r="AJ1498" s="1"/>
    </row>
    <row r="1499" spans="1:36" ht="12.75" customHeight="1" x14ac:dyDescent="0.25">
      <c r="A1499" s="22"/>
      <c r="B1499" s="27"/>
      <c r="C1499" s="27"/>
      <c r="D1499" s="76"/>
      <c r="E1499" s="76"/>
      <c r="F1499" s="76"/>
      <c r="G1499" s="76"/>
      <c r="H1499" s="76"/>
      <c r="I1499" s="76"/>
      <c r="J1499" s="76"/>
      <c r="K1499" s="77"/>
      <c r="L1499" s="27"/>
      <c r="M1499" s="27"/>
      <c r="N1499" s="27"/>
      <c r="O1499" s="27"/>
      <c r="P1499" s="27"/>
      <c r="Q1499" s="27"/>
      <c r="R1499" s="27"/>
      <c r="S1499" s="27"/>
      <c r="T1499" s="27"/>
      <c r="U1499" s="27"/>
      <c r="V1499" s="27"/>
      <c r="W1499" s="27"/>
      <c r="X1499" s="27"/>
      <c r="Y1499" s="27"/>
      <c r="Z1499" s="27"/>
      <c r="AA1499" s="27"/>
      <c r="AB1499" s="27"/>
      <c r="AC1499" s="27"/>
      <c r="AD1499" s="78"/>
      <c r="AE1499" s="78"/>
      <c r="AF1499" s="78"/>
      <c r="AG1499" s="1"/>
      <c r="AH1499" s="27"/>
      <c r="AI1499" s="30"/>
      <c r="AJ1499" s="1"/>
    </row>
    <row r="1500" spans="1:36" ht="12.75" customHeight="1" x14ac:dyDescent="0.25">
      <c r="A1500" s="22"/>
      <c r="B1500" s="27"/>
      <c r="C1500" s="27"/>
      <c r="D1500" s="76"/>
      <c r="E1500" s="76"/>
      <c r="F1500" s="76"/>
      <c r="G1500" s="76"/>
      <c r="H1500" s="76"/>
      <c r="I1500" s="76"/>
      <c r="J1500" s="76"/>
      <c r="K1500" s="77"/>
      <c r="L1500" s="27"/>
      <c r="M1500" s="27"/>
      <c r="N1500" s="27"/>
      <c r="O1500" s="27"/>
      <c r="P1500" s="27"/>
      <c r="Q1500" s="27"/>
      <c r="R1500" s="27"/>
      <c r="S1500" s="27"/>
      <c r="T1500" s="27"/>
      <c r="U1500" s="27"/>
      <c r="V1500" s="27"/>
      <c r="W1500" s="27"/>
      <c r="X1500" s="27"/>
      <c r="Y1500" s="27"/>
      <c r="Z1500" s="27"/>
      <c r="AA1500" s="27"/>
      <c r="AB1500" s="27"/>
      <c r="AC1500" s="27"/>
      <c r="AD1500" s="78"/>
      <c r="AE1500" s="78"/>
      <c r="AF1500" s="78"/>
      <c r="AG1500" s="1"/>
      <c r="AH1500" s="27"/>
      <c r="AI1500" s="30"/>
      <c r="AJ1500" s="1"/>
    </row>
    <row r="1501" spans="1:36" ht="12.75" customHeight="1" x14ac:dyDescent="0.25">
      <c r="A1501" s="22"/>
      <c r="B1501" s="27"/>
      <c r="C1501" s="27"/>
      <c r="D1501" s="76"/>
      <c r="E1501" s="76"/>
      <c r="F1501" s="76"/>
      <c r="G1501" s="76"/>
      <c r="H1501" s="76"/>
      <c r="I1501" s="76"/>
      <c r="J1501" s="76"/>
      <c r="K1501" s="77"/>
      <c r="L1501" s="27"/>
      <c r="M1501" s="27"/>
      <c r="N1501" s="27"/>
      <c r="O1501" s="27"/>
      <c r="P1501" s="27"/>
      <c r="Q1501" s="27"/>
      <c r="R1501" s="27"/>
      <c r="S1501" s="27"/>
      <c r="T1501" s="27"/>
      <c r="U1501" s="27"/>
      <c r="V1501" s="27"/>
      <c r="W1501" s="27"/>
      <c r="X1501" s="27"/>
      <c r="Y1501" s="27"/>
      <c r="Z1501" s="27"/>
      <c r="AA1501" s="27"/>
      <c r="AB1501" s="27"/>
      <c r="AC1501" s="27"/>
      <c r="AD1501" s="78"/>
      <c r="AE1501" s="78"/>
      <c r="AF1501" s="78"/>
      <c r="AG1501" s="1"/>
      <c r="AH1501" s="27"/>
      <c r="AI1501" s="30"/>
      <c r="AJ1501" s="1"/>
    </row>
    <row r="1502" spans="1:36" ht="12.75" customHeight="1" x14ac:dyDescent="0.25">
      <c r="A1502" s="22"/>
      <c r="B1502" s="27"/>
      <c r="C1502" s="27"/>
      <c r="D1502" s="76"/>
      <c r="E1502" s="76"/>
      <c r="F1502" s="76"/>
      <c r="G1502" s="76"/>
      <c r="H1502" s="76"/>
      <c r="I1502" s="76"/>
      <c r="J1502" s="76"/>
      <c r="K1502" s="77"/>
      <c r="L1502" s="27"/>
      <c r="M1502" s="27"/>
      <c r="N1502" s="27"/>
      <c r="O1502" s="27"/>
      <c r="P1502" s="27"/>
      <c r="Q1502" s="27"/>
      <c r="R1502" s="27"/>
      <c r="S1502" s="27"/>
      <c r="T1502" s="27"/>
      <c r="U1502" s="27"/>
      <c r="V1502" s="27"/>
      <c r="W1502" s="27"/>
      <c r="X1502" s="27"/>
      <c r="Y1502" s="27"/>
      <c r="Z1502" s="27"/>
      <c r="AA1502" s="27"/>
      <c r="AB1502" s="27"/>
      <c r="AC1502" s="27"/>
      <c r="AD1502" s="78"/>
      <c r="AE1502" s="78"/>
      <c r="AF1502" s="78"/>
      <c r="AG1502" s="1"/>
      <c r="AH1502" s="27"/>
      <c r="AI1502" s="30"/>
      <c r="AJ1502" s="1"/>
    </row>
    <row r="1503" spans="1:36" ht="12.75" customHeight="1" x14ac:dyDescent="0.25">
      <c r="A1503" s="22"/>
      <c r="B1503" s="27"/>
      <c r="C1503" s="27"/>
      <c r="D1503" s="76"/>
      <c r="E1503" s="76"/>
      <c r="F1503" s="76"/>
      <c r="G1503" s="76"/>
      <c r="H1503" s="76"/>
      <c r="I1503" s="76"/>
      <c r="J1503" s="76"/>
      <c r="K1503" s="77"/>
      <c r="L1503" s="27"/>
      <c r="M1503" s="27"/>
      <c r="N1503" s="27"/>
      <c r="O1503" s="27"/>
      <c r="P1503" s="27"/>
      <c r="Q1503" s="27"/>
      <c r="R1503" s="27"/>
      <c r="S1503" s="27"/>
      <c r="T1503" s="27"/>
      <c r="U1503" s="27"/>
      <c r="V1503" s="27"/>
      <c r="W1503" s="27"/>
      <c r="X1503" s="27"/>
      <c r="Y1503" s="27"/>
      <c r="Z1503" s="27"/>
      <c r="AA1503" s="27"/>
      <c r="AB1503" s="27"/>
      <c r="AC1503" s="27"/>
      <c r="AD1503" s="78"/>
      <c r="AE1503" s="78"/>
      <c r="AF1503" s="78"/>
      <c r="AG1503" s="1"/>
      <c r="AH1503" s="27"/>
      <c r="AI1503" s="30"/>
      <c r="AJ1503" s="1"/>
    </row>
    <row r="1504" spans="1:36" ht="12.75" customHeight="1" x14ac:dyDescent="0.25">
      <c r="A1504" s="22"/>
      <c r="B1504" s="27"/>
      <c r="C1504" s="27"/>
      <c r="D1504" s="76"/>
      <c r="E1504" s="76"/>
      <c r="F1504" s="76"/>
      <c r="G1504" s="76"/>
      <c r="H1504" s="76"/>
      <c r="I1504" s="76"/>
      <c r="J1504" s="76"/>
      <c r="K1504" s="77"/>
      <c r="L1504" s="27"/>
      <c r="M1504" s="27"/>
      <c r="N1504" s="27"/>
      <c r="O1504" s="27"/>
      <c r="P1504" s="27"/>
      <c r="Q1504" s="27"/>
      <c r="R1504" s="27"/>
      <c r="S1504" s="27"/>
      <c r="T1504" s="27"/>
      <c r="U1504" s="27"/>
      <c r="V1504" s="27"/>
      <c r="W1504" s="27"/>
      <c r="X1504" s="27"/>
      <c r="Y1504" s="27"/>
      <c r="Z1504" s="27"/>
      <c r="AA1504" s="27"/>
      <c r="AB1504" s="27"/>
      <c r="AC1504" s="27"/>
      <c r="AD1504" s="78"/>
      <c r="AE1504" s="78"/>
      <c r="AF1504" s="78"/>
      <c r="AG1504" s="1"/>
      <c r="AH1504" s="27"/>
      <c r="AI1504" s="30"/>
      <c r="AJ1504" s="1"/>
    </row>
    <row r="1505" spans="1:36" ht="12.75" customHeight="1" x14ac:dyDescent="0.25">
      <c r="A1505" s="22"/>
      <c r="B1505" s="27"/>
      <c r="C1505" s="27"/>
      <c r="D1505" s="76"/>
      <c r="E1505" s="76"/>
      <c r="F1505" s="76"/>
      <c r="G1505" s="76"/>
      <c r="H1505" s="76"/>
      <c r="I1505" s="76"/>
      <c r="J1505" s="76"/>
      <c r="K1505" s="77"/>
      <c r="L1505" s="27"/>
      <c r="M1505" s="27"/>
      <c r="N1505" s="27"/>
      <c r="O1505" s="27"/>
      <c r="P1505" s="27"/>
      <c r="Q1505" s="27"/>
      <c r="R1505" s="27"/>
      <c r="S1505" s="27"/>
      <c r="T1505" s="27"/>
      <c r="U1505" s="27"/>
      <c r="V1505" s="27"/>
      <c r="W1505" s="27"/>
      <c r="X1505" s="27"/>
      <c r="Y1505" s="27"/>
      <c r="Z1505" s="27"/>
      <c r="AA1505" s="27"/>
      <c r="AB1505" s="27"/>
      <c r="AC1505" s="27"/>
      <c r="AD1505" s="78"/>
      <c r="AE1505" s="78"/>
      <c r="AF1505" s="78"/>
      <c r="AG1505" s="1"/>
      <c r="AH1505" s="27"/>
      <c r="AI1505" s="30"/>
      <c r="AJ1505" s="1"/>
    </row>
    <row r="1506" spans="1:36" ht="12.75" customHeight="1" x14ac:dyDescent="0.25">
      <c r="A1506" s="22"/>
      <c r="B1506" s="27"/>
      <c r="C1506" s="27"/>
      <c r="D1506" s="76"/>
      <c r="E1506" s="76"/>
      <c r="F1506" s="76"/>
      <c r="G1506" s="76"/>
      <c r="H1506" s="76"/>
      <c r="I1506" s="76"/>
      <c r="J1506" s="76"/>
      <c r="K1506" s="77"/>
      <c r="L1506" s="27"/>
      <c r="M1506" s="27"/>
      <c r="N1506" s="27"/>
      <c r="O1506" s="27"/>
      <c r="P1506" s="27"/>
      <c r="Q1506" s="27"/>
      <c r="R1506" s="27"/>
      <c r="S1506" s="27"/>
      <c r="T1506" s="27"/>
      <c r="U1506" s="27"/>
      <c r="V1506" s="27"/>
      <c r="W1506" s="27"/>
      <c r="X1506" s="27"/>
      <c r="Y1506" s="27"/>
      <c r="Z1506" s="27"/>
      <c r="AA1506" s="27"/>
      <c r="AB1506" s="27"/>
      <c r="AC1506" s="27"/>
      <c r="AD1506" s="78"/>
      <c r="AE1506" s="78"/>
      <c r="AF1506" s="78"/>
      <c r="AG1506" s="1"/>
      <c r="AH1506" s="27"/>
      <c r="AI1506" s="30"/>
      <c r="AJ1506" s="1"/>
    </row>
    <row r="1507" spans="1:36" ht="12.75" customHeight="1" x14ac:dyDescent="0.25">
      <c r="A1507" s="22"/>
      <c r="B1507" s="27"/>
      <c r="C1507" s="27"/>
      <c r="D1507" s="76"/>
      <c r="E1507" s="76"/>
      <c r="F1507" s="76"/>
      <c r="G1507" s="76"/>
      <c r="H1507" s="76"/>
      <c r="I1507" s="76"/>
      <c r="J1507" s="76"/>
      <c r="K1507" s="77"/>
      <c r="L1507" s="27"/>
      <c r="M1507" s="27"/>
      <c r="N1507" s="27"/>
      <c r="O1507" s="27"/>
      <c r="P1507" s="27"/>
      <c r="Q1507" s="27"/>
      <c r="R1507" s="27"/>
      <c r="S1507" s="27"/>
      <c r="T1507" s="27"/>
      <c r="U1507" s="27"/>
      <c r="V1507" s="27"/>
      <c r="W1507" s="27"/>
      <c r="X1507" s="27"/>
      <c r="Y1507" s="27"/>
      <c r="Z1507" s="27"/>
      <c r="AA1507" s="27"/>
      <c r="AB1507" s="27"/>
      <c r="AC1507" s="27"/>
      <c r="AD1507" s="78"/>
      <c r="AE1507" s="78"/>
      <c r="AF1507" s="78"/>
      <c r="AG1507" s="1"/>
      <c r="AH1507" s="27"/>
      <c r="AI1507" s="30"/>
      <c r="AJ1507" s="1"/>
    </row>
    <row r="1508" spans="1:36" ht="12.75" customHeight="1" x14ac:dyDescent="0.25">
      <c r="A1508" s="22"/>
      <c r="B1508" s="27"/>
      <c r="C1508" s="27"/>
      <c r="D1508" s="76"/>
      <c r="E1508" s="76"/>
      <c r="F1508" s="76"/>
      <c r="G1508" s="76"/>
      <c r="H1508" s="76"/>
      <c r="I1508" s="76"/>
      <c r="J1508" s="76"/>
      <c r="K1508" s="77"/>
      <c r="L1508" s="27"/>
      <c r="M1508" s="27"/>
      <c r="N1508" s="27"/>
      <c r="O1508" s="27"/>
      <c r="P1508" s="27"/>
      <c r="Q1508" s="27"/>
      <c r="R1508" s="27"/>
      <c r="S1508" s="27"/>
      <c r="T1508" s="27"/>
      <c r="U1508" s="27"/>
      <c r="V1508" s="27"/>
      <c r="W1508" s="27"/>
      <c r="X1508" s="27"/>
      <c r="Y1508" s="27"/>
      <c r="Z1508" s="27"/>
      <c r="AA1508" s="27"/>
      <c r="AB1508" s="27"/>
      <c r="AC1508" s="27"/>
      <c r="AD1508" s="78"/>
      <c r="AE1508" s="78"/>
      <c r="AF1508" s="78"/>
      <c r="AG1508" s="1"/>
      <c r="AH1508" s="27"/>
      <c r="AI1508" s="30"/>
      <c r="AJ1508" s="1"/>
    </row>
    <row r="1509" spans="1:36" ht="12.75" customHeight="1" x14ac:dyDescent="0.25">
      <c r="A1509" s="22"/>
      <c r="B1509" s="27"/>
      <c r="C1509" s="27"/>
      <c r="D1509" s="76"/>
      <c r="E1509" s="76"/>
      <c r="F1509" s="76"/>
      <c r="G1509" s="76"/>
      <c r="H1509" s="76"/>
      <c r="I1509" s="76"/>
      <c r="J1509" s="76"/>
      <c r="K1509" s="77"/>
      <c r="L1509" s="27"/>
      <c r="M1509" s="27"/>
      <c r="N1509" s="27"/>
      <c r="O1509" s="27"/>
      <c r="P1509" s="27"/>
      <c r="Q1509" s="27"/>
      <c r="R1509" s="27"/>
      <c r="S1509" s="27"/>
      <c r="T1509" s="27"/>
      <c r="U1509" s="27"/>
      <c r="V1509" s="27"/>
      <c r="W1509" s="27"/>
      <c r="X1509" s="27"/>
      <c r="Y1509" s="27"/>
      <c r="Z1509" s="27"/>
      <c r="AA1509" s="27"/>
      <c r="AB1509" s="27"/>
      <c r="AC1509" s="27"/>
      <c r="AD1509" s="78"/>
      <c r="AE1509" s="78"/>
      <c r="AF1509" s="78"/>
      <c r="AG1509" s="1"/>
      <c r="AH1509" s="27"/>
      <c r="AI1509" s="30"/>
      <c r="AJ1509" s="1"/>
    </row>
    <row r="1510" spans="1:36" ht="12.75" customHeight="1" x14ac:dyDescent="0.25">
      <c r="A1510" s="22"/>
      <c r="B1510" s="27"/>
      <c r="C1510" s="27"/>
      <c r="D1510" s="76"/>
      <c r="E1510" s="76"/>
      <c r="F1510" s="76"/>
      <c r="G1510" s="76"/>
      <c r="H1510" s="76"/>
      <c r="I1510" s="76"/>
      <c r="J1510" s="76"/>
      <c r="K1510" s="77"/>
      <c r="L1510" s="27"/>
      <c r="M1510" s="27"/>
      <c r="N1510" s="27"/>
      <c r="O1510" s="27"/>
      <c r="P1510" s="27"/>
      <c r="Q1510" s="27"/>
      <c r="R1510" s="27"/>
      <c r="S1510" s="27"/>
      <c r="T1510" s="27"/>
      <c r="U1510" s="27"/>
      <c r="V1510" s="27"/>
      <c r="W1510" s="27"/>
      <c r="X1510" s="27"/>
      <c r="Y1510" s="27"/>
      <c r="Z1510" s="27"/>
      <c r="AA1510" s="27"/>
      <c r="AB1510" s="27"/>
      <c r="AC1510" s="27"/>
      <c r="AD1510" s="78"/>
      <c r="AE1510" s="78"/>
      <c r="AF1510" s="78"/>
      <c r="AG1510" s="1"/>
      <c r="AH1510" s="27"/>
      <c r="AI1510" s="30"/>
      <c r="AJ1510" s="1"/>
    </row>
    <row r="1511" spans="1:36" ht="12.75" customHeight="1" x14ac:dyDescent="0.25">
      <c r="A1511" s="22"/>
      <c r="B1511" s="27"/>
      <c r="C1511" s="27"/>
      <c r="D1511" s="76"/>
      <c r="E1511" s="76"/>
      <c r="F1511" s="76"/>
      <c r="G1511" s="76"/>
      <c r="H1511" s="76"/>
      <c r="I1511" s="76"/>
      <c r="J1511" s="76"/>
      <c r="K1511" s="77"/>
      <c r="L1511" s="27"/>
      <c r="M1511" s="27"/>
      <c r="N1511" s="27"/>
      <c r="O1511" s="27"/>
      <c r="P1511" s="27"/>
      <c r="Q1511" s="27"/>
      <c r="R1511" s="27"/>
      <c r="S1511" s="27"/>
      <c r="T1511" s="27"/>
      <c r="U1511" s="27"/>
      <c r="V1511" s="27"/>
      <c r="W1511" s="27"/>
      <c r="X1511" s="27"/>
      <c r="Y1511" s="27"/>
      <c r="Z1511" s="27"/>
      <c r="AA1511" s="27"/>
      <c r="AB1511" s="27"/>
      <c r="AC1511" s="27"/>
      <c r="AD1511" s="78"/>
      <c r="AE1511" s="78"/>
      <c r="AF1511" s="78"/>
      <c r="AG1511" s="1"/>
      <c r="AH1511" s="27"/>
      <c r="AI1511" s="30"/>
      <c r="AJ1511" s="1"/>
    </row>
    <row r="1512" spans="1:36" ht="12.75" customHeight="1" x14ac:dyDescent="0.25">
      <c r="A1512" s="22"/>
      <c r="B1512" s="27"/>
      <c r="C1512" s="27"/>
      <c r="D1512" s="76"/>
      <c r="E1512" s="76"/>
      <c r="F1512" s="76"/>
      <c r="G1512" s="76"/>
      <c r="H1512" s="76"/>
      <c r="I1512" s="76"/>
      <c r="J1512" s="76"/>
      <c r="K1512" s="77"/>
      <c r="L1512" s="27"/>
      <c r="M1512" s="27"/>
      <c r="N1512" s="27"/>
      <c r="O1512" s="27"/>
      <c r="P1512" s="27"/>
      <c r="Q1512" s="27"/>
      <c r="R1512" s="27"/>
      <c r="S1512" s="27"/>
      <c r="T1512" s="27"/>
      <c r="U1512" s="27"/>
      <c r="V1512" s="27"/>
      <c r="W1512" s="27"/>
      <c r="X1512" s="27"/>
      <c r="Y1512" s="27"/>
      <c r="Z1512" s="27"/>
      <c r="AA1512" s="27"/>
      <c r="AB1512" s="27"/>
      <c r="AC1512" s="27"/>
      <c r="AD1512" s="78"/>
      <c r="AE1512" s="78"/>
      <c r="AF1512" s="78"/>
      <c r="AG1512" s="1"/>
      <c r="AH1512" s="27"/>
      <c r="AI1512" s="30"/>
      <c r="AJ1512" s="1"/>
    </row>
    <row r="1513" spans="1:36" ht="12.75" customHeight="1" x14ac:dyDescent="0.25">
      <c r="A1513" s="22"/>
      <c r="B1513" s="27"/>
      <c r="C1513" s="27"/>
      <c r="D1513" s="76"/>
      <c r="E1513" s="76"/>
      <c r="F1513" s="76"/>
      <c r="G1513" s="76"/>
      <c r="H1513" s="76"/>
      <c r="I1513" s="76"/>
      <c r="J1513" s="76"/>
      <c r="K1513" s="77"/>
      <c r="L1513" s="27"/>
      <c r="M1513" s="27"/>
      <c r="N1513" s="27"/>
      <c r="O1513" s="27"/>
      <c r="P1513" s="27"/>
      <c r="Q1513" s="27"/>
      <c r="R1513" s="27"/>
      <c r="S1513" s="27"/>
      <c r="T1513" s="27"/>
      <c r="U1513" s="27"/>
      <c r="V1513" s="27"/>
      <c r="W1513" s="27"/>
      <c r="X1513" s="27"/>
      <c r="Y1513" s="27"/>
      <c r="Z1513" s="27"/>
      <c r="AA1513" s="27"/>
      <c r="AB1513" s="27"/>
      <c r="AC1513" s="27"/>
      <c r="AD1513" s="78"/>
      <c r="AE1513" s="78"/>
      <c r="AF1513" s="78"/>
      <c r="AG1513" s="1"/>
      <c r="AH1513" s="27"/>
      <c r="AI1513" s="30"/>
      <c r="AJ1513" s="1"/>
    </row>
    <row r="1514" spans="1:36" ht="12.75" customHeight="1" x14ac:dyDescent="0.25">
      <c r="A1514" s="22"/>
      <c r="B1514" s="27"/>
      <c r="C1514" s="27"/>
      <c r="D1514" s="76"/>
      <c r="E1514" s="76"/>
      <c r="F1514" s="76"/>
      <c r="G1514" s="76"/>
      <c r="H1514" s="76"/>
      <c r="I1514" s="76"/>
      <c r="J1514" s="76"/>
      <c r="K1514" s="77"/>
      <c r="L1514" s="27"/>
      <c r="M1514" s="27"/>
      <c r="N1514" s="27"/>
      <c r="O1514" s="27"/>
      <c r="P1514" s="27"/>
      <c r="Q1514" s="27"/>
      <c r="R1514" s="27"/>
      <c r="S1514" s="27"/>
      <c r="T1514" s="27"/>
      <c r="U1514" s="27"/>
      <c r="V1514" s="27"/>
      <c r="W1514" s="27"/>
      <c r="X1514" s="27"/>
      <c r="Y1514" s="27"/>
      <c r="Z1514" s="27"/>
      <c r="AA1514" s="27"/>
      <c r="AB1514" s="27"/>
      <c r="AC1514" s="27"/>
      <c r="AD1514" s="78"/>
      <c r="AE1514" s="78"/>
      <c r="AF1514" s="78"/>
      <c r="AG1514" s="1"/>
      <c r="AH1514" s="27"/>
      <c r="AI1514" s="30"/>
      <c r="AJ1514" s="1"/>
    </row>
    <row r="1515" spans="1:36" ht="12.75" customHeight="1" x14ac:dyDescent="0.25">
      <c r="A1515" s="22"/>
      <c r="B1515" s="27"/>
      <c r="C1515" s="27"/>
      <c r="D1515" s="76"/>
      <c r="E1515" s="76"/>
      <c r="F1515" s="76"/>
      <c r="G1515" s="76"/>
      <c r="H1515" s="76"/>
      <c r="I1515" s="76"/>
      <c r="J1515" s="76"/>
      <c r="K1515" s="77"/>
      <c r="L1515" s="27"/>
      <c r="M1515" s="27"/>
      <c r="N1515" s="27"/>
      <c r="O1515" s="27"/>
      <c r="P1515" s="27"/>
      <c r="Q1515" s="27"/>
      <c r="R1515" s="27"/>
      <c r="S1515" s="27"/>
      <c r="T1515" s="27"/>
      <c r="U1515" s="27"/>
      <c r="V1515" s="27"/>
      <c r="W1515" s="27"/>
      <c r="X1515" s="27"/>
      <c r="Y1515" s="27"/>
      <c r="Z1515" s="27"/>
      <c r="AA1515" s="27"/>
      <c r="AB1515" s="27"/>
      <c r="AC1515" s="27"/>
      <c r="AD1515" s="78"/>
      <c r="AE1515" s="78"/>
      <c r="AF1515" s="78"/>
      <c r="AG1515" s="1"/>
      <c r="AH1515" s="27"/>
      <c r="AI1515" s="30"/>
      <c r="AJ1515" s="1"/>
    </row>
    <row r="1516" spans="1:36" ht="12.75" customHeight="1" x14ac:dyDescent="0.25">
      <c r="A1516" s="22"/>
      <c r="B1516" s="27"/>
      <c r="C1516" s="27"/>
      <c r="D1516" s="76"/>
      <c r="E1516" s="76"/>
      <c r="F1516" s="76"/>
      <c r="G1516" s="76"/>
      <c r="H1516" s="76"/>
      <c r="I1516" s="76"/>
      <c r="J1516" s="76"/>
      <c r="K1516" s="77"/>
      <c r="L1516" s="27"/>
      <c r="M1516" s="27"/>
      <c r="N1516" s="27"/>
      <c r="O1516" s="27"/>
      <c r="P1516" s="27"/>
      <c r="Q1516" s="27"/>
      <c r="R1516" s="27"/>
      <c r="S1516" s="27"/>
      <c r="T1516" s="27"/>
      <c r="U1516" s="27"/>
      <c r="V1516" s="27"/>
      <c r="W1516" s="27"/>
      <c r="X1516" s="27"/>
      <c r="Y1516" s="27"/>
      <c r="Z1516" s="27"/>
      <c r="AA1516" s="27"/>
      <c r="AB1516" s="27"/>
      <c r="AC1516" s="27"/>
      <c r="AD1516" s="78"/>
      <c r="AE1516" s="78"/>
      <c r="AF1516" s="78"/>
      <c r="AG1516" s="1"/>
      <c r="AH1516" s="27"/>
      <c r="AI1516" s="30"/>
      <c r="AJ1516" s="1"/>
    </row>
    <row r="1517" spans="1:36" ht="12.75" customHeight="1" x14ac:dyDescent="0.25">
      <c r="A1517" s="22"/>
      <c r="B1517" s="27"/>
      <c r="C1517" s="27"/>
      <c r="D1517" s="76"/>
      <c r="E1517" s="76"/>
      <c r="F1517" s="76"/>
      <c r="G1517" s="76"/>
      <c r="H1517" s="76"/>
      <c r="I1517" s="76"/>
      <c r="J1517" s="76"/>
      <c r="K1517" s="77"/>
      <c r="L1517" s="27"/>
      <c r="M1517" s="27"/>
      <c r="N1517" s="27"/>
      <c r="O1517" s="27"/>
      <c r="P1517" s="27"/>
      <c r="Q1517" s="27"/>
      <c r="R1517" s="27"/>
      <c r="S1517" s="27"/>
      <c r="T1517" s="27"/>
      <c r="U1517" s="27"/>
      <c r="V1517" s="27"/>
      <c r="W1517" s="27"/>
      <c r="X1517" s="27"/>
      <c r="Y1517" s="27"/>
      <c r="Z1517" s="27"/>
      <c r="AA1517" s="27"/>
      <c r="AB1517" s="27"/>
      <c r="AC1517" s="27"/>
      <c r="AD1517" s="78"/>
      <c r="AE1517" s="78"/>
      <c r="AF1517" s="78"/>
      <c r="AG1517" s="1"/>
      <c r="AH1517" s="27"/>
      <c r="AI1517" s="30"/>
      <c r="AJ1517" s="1"/>
    </row>
    <row r="1518" spans="1:36" ht="12.75" customHeight="1" x14ac:dyDescent="0.25">
      <c r="A1518" s="22"/>
      <c r="B1518" s="27"/>
      <c r="C1518" s="27"/>
      <c r="D1518" s="76"/>
      <c r="E1518" s="76"/>
      <c r="F1518" s="76"/>
      <c r="G1518" s="76"/>
      <c r="H1518" s="76"/>
      <c r="I1518" s="76"/>
      <c r="J1518" s="76"/>
      <c r="K1518" s="77"/>
      <c r="L1518" s="27"/>
      <c r="M1518" s="27"/>
      <c r="N1518" s="27"/>
      <c r="O1518" s="27"/>
      <c r="P1518" s="27"/>
      <c r="Q1518" s="27"/>
      <c r="R1518" s="27"/>
      <c r="S1518" s="27"/>
      <c r="T1518" s="27"/>
      <c r="U1518" s="27"/>
      <c r="V1518" s="27"/>
      <c r="W1518" s="27"/>
      <c r="X1518" s="27"/>
      <c r="Y1518" s="27"/>
      <c r="Z1518" s="27"/>
      <c r="AA1518" s="27"/>
      <c r="AB1518" s="27"/>
      <c r="AC1518" s="27"/>
      <c r="AD1518" s="78"/>
      <c r="AE1518" s="78"/>
      <c r="AF1518" s="78"/>
      <c r="AG1518" s="1"/>
      <c r="AH1518" s="27"/>
      <c r="AI1518" s="30"/>
      <c r="AJ1518" s="1"/>
    </row>
    <row r="1519" spans="1:36" ht="12.75" customHeight="1" x14ac:dyDescent="0.25">
      <c r="A1519" s="22"/>
      <c r="B1519" s="27"/>
      <c r="C1519" s="27"/>
      <c r="D1519" s="76"/>
      <c r="E1519" s="76"/>
      <c r="F1519" s="76"/>
      <c r="G1519" s="76"/>
      <c r="H1519" s="76"/>
      <c r="I1519" s="76"/>
      <c r="J1519" s="76"/>
      <c r="K1519" s="77"/>
      <c r="L1519" s="27"/>
      <c r="M1519" s="27"/>
      <c r="N1519" s="27"/>
      <c r="O1519" s="27"/>
      <c r="P1519" s="27"/>
      <c r="Q1519" s="27"/>
      <c r="R1519" s="27"/>
      <c r="S1519" s="27"/>
      <c r="T1519" s="27"/>
      <c r="U1519" s="27"/>
      <c r="V1519" s="27"/>
      <c r="W1519" s="27"/>
      <c r="X1519" s="27"/>
      <c r="Y1519" s="27"/>
      <c r="Z1519" s="27"/>
      <c r="AA1519" s="27"/>
      <c r="AB1519" s="27"/>
      <c r="AC1519" s="27"/>
      <c r="AD1519" s="78"/>
      <c r="AE1519" s="78"/>
      <c r="AF1519" s="78"/>
      <c r="AG1519" s="1"/>
      <c r="AH1519" s="27"/>
      <c r="AI1519" s="30"/>
      <c r="AJ1519" s="1"/>
    </row>
    <row r="1520" spans="1:36" ht="12.75" customHeight="1" x14ac:dyDescent="0.25">
      <c r="A1520" s="22"/>
      <c r="B1520" s="27"/>
      <c r="C1520" s="27"/>
      <c r="D1520" s="76"/>
      <c r="E1520" s="76"/>
      <c r="F1520" s="76"/>
      <c r="G1520" s="76"/>
      <c r="H1520" s="76"/>
      <c r="I1520" s="76"/>
      <c r="J1520" s="76"/>
      <c r="K1520" s="77"/>
      <c r="L1520" s="27"/>
      <c r="M1520" s="27"/>
      <c r="N1520" s="27"/>
      <c r="O1520" s="27"/>
      <c r="P1520" s="27"/>
      <c r="Q1520" s="27"/>
      <c r="R1520" s="27"/>
      <c r="S1520" s="27"/>
      <c r="T1520" s="27"/>
      <c r="U1520" s="27"/>
      <c r="V1520" s="27"/>
      <c r="W1520" s="27"/>
      <c r="X1520" s="27"/>
      <c r="Y1520" s="27"/>
      <c r="Z1520" s="27"/>
      <c r="AA1520" s="27"/>
      <c r="AB1520" s="27"/>
      <c r="AC1520" s="27"/>
      <c r="AD1520" s="78"/>
      <c r="AE1520" s="78"/>
      <c r="AF1520" s="78"/>
      <c r="AG1520" s="1"/>
      <c r="AH1520" s="27"/>
      <c r="AI1520" s="30"/>
      <c r="AJ1520" s="1"/>
    </row>
    <row r="1521" spans="1:36" ht="12.75" customHeight="1" x14ac:dyDescent="0.25">
      <c r="A1521" s="22"/>
      <c r="B1521" s="27"/>
      <c r="C1521" s="27"/>
      <c r="D1521" s="76"/>
      <c r="E1521" s="76"/>
      <c r="F1521" s="76"/>
      <c r="G1521" s="76"/>
      <c r="H1521" s="76"/>
      <c r="I1521" s="76"/>
      <c r="J1521" s="76"/>
      <c r="K1521" s="77"/>
      <c r="L1521" s="27"/>
      <c r="M1521" s="27"/>
      <c r="N1521" s="27"/>
      <c r="O1521" s="27"/>
      <c r="P1521" s="27"/>
      <c r="Q1521" s="27"/>
      <c r="R1521" s="27"/>
      <c r="S1521" s="27"/>
      <c r="T1521" s="27"/>
      <c r="U1521" s="27"/>
      <c r="V1521" s="27"/>
      <c r="W1521" s="27"/>
      <c r="X1521" s="27"/>
      <c r="Y1521" s="27"/>
      <c r="Z1521" s="27"/>
      <c r="AA1521" s="27"/>
      <c r="AB1521" s="27"/>
      <c r="AC1521" s="27"/>
      <c r="AD1521" s="78"/>
      <c r="AE1521" s="78"/>
      <c r="AF1521" s="78"/>
      <c r="AG1521" s="1"/>
      <c r="AH1521" s="27"/>
      <c r="AI1521" s="30"/>
      <c r="AJ1521" s="1"/>
    </row>
    <row r="1522" spans="1:36" ht="12.75" customHeight="1" x14ac:dyDescent="0.25">
      <c r="A1522" s="22"/>
      <c r="B1522" s="27"/>
      <c r="C1522" s="27"/>
      <c r="D1522" s="76"/>
      <c r="E1522" s="76"/>
      <c r="F1522" s="76"/>
      <c r="G1522" s="76"/>
      <c r="H1522" s="76"/>
      <c r="I1522" s="76"/>
      <c r="J1522" s="76"/>
      <c r="K1522" s="77"/>
      <c r="L1522" s="27"/>
      <c r="M1522" s="27"/>
      <c r="N1522" s="27"/>
      <c r="O1522" s="27"/>
      <c r="P1522" s="27"/>
      <c r="Q1522" s="27"/>
      <c r="R1522" s="27"/>
      <c r="S1522" s="27"/>
      <c r="T1522" s="27"/>
      <c r="U1522" s="27"/>
      <c r="V1522" s="27"/>
      <c r="W1522" s="27"/>
      <c r="X1522" s="27"/>
      <c r="Y1522" s="27"/>
      <c r="Z1522" s="27"/>
      <c r="AA1522" s="27"/>
      <c r="AB1522" s="27"/>
      <c r="AC1522" s="27"/>
      <c r="AD1522" s="78"/>
      <c r="AE1522" s="78"/>
      <c r="AF1522" s="78"/>
      <c r="AG1522" s="1"/>
      <c r="AH1522" s="27"/>
      <c r="AI1522" s="30"/>
      <c r="AJ1522" s="1"/>
    </row>
    <row r="1523" spans="1:36" ht="12.75" customHeight="1" x14ac:dyDescent="0.25">
      <c r="A1523" s="22"/>
      <c r="B1523" s="27"/>
      <c r="C1523" s="27"/>
      <c r="D1523" s="76"/>
      <c r="E1523" s="76"/>
      <c r="F1523" s="76"/>
      <c r="G1523" s="76"/>
      <c r="H1523" s="76"/>
      <c r="I1523" s="76"/>
      <c r="J1523" s="76"/>
      <c r="K1523" s="77"/>
      <c r="L1523" s="27"/>
      <c r="M1523" s="27"/>
      <c r="N1523" s="27"/>
      <c r="O1523" s="27"/>
      <c r="P1523" s="27"/>
      <c r="Q1523" s="27"/>
      <c r="R1523" s="27"/>
      <c r="S1523" s="27"/>
      <c r="T1523" s="27"/>
      <c r="U1523" s="27"/>
      <c r="V1523" s="27"/>
      <c r="W1523" s="27"/>
      <c r="X1523" s="27"/>
      <c r="Y1523" s="27"/>
      <c r="Z1523" s="27"/>
      <c r="AA1523" s="27"/>
      <c r="AB1523" s="27"/>
      <c r="AC1523" s="27"/>
      <c r="AD1523" s="78"/>
      <c r="AE1523" s="78"/>
      <c r="AF1523" s="78"/>
      <c r="AG1523" s="1"/>
      <c r="AH1523" s="27"/>
      <c r="AI1523" s="30"/>
      <c r="AJ1523" s="1"/>
    </row>
    <row r="1524" spans="1:36" ht="12.75" customHeight="1" x14ac:dyDescent="0.25">
      <c r="A1524" s="22"/>
      <c r="B1524" s="27"/>
      <c r="C1524" s="27"/>
      <c r="D1524" s="76"/>
      <c r="E1524" s="76"/>
      <c r="F1524" s="76"/>
      <c r="G1524" s="76"/>
      <c r="H1524" s="76"/>
      <c r="I1524" s="76"/>
      <c r="J1524" s="76"/>
      <c r="K1524" s="77"/>
      <c r="L1524" s="27"/>
      <c r="M1524" s="27"/>
      <c r="N1524" s="27"/>
      <c r="O1524" s="27"/>
      <c r="P1524" s="27"/>
      <c r="Q1524" s="27"/>
      <c r="R1524" s="27"/>
      <c r="S1524" s="27"/>
      <c r="T1524" s="27"/>
      <c r="U1524" s="27"/>
      <c r="V1524" s="27"/>
      <c r="W1524" s="27"/>
      <c r="X1524" s="27"/>
      <c r="Y1524" s="27"/>
      <c r="Z1524" s="27"/>
      <c r="AA1524" s="27"/>
      <c r="AB1524" s="27"/>
      <c r="AC1524" s="27"/>
      <c r="AD1524" s="78"/>
      <c r="AE1524" s="78"/>
      <c r="AF1524" s="78"/>
      <c r="AG1524" s="1"/>
      <c r="AH1524" s="27"/>
      <c r="AI1524" s="30"/>
      <c r="AJ1524" s="1"/>
    </row>
    <row r="1525" spans="1:36" ht="12.75" customHeight="1" x14ac:dyDescent="0.25">
      <c r="A1525" s="22"/>
      <c r="B1525" s="27"/>
      <c r="C1525" s="27"/>
      <c r="D1525" s="76"/>
      <c r="E1525" s="76"/>
      <c r="F1525" s="76"/>
      <c r="G1525" s="76"/>
      <c r="H1525" s="76"/>
      <c r="I1525" s="76"/>
      <c r="J1525" s="76"/>
      <c r="K1525" s="77"/>
      <c r="L1525" s="27"/>
      <c r="M1525" s="27"/>
      <c r="N1525" s="27"/>
      <c r="O1525" s="27"/>
      <c r="P1525" s="27"/>
      <c r="Q1525" s="27"/>
      <c r="R1525" s="27"/>
      <c r="S1525" s="27"/>
      <c r="T1525" s="27"/>
      <c r="U1525" s="27"/>
      <c r="V1525" s="27"/>
      <c r="W1525" s="27"/>
      <c r="X1525" s="27"/>
      <c r="Y1525" s="27"/>
      <c r="Z1525" s="27"/>
      <c r="AA1525" s="27"/>
      <c r="AB1525" s="27"/>
      <c r="AC1525" s="27"/>
      <c r="AD1525" s="78"/>
      <c r="AE1525" s="78"/>
      <c r="AF1525" s="78"/>
      <c r="AG1525" s="1"/>
      <c r="AH1525" s="27"/>
      <c r="AI1525" s="30"/>
      <c r="AJ1525" s="1"/>
    </row>
    <row r="1526" spans="1:36" ht="12.75" customHeight="1" x14ac:dyDescent="0.25">
      <c r="A1526" s="22"/>
      <c r="B1526" s="27"/>
      <c r="C1526" s="27"/>
      <c r="D1526" s="76"/>
      <c r="E1526" s="76"/>
      <c r="F1526" s="76"/>
      <c r="G1526" s="76"/>
      <c r="H1526" s="76"/>
      <c r="I1526" s="76"/>
      <c r="J1526" s="76"/>
      <c r="K1526" s="77"/>
      <c r="L1526" s="27"/>
      <c r="M1526" s="27"/>
      <c r="N1526" s="27"/>
      <c r="O1526" s="27"/>
      <c r="P1526" s="27"/>
      <c r="Q1526" s="27"/>
      <c r="R1526" s="27"/>
      <c r="S1526" s="27"/>
      <c r="T1526" s="27"/>
      <c r="U1526" s="27"/>
      <c r="V1526" s="27"/>
      <c r="W1526" s="27"/>
      <c r="X1526" s="27"/>
      <c r="Y1526" s="27"/>
      <c r="Z1526" s="27"/>
      <c r="AA1526" s="27"/>
      <c r="AB1526" s="27"/>
      <c r="AC1526" s="27"/>
      <c r="AD1526" s="78"/>
      <c r="AE1526" s="78"/>
      <c r="AF1526" s="78"/>
      <c r="AG1526" s="1"/>
      <c r="AH1526" s="27"/>
      <c r="AI1526" s="30"/>
      <c r="AJ1526" s="1"/>
    </row>
    <row r="1527" spans="1:36" ht="12.75" customHeight="1" x14ac:dyDescent="0.25">
      <c r="A1527" s="22"/>
      <c r="B1527" s="27"/>
      <c r="C1527" s="27"/>
      <c r="D1527" s="76"/>
      <c r="E1527" s="76"/>
      <c r="F1527" s="76"/>
      <c r="G1527" s="76"/>
      <c r="H1527" s="76"/>
      <c r="I1527" s="76"/>
      <c r="J1527" s="76"/>
      <c r="K1527" s="77"/>
      <c r="L1527" s="27"/>
      <c r="M1527" s="27"/>
      <c r="N1527" s="27"/>
      <c r="O1527" s="27"/>
      <c r="P1527" s="27"/>
      <c r="Q1527" s="27"/>
      <c r="R1527" s="27"/>
      <c r="S1527" s="27"/>
      <c r="T1527" s="27"/>
      <c r="U1527" s="27"/>
      <c r="V1527" s="27"/>
      <c r="W1527" s="27"/>
      <c r="X1527" s="27"/>
      <c r="Y1527" s="27"/>
      <c r="Z1527" s="27"/>
      <c r="AA1527" s="27"/>
      <c r="AB1527" s="27"/>
      <c r="AC1527" s="27"/>
      <c r="AD1527" s="78"/>
      <c r="AE1527" s="78"/>
      <c r="AF1527" s="78"/>
      <c r="AG1527" s="1"/>
      <c r="AH1527" s="27"/>
      <c r="AI1527" s="30"/>
      <c r="AJ1527" s="1"/>
    </row>
    <row r="1528" spans="1:36" ht="12.75" customHeight="1" x14ac:dyDescent="0.25">
      <c r="A1528" s="22"/>
      <c r="B1528" s="27"/>
      <c r="C1528" s="27"/>
      <c r="D1528" s="76"/>
      <c r="E1528" s="76"/>
      <c r="F1528" s="76"/>
      <c r="G1528" s="76"/>
      <c r="H1528" s="76"/>
      <c r="I1528" s="76"/>
      <c r="J1528" s="76"/>
      <c r="K1528" s="77"/>
      <c r="L1528" s="27"/>
      <c r="M1528" s="27"/>
      <c r="N1528" s="27"/>
      <c r="O1528" s="27"/>
      <c r="P1528" s="27"/>
      <c r="Q1528" s="27"/>
      <c r="R1528" s="27"/>
      <c r="S1528" s="27"/>
      <c r="T1528" s="27"/>
      <c r="U1528" s="27"/>
      <c r="V1528" s="27"/>
      <c r="W1528" s="27"/>
      <c r="X1528" s="27"/>
      <c r="Y1528" s="27"/>
      <c r="Z1528" s="27"/>
      <c r="AA1528" s="27"/>
      <c r="AB1528" s="27"/>
      <c r="AC1528" s="27"/>
      <c r="AD1528" s="78"/>
      <c r="AE1528" s="78"/>
      <c r="AF1528" s="78"/>
      <c r="AG1528" s="1"/>
      <c r="AH1528" s="27"/>
      <c r="AI1528" s="30"/>
      <c r="AJ1528" s="1"/>
    </row>
    <row r="1529" spans="1:36" ht="12.75" customHeight="1" x14ac:dyDescent="0.25">
      <c r="A1529" s="22"/>
      <c r="B1529" s="27"/>
      <c r="C1529" s="27"/>
      <c r="D1529" s="76"/>
      <c r="E1529" s="76"/>
      <c r="F1529" s="76"/>
      <c r="G1529" s="76"/>
      <c r="H1529" s="76"/>
      <c r="I1529" s="76"/>
      <c r="J1529" s="76"/>
      <c r="K1529" s="77"/>
      <c r="L1529" s="27"/>
      <c r="M1529" s="27"/>
      <c r="N1529" s="27"/>
      <c r="O1529" s="27"/>
      <c r="P1529" s="27"/>
      <c r="Q1529" s="27"/>
      <c r="R1529" s="27"/>
      <c r="S1529" s="27"/>
      <c r="T1529" s="27"/>
      <c r="U1529" s="27"/>
      <c r="V1529" s="27"/>
      <c r="W1529" s="27"/>
      <c r="X1529" s="27"/>
      <c r="Y1529" s="27"/>
      <c r="Z1529" s="27"/>
      <c r="AA1529" s="27"/>
      <c r="AB1529" s="27"/>
      <c r="AC1529" s="27"/>
      <c r="AD1529" s="78"/>
      <c r="AE1529" s="78"/>
      <c r="AF1529" s="78"/>
      <c r="AG1529" s="1"/>
      <c r="AH1529" s="27"/>
      <c r="AI1529" s="30"/>
      <c r="AJ1529" s="1"/>
    </row>
    <row r="1530" spans="1:36" ht="12.75" customHeight="1" x14ac:dyDescent="0.25">
      <c r="A1530" s="22"/>
      <c r="B1530" s="27"/>
      <c r="C1530" s="27"/>
      <c r="D1530" s="76"/>
      <c r="E1530" s="76"/>
      <c r="F1530" s="76"/>
      <c r="G1530" s="76"/>
      <c r="H1530" s="76"/>
      <c r="I1530" s="76"/>
      <c r="J1530" s="76"/>
      <c r="K1530" s="77"/>
      <c r="L1530" s="27"/>
      <c r="M1530" s="27"/>
      <c r="N1530" s="27"/>
      <c r="O1530" s="27"/>
      <c r="P1530" s="27"/>
      <c r="Q1530" s="27"/>
      <c r="R1530" s="27"/>
      <c r="S1530" s="27"/>
      <c r="T1530" s="27"/>
      <c r="U1530" s="27"/>
      <c r="V1530" s="27"/>
      <c r="W1530" s="27"/>
      <c r="X1530" s="27"/>
      <c r="Y1530" s="27"/>
      <c r="Z1530" s="27"/>
      <c r="AA1530" s="27"/>
      <c r="AB1530" s="27"/>
      <c r="AC1530" s="27"/>
      <c r="AD1530" s="78"/>
      <c r="AE1530" s="78"/>
      <c r="AF1530" s="78"/>
      <c r="AG1530" s="1"/>
      <c r="AH1530" s="27"/>
      <c r="AI1530" s="30"/>
      <c r="AJ1530" s="1"/>
    </row>
    <row r="1531" spans="1:36" ht="12.75" customHeight="1" x14ac:dyDescent="0.25">
      <c r="A1531" s="22"/>
      <c r="B1531" s="27"/>
      <c r="C1531" s="27"/>
      <c r="D1531" s="76"/>
      <c r="E1531" s="76"/>
      <c r="F1531" s="76"/>
      <c r="G1531" s="76"/>
      <c r="H1531" s="76"/>
      <c r="I1531" s="76"/>
      <c r="J1531" s="76"/>
      <c r="K1531" s="77"/>
      <c r="L1531" s="27"/>
      <c r="M1531" s="27"/>
      <c r="N1531" s="27"/>
      <c r="O1531" s="27"/>
      <c r="P1531" s="27"/>
      <c r="Q1531" s="27"/>
      <c r="R1531" s="27"/>
      <c r="S1531" s="27"/>
      <c r="T1531" s="27"/>
      <c r="U1531" s="27"/>
      <c r="V1531" s="27"/>
      <c r="W1531" s="27"/>
      <c r="X1531" s="27"/>
      <c r="Y1531" s="27"/>
      <c r="Z1531" s="27"/>
      <c r="AA1531" s="27"/>
      <c r="AB1531" s="27"/>
      <c r="AC1531" s="27"/>
      <c r="AD1531" s="78"/>
      <c r="AE1531" s="78"/>
      <c r="AF1531" s="78"/>
      <c r="AG1531" s="1"/>
      <c r="AH1531" s="27"/>
      <c r="AI1531" s="30"/>
      <c r="AJ1531" s="1"/>
    </row>
    <row r="1532" spans="1:36" ht="12.75" customHeight="1" x14ac:dyDescent="0.25">
      <c r="A1532" s="22"/>
      <c r="B1532" s="27"/>
      <c r="C1532" s="27"/>
      <c r="D1532" s="76"/>
      <c r="E1532" s="76"/>
      <c r="F1532" s="76"/>
      <c r="G1532" s="76"/>
      <c r="H1532" s="76"/>
      <c r="I1532" s="76"/>
      <c r="J1532" s="76"/>
      <c r="K1532" s="77"/>
      <c r="L1532" s="27"/>
      <c r="M1532" s="27"/>
      <c r="N1532" s="27"/>
      <c r="O1532" s="27"/>
      <c r="P1532" s="27"/>
      <c r="Q1532" s="27"/>
      <c r="R1532" s="27"/>
      <c r="S1532" s="27"/>
      <c r="T1532" s="27"/>
      <c r="U1532" s="27"/>
      <c r="V1532" s="27"/>
      <c r="W1532" s="27"/>
      <c r="X1532" s="27"/>
      <c r="Y1532" s="27"/>
      <c r="Z1532" s="27"/>
      <c r="AA1532" s="27"/>
      <c r="AB1532" s="27"/>
      <c r="AC1532" s="27"/>
      <c r="AD1532" s="78"/>
      <c r="AE1532" s="78"/>
      <c r="AF1532" s="78"/>
      <c r="AG1532" s="1"/>
      <c r="AH1532" s="27"/>
      <c r="AI1532" s="30"/>
      <c r="AJ1532" s="1"/>
    </row>
    <row r="1533" spans="1:36" ht="12.75" customHeight="1" x14ac:dyDescent="0.25">
      <c r="A1533" s="22"/>
      <c r="B1533" s="27"/>
      <c r="C1533" s="27"/>
      <c r="D1533" s="76"/>
      <c r="E1533" s="76"/>
      <c r="F1533" s="76"/>
      <c r="G1533" s="76"/>
      <c r="H1533" s="76"/>
      <c r="I1533" s="76"/>
      <c r="J1533" s="76"/>
      <c r="K1533" s="77"/>
      <c r="L1533" s="27"/>
      <c r="M1533" s="27"/>
      <c r="N1533" s="27"/>
      <c r="O1533" s="27"/>
      <c r="P1533" s="27"/>
      <c r="Q1533" s="27"/>
      <c r="R1533" s="27"/>
      <c r="S1533" s="27"/>
      <c r="T1533" s="27"/>
      <c r="U1533" s="27"/>
      <c r="V1533" s="27"/>
      <c r="W1533" s="27"/>
      <c r="X1533" s="27"/>
      <c r="Y1533" s="27"/>
      <c r="Z1533" s="27"/>
      <c r="AA1533" s="27"/>
      <c r="AB1533" s="27"/>
      <c r="AC1533" s="27"/>
      <c r="AD1533" s="78"/>
      <c r="AE1533" s="78"/>
      <c r="AF1533" s="78"/>
      <c r="AG1533" s="1"/>
      <c r="AH1533" s="27"/>
      <c r="AI1533" s="30"/>
      <c r="AJ1533" s="1"/>
    </row>
    <row r="1534" spans="1:36" ht="12.75" customHeight="1" x14ac:dyDescent="0.25">
      <c r="A1534" s="22"/>
      <c r="B1534" s="27"/>
      <c r="C1534" s="27"/>
      <c r="D1534" s="76"/>
      <c r="E1534" s="76"/>
      <c r="F1534" s="76"/>
      <c r="G1534" s="76"/>
      <c r="H1534" s="76"/>
      <c r="I1534" s="76"/>
      <c r="J1534" s="76"/>
      <c r="K1534" s="77"/>
      <c r="L1534" s="27"/>
      <c r="M1534" s="27"/>
      <c r="N1534" s="27"/>
      <c r="O1534" s="27"/>
      <c r="P1534" s="27"/>
      <c r="Q1534" s="27"/>
      <c r="R1534" s="27"/>
      <c r="S1534" s="27"/>
      <c r="T1534" s="27"/>
      <c r="U1534" s="27"/>
      <c r="V1534" s="27"/>
      <c r="W1534" s="27"/>
      <c r="X1534" s="27"/>
      <c r="Y1534" s="27"/>
      <c r="Z1534" s="27"/>
      <c r="AA1534" s="27"/>
      <c r="AB1534" s="27"/>
      <c r="AC1534" s="27"/>
      <c r="AD1534" s="78"/>
      <c r="AE1534" s="78"/>
      <c r="AF1534" s="78"/>
      <c r="AG1534" s="1"/>
      <c r="AH1534" s="27"/>
      <c r="AI1534" s="30"/>
      <c r="AJ1534" s="1"/>
    </row>
    <row r="1535" spans="1:36" ht="12.75" customHeight="1" x14ac:dyDescent="0.25">
      <c r="A1535" s="22"/>
      <c r="B1535" s="27"/>
      <c r="C1535" s="27"/>
      <c r="D1535" s="76"/>
      <c r="E1535" s="76"/>
      <c r="F1535" s="76"/>
      <c r="G1535" s="76"/>
      <c r="H1535" s="76"/>
      <c r="I1535" s="76"/>
      <c r="J1535" s="76"/>
      <c r="K1535" s="77"/>
      <c r="L1535" s="27"/>
      <c r="M1535" s="27"/>
      <c r="N1535" s="27"/>
      <c r="O1535" s="27"/>
      <c r="P1535" s="27"/>
      <c r="Q1535" s="27"/>
      <c r="R1535" s="27"/>
      <c r="S1535" s="27"/>
      <c r="T1535" s="27"/>
      <c r="U1535" s="27"/>
      <c r="V1535" s="27"/>
      <c r="W1535" s="27"/>
      <c r="X1535" s="27"/>
      <c r="Y1535" s="27"/>
      <c r="Z1535" s="27"/>
      <c r="AA1535" s="27"/>
      <c r="AB1535" s="27"/>
      <c r="AC1535" s="27"/>
      <c r="AD1535" s="78"/>
      <c r="AE1535" s="78"/>
      <c r="AF1535" s="78"/>
      <c r="AG1535" s="1"/>
      <c r="AH1535" s="27"/>
      <c r="AI1535" s="30"/>
      <c r="AJ1535" s="1"/>
    </row>
    <row r="1536" spans="1:36" ht="12.75" customHeight="1" x14ac:dyDescent="0.25">
      <c r="A1536" s="22"/>
      <c r="B1536" s="27"/>
      <c r="C1536" s="27"/>
      <c r="D1536" s="76"/>
      <c r="E1536" s="76"/>
      <c r="F1536" s="76"/>
      <c r="G1536" s="76"/>
      <c r="H1536" s="76"/>
      <c r="I1536" s="76"/>
      <c r="J1536" s="76"/>
      <c r="K1536" s="77"/>
      <c r="L1536" s="27"/>
      <c r="M1536" s="27"/>
      <c r="N1536" s="27"/>
      <c r="O1536" s="27"/>
      <c r="P1536" s="27"/>
      <c r="Q1536" s="27"/>
      <c r="R1536" s="27"/>
      <c r="S1536" s="27"/>
      <c r="T1536" s="27"/>
      <c r="U1536" s="27"/>
      <c r="V1536" s="27"/>
      <c r="W1536" s="27"/>
      <c r="X1536" s="27"/>
      <c r="Y1536" s="27"/>
      <c r="Z1536" s="27"/>
      <c r="AA1536" s="27"/>
      <c r="AB1536" s="27"/>
      <c r="AC1536" s="27"/>
      <c r="AD1536" s="78"/>
      <c r="AE1536" s="78"/>
      <c r="AF1536" s="78"/>
      <c r="AG1536" s="1"/>
      <c r="AH1536" s="27"/>
      <c r="AI1536" s="30"/>
      <c r="AJ1536" s="1"/>
    </row>
    <row r="1537" spans="1:36" ht="12.75" customHeight="1" x14ac:dyDescent="0.25">
      <c r="A1537" s="22"/>
      <c r="B1537" s="27"/>
      <c r="C1537" s="27"/>
      <c r="D1537" s="76"/>
      <c r="E1537" s="76"/>
      <c r="F1537" s="76"/>
      <c r="G1537" s="76"/>
      <c r="H1537" s="76"/>
      <c r="I1537" s="76"/>
      <c r="J1537" s="76"/>
      <c r="K1537" s="77"/>
      <c r="L1537" s="27"/>
      <c r="M1537" s="27"/>
      <c r="N1537" s="27"/>
      <c r="O1537" s="27"/>
      <c r="P1537" s="27"/>
      <c r="Q1537" s="27"/>
      <c r="R1537" s="27"/>
      <c r="S1537" s="27"/>
      <c r="T1537" s="27"/>
      <c r="U1537" s="27"/>
      <c r="V1537" s="27"/>
      <c r="W1537" s="27"/>
      <c r="X1537" s="27"/>
      <c r="Y1537" s="27"/>
      <c r="Z1537" s="27"/>
      <c r="AA1537" s="27"/>
      <c r="AB1537" s="27"/>
      <c r="AC1537" s="27"/>
      <c r="AD1537" s="78"/>
      <c r="AE1537" s="78"/>
      <c r="AF1537" s="78"/>
      <c r="AG1537" s="1"/>
      <c r="AH1537" s="27"/>
      <c r="AI1537" s="30"/>
      <c r="AJ1537" s="1"/>
    </row>
    <row r="1538" spans="1:36" ht="12.75" customHeight="1" x14ac:dyDescent="0.25">
      <c r="A1538" s="22"/>
      <c r="B1538" s="27"/>
      <c r="C1538" s="27"/>
      <c r="D1538" s="76"/>
      <c r="E1538" s="76"/>
      <c r="F1538" s="76"/>
      <c r="G1538" s="76"/>
      <c r="H1538" s="76"/>
      <c r="I1538" s="76"/>
      <c r="J1538" s="76"/>
      <c r="K1538" s="77"/>
      <c r="L1538" s="27"/>
      <c r="M1538" s="27"/>
      <c r="N1538" s="27"/>
      <c r="O1538" s="27"/>
      <c r="P1538" s="27"/>
      <c r="Q1538" s="27"/>
      <c r="R1538" s="27"/>
      <c r="S1538" s="27"/>
      <c r="T1538" s="27"/>
      <c r="U1538" s="27"/>
      <c r="V1538" s="27"/>
      <c r="W1538" s="27"/>
      <c r="X1538" s="27"/>
      <c r="Y1538" s="27"/>
      <c r="Z1538" s="27"/>
      <c r="AA1538" s="27"/>
      <c r="AB1538" s="27"/>
      <c r="AC1538" s="27"/>
      <c r="AD1538" s="78"/>
      <c r="AE1538" s="78"/>
      <c r="AF1538" s="78"/>
      <c r="AG1538" s="1"/>
      <c r="AH1538" s="27"/>
      <c r="AI1538" s="30"/>
      <c r="AJ1538" s="1"/>
    </row>
    <row r="1539" spans="1:36" ht="12.75" customHeight="1" x14ac:dyDescent="0.25">
      <c r="A1539" s="22"/>
      <c r="B1539" s="27"/>
      <c r="C1539" s="27"/>
      <c r="D1539" s="76"/>
      <c r="E1539" s="76"/>
      <c r="F1539" s="76"/>
      <c r="G1539" s="76"/>
      <c r="H1539" s="76"/>
      <c r="I1539" s="76"/>
      <c r="J1539" s="76"/>
      <c r="K1539" s="77"/>
      <c r="L1539" s="27"/>
      <c r="M1539" s="27"/>
      <c r="N1539" s="27"/>
      <c r="O1539" s="27"/>
      <c r="P1539" s="27"/>
      <c r="Q1539" s="27"/>
      <c r="R1539" s="27"/>
      <c r="S1539" s="27"/>
      <c r="T1539" s="27"/>
      <c r="U1539" s="27"/>
      <c r="V1539" s="27"/>
      <c r="W1539" s="27"/>
      <c r="X1539" s="27"/>
      <c r="Y1539" s="27"/>
      <c r="Z1539" s="27"/>
      <c r="AA1539" s="27"/>
      <c r="AB1539" s="27"/>
      <c r="AC1539" s="27"/>
      <c r="AD1539" s="78"/>
      <c r="AE1539" s="78"/>
      <c r="AF1539" s="78"/>
      <c r="AG1539" s="1"/>
      <c r="AH1539" s="27"/>
      <c r="AI1539" s="30"/>
      <c r="AJ1539" s="1"/>
    </row>
    <row r="1540" spans="1:36" ht="12.75" customHeight="1" x14ac:dyDescent="0.25">
      <c r="A1540" s="22"/>
      <c r="B1540" s="27"/>
      <c r="C1540" s="27"/>
      <c r="D1540" s="76"/>
      <c r="E1540" s="76"/>
      <c r="F1540" s="76"/>
      <c r="G1540" s="76"/>
      <c r="H1540" s="76"/>
      <c r="I1540" s="76"/>
      <c r="J1540" s="76"/>
      <c r="K1540" s="77"/>
      <c r="L1540" s="27"/>
      <c r="M1540" s="27"/>
      <c r="N1540" s="27"/>
      <c r="O1540" s="27"/>
      <c r="P1540" s="27"/>
      <c r="Q1540" s="27"/>
      <c r="R1540" s="27"/>
      <c r="S1540" s="27"/>
      <c r="T1540" s="27"/>
      <c r="U1540" s="27"/>
      <c r="V1540" s="27"/>
      <c r="W1540" s="27"/>
      <c r="X1540" s="27"/>
      <c r="Y1540" s="27"/>
      <c r="Z1540" s="27"/>
      <c r="AA1540" s="27"/>
      <c r="AB1540" s="27"/>
      <c r="AC1540" s="27"/>
      <c r="AD1540" s="78"/>
      <c r="AE1540" s="78"/>
      <c r="AF1540" s="78"/>
      <c r="AG1540" s="1"/>
      <c r="AH1540" s="27"/>
      <c r="AI1540" s="30"/>
      <c r="AJ1540" s="1"/>
    </row>
    <row r="1541" spans="1:36" ht="12.75" customHeight="1" x14ac:dyDescent="0.25">
      <c r="A1541" s="22"/>
      <c r="B1541" s="27"/>
      <c r="C1541" s="27"/>
      <c r="D1541" s="76"/>
      <c r="E1541" s="76"/>
      <c r="F1541" s="76"/>
      <c r="G1541" s="76"/>
      <c r="H1541" s="76"/>
      <c r="I1541" s="76"/>
      <c r="J1541" s="76"/>
      <c r="K1541" s="77"/>
      <c r="L1541" s="27"/>
      <c r="M1541" s="27"/>
      <c r="N1541" s="27"/>
      <c r="O1541" s="27"/>
      <c r="P1541" s="27"/>
      <c r="Q1541" s="27"/>
      <c r="R1541" s="27"/>
      <c r="S1541" s="27"/>
      <c r="T1541" s="27"/>
      <c r="U1541" s="27"/>
      <c r="V1541" s="27"/>
      <c r="W1541" s="27"/>
      <c r="X1541" s="27"/>
      <c r="Y1541" s="27"/>
      <c r="Z1541" s="27"/>
      <c r="AA1541" s="27"/>
      <c r="AB1541" s="27"/>
      <c r="AC1541" s="27"/>
      <c r="AD1541" s="78"/>
      <c r="AE1541" s="78"/>
      <c r="AF1541" s="78"/>
      <c r="AG1541" s="1"/>
      <c r="AH1541" s="27"/>
      <c r="AI1541" s="30"/>
      <c r="AJ1541" s="1"/>
    </row>
    <row r="1542" spans="1:36" ht="12.75" customHeight="1" x14ac:dyDescent="0.25">
      <c r="A1542" s="22"/>
      <c r="B1542" s="27"/>
      <c r="C1542" s="27"/>
      <c r="D1542" s="76"/>
      <c r="E1542" s="76"/>
      <c r="F1542" s="76"/>
      <c r="G1542" s="76"/>
      <c r="H1542" s="76"/>
      <c r="I1542" s="76"/>
      <c r="J1542" s="76"/>
      <c r="K1542" s="77"/>
      <c r="L1542" s="27"/>
      <c r="M1542" s="27"/>
      <c r="N1542" s="27"/>
      <c r="O1542" s="27"/>
      <c r="P1542" s="27"/>
      <c r="Q1542" s="27"/>
      <c r="R1542" s="27"/>
      <c r="S1542" s="27"/>
      <c r="T1542" s="27"/>
      <c r="U1542" s="27"/>
      <c r="V1542" s="27"/>
      <c r="W1542" s="27"/>
      <c r="X1542" s="27"/>
      <c r="Y1542" s="27"/>
      <c r="Z1542" s="27"/>
      <c r="AA1542" s="27"/>
      <c r="AB1542" s="27"/>
      <c r="AC1542" s="27"/>
      <c r="AD1542" s="78"/>
      <c r="AE1542" s="78"/>
      <c r="AF1542" s="78"/>
      <c r="AG1542" s="1"/>
      <c r="AH1542" s="27"/>
      <c r="AI1542" s="30"/>
      <c r="AJ1542" s="1"/>
    </row>
    <row r="1543" spans="1:36" ht="12.75" customHeight="1" x14ac:dyDescent="0.25">
      <c r="A1543" s="22"/>
      <c r="B1543" s="27"/>
      <c r="C1543" s="27"/>
      <c r="D1543" s="76"/>
      <c r="E1543" s="76"/>
      <c r="F1543" s="76"/>
      <c r="G1543" s="76"/>
      <c r="H1543" s="76"/>
      <c r="I1543" s="76"/>
      <c r="J1543" s="76"/>
      <c r="K1543" s="77"/>
      <c r="L1543" s="27"/>
      <c r="M1543" s="27"/>
      <c r="N1543" s="27"/>
      <c r="O1543" s="27"/>
      <c r="P1543" s="27"/>
      <c r="Q1543" s="27"/>
      <c r="R1543" s="27"/>
      <c r="S1543" s="27"/>
      <c r="T1543" s="27"/>
      <c r="U1543" s="27"/>
      <c r="V1543" s="27"/>
      <c r="W1543" s="27"/>
      <c r="X1543" s="27"/>
      <c r="Y1543" s="27"/>
      <c r="Z1543" s="27"/>
      <c r="AA1543" s="27"/>
      <c r="AB1543" s="27"/>
      <c r="AC1543" s="27"/>
      <c r="AD1543" s="78"/>
      <c r="AE1543" s="78"/>
      <c r="AF1543" s="78"/>
      <c r="AG1543" s="1"/>
      <c r="AH1543" s="27"/>
      <c r="AI1543" s="30"/>
      <c r="AJ1543" s="1"/>
    </row>
    <row r="1544" spans="1:36" ht="12.75" customHeight="1" x14ac:dyDescent="0.25">
      <c r="A1544" s="22"/>
      <c r="B1544" s="27"/>
      <c r="C1544" s="27"/>
      <c r="D1544" s="76"/>
      <c r="E1544" s="76"/>
      <c r="F1544" s="76"/>
      <c r="G1544" s="76"/>
      <c r="H1544" s="76"/>
      <c r="I1544" s="76"/>
      <c r="J1544" s="76"/>
      <c r="K1544" s="77"/>
      <c r="L1544" s="27"/>
      <c r="M1544" s="27"/>
      <c r="N1544" s="27"/>
      <c r="O1544" s="27"/>
      <c r="P1544" s="27"/>
      <c r="Q1544" s="27"/>
      <c r="R1544" s="27"/>
      <c r="S1544" s="27"/>
      <c r="T1544" s="27"/>
      <c r="U1544" s="27"/>
      <c r="V1544" s="27"/>
      <c r="W1544" s="27"/>
      <c r="X1544" s="27"/>
      <c r="Y1544" s="27"/>
      <c r="Z1544" s="27"/>
      <c r="AA1544" s="27"/>
      <c r="AB1544" s="27"/>
      <c r="AC1544" s="27"/>
      <c r="AD1544" s="78"/>
      <c r="AE1544" s="78"/>
      <c r="AF1544" s="78"/>
      <c r="AG1544" s="1"/>
      <c r="AH1544" s="27"/>
      <c r="AI1544" s="30"/>
      <c r="AJ1544" s="1"/>
    </row>
    <row r="1545" spans="1:36" ht="12.75" customHeight="1" x14ac:dyDescent="0.25">
      <c r="A1545" s="22"/>
      <c r="B1545" s="27"/>
      <c r="C1545" s="27"/>
      <c r="D1545" s="76"/>
      <c r="E1545" s="76"/>
      <c r="F1545" s="76"/>
      <c r="G1545" s="76"/>
      <c r="H1545" s="76"/>
      <c r="I1545" s="76"/>
      <c r="J1545" s="76"/>
      <c r="K1545" s="77"/>
      <c r="L1545" s="27"/>
      <c r="M1545" s="27"/>
      <c r="N1545" s="27"/>
      <c r="O1545" s="27"/>
      <c r="P1545" s="27"/>
      <c r="Q1545" s="27"/>
      <c r="R1545" s="27"/>
      <c r="S1545" s="27"/>
      <c r="T1545" s="27"/>
      <c r="U1545" s="27"/>
      <c r="V1545" s="27"/>
      <c r="W1545" s="27"/>
      <c r="X1545" s="27"/>
      <c r="Y1545" s="27"/>
      <c r="Z1545" s="27"/>
      <c r="AA1545" s="27"/>
      <c r="AB1545" s="27"/>
      <c r="AC1545" s="27"/>
      <c r="AD1545" s="78"/>
      <c r="AE1545" s="78"/>
      <c r="AF1545" s="78"/>
      <c r="AG1545" s="1"/>
      <c r="AH1545" s="27"/>
      <c r="AI1545" s="30"/>
      <c r="AJ1545" s="1"/>
    </row>
    <row r="1546" spans="1:36" ht="12.75" customHeight="1" x14ac:dyDescent="0.25">
      <c r="A1546" s="22"/>
      <c r="B1546" s="27"/>
      <c r="C1546" s="27"/>
      <c r="D1546" s="76"/>
      <c r="E1546" s="76"/>
      <c r="F1546" s="76"/>
      <c r="G1546" s="76"/>
      <c r="H1546" s="76"/>
      <c r="I1546" s="76"/>
      <c r="J1546" s="76"/>
      <c r="K1546" s="77"/>
      <c r="L1546" s="27"/>
      <c r="M1546" s="27"/>
      <c r="N1546" s="27"/>
      <c r="O1546" s="27"/>
      <c r="P1546" s="27"/>
      <c r="Q1546" s="27"/>
      <c r="R1546" s="27"/>
      <c r="S1546" s="27"/>
      <c r="T1546" s="27"/>
      <c r="U1546" s="27"/>
      <c r="V1546" s="27"/>
      <c r="W1546" s="27"/>
      <c r="X1546" s="27"/>
      <c r="Y1546" s="27"/>
      <c r="Z1546" s="27"/>
      <c r="AA1546" s="27"/>
      <c r="AB1546" s="27"/>
      <c r="AC1546" s="27"/>
      <c r="AD1546" s="78"/>
      <c r="AE1546" s="78"/>
      <c r="AF1546" s="78"/>
      <c r="AG1546" s="1"/>
      <c r="AH1546" s="27"/>
      <c r="AI1546" s="30"/>
      <c r="AJ1546" s="1"/>
    </row>
    <row r="1547" spans="1:36" ht="12.75" customHeight="1" x14ac:dyDescent="0.25">
      <c r="A1547" s="22"/>
      <c r="B1547" s="27"/>
      <c r="C1547" s="27"/>
      <c r="D1547" s="76"/>
      <c r="E1547" s="76"/>
      <c r="F1547" s="76"/>
      <c r="G1547" s="76"/>
      <c r="H1547" s="76"/>
      <c r="I1547" s="76"/>
      <c r="J1547" s="76"/>
      <c r="K1547" s="77"/>
      <c r="L1547" s="27"/>
      <c r="M1547" s="27"/>
      <c r="N1547" s="27"/>
      <c r="O1547" s="27"/>
      <c r="P1547" s="27"/>
      <c r="Q1547" s="27"/>
      <c r="R1547" s="27"/>
      <c r="S1547" s="27"/>
      <c r="T1547" s="27"/>
      <c r="U1547" s="27"/>
      <c r="V1547" s="27"/>
      <c r="W1547" s="27"/>
      <c r="X1547" s="27"/>
      <c r="Y1547" s="27"/>
      <c r="Z1547" s="27"/>
      <c r="AA1547" s="27"/>
      <c r="AB1547" s="27"/>
      <c r="AC1547" s="27"/>
      <c r="AD1547" s="78"/>
      <c r="AE1547" s="78"/>
      <c r="AF1547" s="78"/>
      <c r="AG1547" s="1"/>
      <c r="AH1547" s="27"/>
      <c r="AI1547" s="30"/>
      <c r="AJ1547" s="1"/>
    </row>
    <row r="1548" spans="1:36" ht="12.75" customHeight="1" x14ac:dyDescent="0.25">
      <c r="A1548" s="22"/>
      <c r="B1548" s="27"/>
      <c r="C1548" s="27"/>
      <c r="D1548" s="76"/>
      <c r="E1548" s="76"/>
      <c r="F1548" s="76"/>
      <c r="G1548" s="76"/>
      <c r="H1548" s="76"/>
      <c r="I1548" s="76"/>
      <c r="J1548" s="76"/>
      <c r="K1548" s="77"/>
      <c r="L1548" s="27"/>
      <c r="M1548" s="27"/>
      <c r="N1548" s="27"/>
      <c r="O1548" s="27"/>
      <c r="P1548" s="27"/>
      <c r="Q1548" s="27"/>
      <c r="R1548" s="27"/>
      <c r="S1548" s="27"/>
      <c r="T1548" s="27"/>
      <c r="U1548" s="27"/>
      <c r="V1548" s="27"/>
      <c r="W1548" s="27"/>
      <c r="X1548" s="27"/>
      <c r="Y1548" s="27"/>
      <c r="Z1548" s="27"/>
      <c r="AA1548" s="27"/>
      <c r="AB1548" s="27"/>
      <c r="AC1548" s="27"/>
      <c r="AD1548" s="78"/>
      <c r="AE1548" s="78"/>
      <c r="AF1548" s="78"/>
      <c r="AG1548" s="1"/>
      <c r="AH1548" s="27"/>
      <c r="AI1548" s="30"/>
      <c r="AJ1548" s="1"/>
    </row>
    <row r="1549" spans="1:36" ht="12.75" customHeight="1" x14ac:dyDescent="0.25">
      <c r="A1549" s="22"/>
      <c r="B1549" s="27"/>
      <c r="C1549" s="27"/>
      <c r="D1549" s="76"/>
      <c r="E1549" s="76"/>
      <c r="F1549" s="76"/>
      <c r="G1549" s="76"/>
      <c r="H1549" s="76"/>
      <c r="I1549" s="76"/>
      <c r="J1549" s="76"/>
      <c r="K1549" s="77"/>
      <c r="L1549" s="27"/>
      <c r="M1549" s="27"/>
      <c r="N1549" s="27"/>
      <c r="O1549" s="27"/>
      <c r="P1549" s="27"/>
      <c r="Q1549" s="27"/>
      <c r="R1549" s="27"/>
      <c r="S1549" s="27"/>
      <c r="T1549" s="27"/>
      <c r="U1549" s="27"/>
      <c r="V1549" s="27"/>
      <c r="W1549" s="27"/>
      <c r="X1549" s="27"/>
      <c r="Y1549" s="27"/>
      <c r="Z1549" s="27"/>
      <c r="AA1549" s="27"/>
      <c r="AB1549" s="27"/>
      <c r="AC1549" s="27"/>
      <c r="AD1549" s="78"/>
      <c r="AE1549" s="78"/>
      <c r="AF1549" s="78"/>
      <c r="AG1549" s="1"/>
      <c r="AH1549" s="27"/>
      <c r="AI1549" s="30"/>
      <c r="AJ1549" s="1"/>
    </row>
    <row r="1550" spans="1:36" ht="12.75" customHeight="1" x14ac:dyDescent="0.25">
      <c r="A1550" s="22"/>
      <c r="B1550" s="27"/>
      <c r="C1550" s="27"/>
      <c r="D1550" s="76"/>
      <c r="E1550" s="76"/>
      <c r="F1550" s="76"/>
      <c r="G1550" s="76"/>
      <c r="H1550" s="76"/>
      <c r="I1550" s="76"/>
      <c r="J1550" s="76"/>
      <c r="K1550" s="77"/>
      <c r="L1550" s="27"/>
      <c r="M1550" s="27"/>
      <c r="N1550" s="27"/>
      <c r="O1550" s="27"/>
      <c r="P1550" s="27"/>
      <c r="Q1550" s="27"/>
      <c r="R1550" s="27"/>
      <c r="S1550" s="27"/>
      <c r="T1550" s="27"/>
      <c r="U1550" s="27"/>
      <c r="V1550" s="27"/>
      <c r="W1550" s="27"/>
      <c r="X1550" s="27"/>
      <c r="Y1550" s="27"/>
      <c r="Z1550" s="27"/>
      <c r="AA1550" s="27"/>
      <c r="AB1550" s="27"/>
      <c r="AC1550" s="27"/>
      <c r="AD1550" s="78"/>
      <c r="AE1550" s="78"/>
      <c r="AF1550" s="78"/>
      <c r="AG1550" s="1"/>
      <c r="AH1550" s="27"/>
      <c r="AI1550" s="30"/>
      <c r="AJ1550" s="1"/>
    </row>
    <row r="1551" spans="1:36" ht="12.75" customHeight="1" x14ac:dyDescent="0.25">
      <c r="A1551" s="22"/>
      <c r="B1551" s="27"/>
      <c r="C1551" s="27"/>
      <c r="D1551" s="76"/>
      <c r="E1551" s="76"/>
      <c r="F1551" s="76"/>
      <c r="G1551" s="76"/>
      <c r="H1551" s="76"/>
      <c r="I1551" s="76"/>
      <c r="J1551" s="76"/>
      <c r="K1551" s="77"/>
      <c r="L1551" s="27"/>
      <c r="M1551" s="27"/>
      <c r="N1551" s="27"/>
      <c r="O1551" s="27"/>
      <c r="P1551" s="27"/>
      <c r="Q1551" s="27"/>
      <c r="R1551" s="27"/>
      <c r="S1551" s="27"/>
      <c r="T1551" s="27"/>
      <c r="U1551" s="27"/>
      <c r="V1551" s="27"/>
      <c r="W1551" s="27"/>
      <c r="X1551" s="27"/>
      <c r="Y1551" s="27"/>
      <c r="Z1551" s="27"/>
      <c r="AA1551" s="27"/>
      <c r="AB1551" s="27"/>
      <c r="AC1551" s="27"/>
      <c r="AD1551" s="78"/>
      <c r="AE1551" s="78"/>
      <c r="AF1551" s="78"/>
      <c r="AG1551" s="1"/>
      <c r="AH1551" s="27"/>
      <c r="AI1551" s="30"/>
      <c r="AJ1551" s="1"/>
    </row>
    <row r="1552" spans="1:36" ht="12.75" customHeight="1" x14ac:dyDescent="0.25">
      <c r="A1552" s="22"/>
      <c r="B1552" s="27"/>
      <c r="C1552" s="27"/>
      <c r="D1552" s="76"/>
      <c r="E1552" s="76"/>
      <c r="F1552" s="76"/>
      <c r="G1552" s="76"/>
      <c r="H1552" s="76"/>
      <c r="I1552" s="76"/>
      <c r="J1552" s="76"/>
      <c r="K1552" s="77"/>
      <c r="L1552" s="27"/>
      <c r="M1552" s="27"/>
      <c r="N1552" s="27"/>
      <c r="O1552" s="27"/>
      <c r="P1552" s="27"/>
      <c r="Q1552" s="27"/>
      <c r="R1552" s="27"/>
      <c r="S1552" s="27"/>
      <c r="T1552" s="27"/>
      <c r="U1552" s="27"/>
      <c r="V1552" s="27"/>
      <c r="W1552" s="27"/>
      <c r="X1552" s="27"/>
      <c r="Y1552" s="27"/>
      <c r="Z1552" s="27"/>
      <c r="AA1552" s="27"/>
      <c r="AB1552" s="27"/>
      <c r="AC1552" s="27"/>
      <c r="AD1552" s="78"/>
      <c r="AE1552" s="78"/>
      <c r="AF1552" s="78"/>
      <c r="AG1552" s="1"/>
      <c r="AH1552" s="27"/>
      <c r="AI1552" s="30"/>
      <c r="AJ1552" s="1"/>
    </row>
    <row r="1553" spans="1:36" ht="12.75" customHeight="1" x14ac:dyDescent="0.25">
      <c r="A1553" s="22"/>
      <c r="B1553" s="27"/>
      <c r="C1553" s="27"/>
      <c r="D1553" s="76"/>
      <c r="E1553" s="76"/>
      <c r="F1553" s="76"/>
      <c r="G1553" s="76"/>
      <c r="H1553" s="76"/>
      <c r="I1553" s="76"/>
      <c r="J1553" s="76"/>
      <c r="K1553" s="77"/>
      <c r="L1553" s="27"/>
      <c r="M1553" s="27"/>
      <c r="N1553" s="27"/>
      <c r="O1553" s="27"/>
      <c r="P1553" s="27"/>
      <c r="Q1553" s="27"/>
      <c r="R1553" s="27"/>
      <c r="S1553" s="27"/>
      <c r="T1553" s="27"/>
      <c r="U1553" s="27"/>
      <c r="V1553" s="27"/>
      <c r="W1553" s="27"/>
      <c r="X1553" s="27"/>
      <c r="Y1553" s="27"/>
      <c r="Z1553" s="27"/>
      <c r="AA1553" s="27"/>
      <c r="AB1553" s="27"/>
      <c r="AC1553" s="27"/>
      <c r="AD1553" s="78"/>
      <c r="AE1553" s="78"/>
      <c r="AF1553" s="78"/>
      <c r="AG1553" s="1"/>
      <c r="AH1553" s="27"/>
      <c r="AI1553" s="30"/>
      <c r="AJ1553" s="1"/>
    </row>
    <row r="1554" spans="1:36" ht="12.75" customHeight="1" x14ac:dyDescent="0.25">
      <c r="A1554" s="22"/>
      <c r="B1554" s="27"/>
      <c r="C1554" s="27"/>
      <c r="D1554" s="76"/>
      <c r="E1554" s="76"/>
      <c r="F1554" s="76"/>
      <c r="G1554" s="76"/>
      <c r="H1554" s="76"/>
      <c r="I1554" s="76"/>
      <c r="J1554" s="76"/>
      <c r="K1554" s="77"/>
      <c r="L1554" s="27"/>
      <c r="M1554" s="27"/>
      <c r="N1554" s="27"/>
      <c r="O1554" s="27"/>
      <c r="P1554" s="27"/>
      <c r="Q1554" s="27"/>
      <c r="R1554" s="27"/>
      <c r="S1554" s="27"/>
      <c r="T1554" s="27"/>
      <c r="U1554" s="27"/>
      <c r="V1554" s="27"/>
      <c r="W1554" s="27"/>
      <c r="X1554" s="27"/>
      <c r="Y1554" s="27"/>
      <c r="Z1554" s="27"/>
      <c r="AA1554" s="27"/>
      <c r="AB1554" s="27"/>
      <c r="AC1554" s="27"/>
      <c r="AD1554" s="78"/>
      <c r="AE1554" s="78"/>
      <c r="AF1554" s="78"/>
      <c r="AG1554" s="1"/>
      <c r="AH1554" s="27"/>
      <c r="AI1554" s="30"/>
      <c r="AJ1554" s="1"/>
    </row>
    <row r="1555" spans="1:36" ht="12.75" customHeight="1" x14ac:dyDescent="0.25">
      <c r="A1555" s="22"/>
      <c r="B1555" s="27"/>
      <c r="C1555" s="27"/>
      <c r="D1555" s="76"/>
      <c r="E1555" s="76"/>
      <c r="F1555" s="76"/>
      <c r="G1555" s="76"/>
      <c r="H1555" s="76"/>
      <c r="I1555" s="76"/>
      <c r="J1555" s="76"/>
      <c r="K1555" s="77"/>
      <c r="L1555" s="27"/>
      <c r="M1555" s="27"/>
      <c r="N1555" s="27"/>
      <c r="O1555" s="27"/>
      <c r="P1555" s="27"/>
      <c r="Q1555" s="27"/>
      <c r="R1555" s="27"/>
      <c r="S1555" s="27"/>
      <c r="T1555" s="27"/>
      <c r="U1555" s="27"/>
      <c r="V1555" s="27"/>
      <c r="W1555" s="27"/>
      <c r="X1555" s="27"/>
      <c r="Y1555" s="27"/>
      <c r="Z1555" s="27"/>
      <c r="AA1555" s="27"/>
      <c r="AB1555" s="27"/>
      <c r="AC1555" s="27"/>
      <c r="AD1555" s="78"/>
      <c r="AE1555" s="78"/>
      <c r="AF1555" s="78"/>
      <c r="AG1555" s="1"/>
      <c r="AH1555" s="27"/>
      <c r="AI1555" s="30"/>
      <c r="AJ1555" s="1"/>
    </row>
    <row r="1556" spans="1:36" ht="12.75" customHeight="1" x14ac:dyDescent="0.25">
      <c r="A1556" s="22"/>
      <c r="B1556" s="27"/>
      <c r="C1556" s="27"/>
      <c r="D1556" s="76"/>
      <c r="E1556" s="76"/>
      <c r="F1556" s="76"/>
      <c r="G1556" s="76"/>
      <c r="H1556" s="76"/>
      <c r="I1556" s="76"/>
      <c r="J1556" s="76"/>
      <c r="K1556" s="77"/>
      <c r="L1556" s="27"/>
      <c r="M1556" s="27"/>
      <c r="N1556" s="27"/>
      <c r="O1556" s="27"/>
      <c r="P1556" s="27"/>
      <c r="Q1556" s="27"/>
      <c r="R1556" s="27"/>
      <c r="S1556" s="27"/>
      <c r="T1556" s="27"/>
      <c r="U1556" s="27"/>
      <c r="V1556" s="27"/>
      <c r="W1556" s="27"/>
      <c r="X1556" s="27"/>
      <c r="Y1556" s="27"/>
      <c r="Z1556" s="27"/>
      <c r="AA1556" s="27"/>
      <c r="AB1556" s="27"/>
      <c r="AC1556" s="27"/>
      <c r="AD1556" s="78"/>
      <c r="AE1556" s="78"/>
      <c r="AF1556" s="78"/>
      <c r="AG1556" s="1"/>
      <c r="AH1556" s="27"/>
      <c r="AI1556" s="30"/>
      <c r="AJ1556" s="1"/>
    </row>
    <row r="1557" spans="1:36" ht="12.75" customHeight="1" x14ac:dyDescent="0.25">
      <c r="A1557" s="22"/>
      <c r="B1557" s="27"/>
      <c r="C1557" s="27"/>
      <c r="D1557" s="76"/>
      <c r="E1557" s="76"/>
      <c r="F1557" s="76"/>
      <c r="G1557" s="76"/>
      <c r="H1557" s="76"/>
      <c r="I1557" s="76"/>
      <c r="J1557" s="76"/>
      <c r="K1557" s="77"/>
      <c r="L1557" s="27"/>
      <c r="M1557" s="27"/>
      <c r="N1557" s="27"/>
      <c r="O1557" s="27"/>
      <c r="P1557" s="27"/>
      <c r="Q1557" s="27"/>
      <c r="R1557" s="27"/>
      <c r="S1557" s="27"/>
      <c r="T1557" s="27"/>
      <c r="U1557" s="27"/>
      <c r="V1557" s="27"/>
      <c r="W1557" s="27"/>
      <c r="X1557" s="27"/>
      <c r="Y1557" s="27"/>
      <c r="Z1557" s="27"/>
      <c r="AA1557" s="27"/>
      <c r="AB1557" s="27"/>
      <c r="AC1557" s="27"/>
      <c r="AD1557" s="78"/>
      <c r="AE1557" s="78"/>
      <c r="AF1557" s="78"/>
      <c r="AG1557" s="1"/>
      <c r="AH1557" s="27"/>
      <c r="AI1557" s="30"/>
      <c r="AJ1557" s="1"/>
    </row>
    <row r="1558" spans="1:36" ht="12.75" customHeight="1" x14ac:dyDescent="0.25">
      <c r="A1558" s="22"/>
      <c r="B1558" s="27"/>
      <c r="C1558" s="27"/>
      <c r="D1558" s="76"/>
      <c r="E1558" s="76"/>
      <c r="F1558" s="76"/>
      <c r="G1558" s="76"/>
      <c r="H1558" s="76"/>
      <c r="I1558" s="76"/>
      <c r="J1558" s="76"/>
      <c r="K1558" s="77"/>
      <c r="L1558" s="27"/>
      <c r="M1558" s="27"/>
      <c r="N1558" s="27"/>
      <c r="O1558" s="27"/>
      <c r="P1558" s="27"/>
      <c r="Q1558" s="27"/>
      <c r="R1558" s="27"/>
      <c r="S1558" s="27"/>
      <c r="T1558" s="27"/>
      <c r="U1558" s="27"/>
      <c r="V1558" s="27"/>
      <c r="W1558" s="27"/>
      <c r="X1558" s="27"/>
      <c r="Y1558" s="27"/>
      <c r="Z1558" s="27"/>
      <c r="AA1558" s="27"/>
      <c r="AB1558" s="27"/>
      <c r="AC1558" s="27"/>
      <c r="AD1558" s="78"/>
      <c r="AE1558" s="78"/>
      <c r="AF1558" s="78"/>
      <c r="AG1558" s="1"/>
      <c r="AH1558" s="27"/>
      <c r="AI1558" s="30"/>
      <c r="AJ1558" s="1"/>
    </row>
    <row r="1559" spans="1:36" ht="12.75" customHeight="1" x14ac:dyDescent="0.25">
      <c r="A1559" s="22"/>
      <c r="B1559" s="27"/>
      <c r="C1559" s="27"/>
      <c r="D1559" s="76"/>
      <c r="E1559" s="76"/>
      <c r="F1559" s="76"/>
      <c r="G1559" s="76"/>
      <c r="H1559" s="76"/>
      <c r="I1559" s="76"/>
      <c r="J1559" s="76"/>
      <c r="K1559" s="77"/>
      <c r="L1559" s="27"/>
      <c r="M1559" s="27"/>
      <c r="N1559" s="27"/>
      <c r="O1559" s="27"/>
      <c r="P1559" s="27"/>
      <c r="Q1559" s="27"/>
      <c r="R1559" s="27"/>
      <c r="S1559" s="27"/>
      <c r="T1559" s="27"/>
      <c r="U1559" s="27"/>
      <c r="V1559" s="27"/>
      <c r="W1559" s="27"/>
      <c r="X1559" s="27"/>
      <c r="Y1559" s="27"/>
      <c r="Z1559" s="27"/>
      <c r="AA1559" s="27"/>
      <c r="AB1559" s="27"/>
      <c r="AC1559" s="27"/>
      <c r="AD1559" s="78"/>
      <c r="AE1559" s="78"/>
      <c r="AF1559" s="78"/>
      <c r="AG1559" s="1"/>
      <c r="AH1559" s="27"/>
      <c r="AI1559" s="30"/>
      <c r="AJ1559" s="1"/>
    </row>
    <row r="1560" spans="1:36" ht="12.75" customHeight="1" x14ac:dyDescent="0.25">
      <c r="A1560" s="22"/>
      <c r="B1560" s="27"/>
      <c r="C1560" s="27"/>
      <c r="D1560" s="76"/>
      <c r="E1560" s="76"/>
      <c r="F1560" s="76"/>
      <c r="G1560" s="76"/>
      <c r="H1560" s="76"/>
      <c r="I1560" s="76"/>
      <c r="J1560" s="76"/>
      <c r="K1560" s="77"/>
      <c r="L1560" s="27"/>
      <c r="M1560" s="27"/>
      <c r="N1560" s="27"/>
      <c r="O1560" s="27"/>
      <c r="P1560" s="27"/>
      <c r="Q1560" s="27"/>
      <c r="R1560" s="27"/>
      <c r="S1560" s="27"/>
      <c r="T1560" s="27"/>
      <c r="U1560" s="27"/>
      <c r="V1560" s="27"/>
      <c r="W1560" s="27"/>
      <c r="X1560" s="27"/>
      <c r="Y1560" s="27"/>
      <c r="Z1560" s="27"/>
      <c r="AA1560" s="27"/>
      <c r="AB1560" s="27"/>
      <c r="AC1560" s="27"/>
      <c r="AD1560" s="78"/>
      <c r="AE1560" s="78"/>
      <c r="AF1560" s="78"/>
      <c r="AG1560" s="1"/>
      <c r="AH1560" s="27"/>
      <c r="AI1560" s="30"/>
      <c r="AJ1560" s="1"/>
    </row>
    <row r="1561" spans="1:36" ht="12.75" customHeight="1" x14ac:dyDescent="0.25">
      <c r="A1561" s="22"/>
      <c r="B1561" s="27"/>
      <c r="C1561" s="27"/>
      <c r="D1561" s="76"/>
      <c r="E1561" s="76"/>
      <c r="F1561" s="76"/>
      <c r="G1561" s="76"/>
      <c r="H1561" s="76"/>
      <c r="I1561" s="76"/>
      <c r="J1561" s="76"/>
      <c r="K1561" s="77"/>
      <c r="L1561" s="27"/>
      <c r="M1561" s="27"/>
      <c r="N1561" s="27"/>
      <c r="O1561" s="27"/>
      <c r="P1561" s="27"/>
      <c r="Q1561" s="27"/>
      <c r="R1561" s="27"/>
      <c r="S1561" s="27"/>
      <c r="T1561" s="27"/>
      <c r="U1561" s="27"/>
      <c r="V1561" s="27"/>
      <c r="W1561" s="27"/>
      <c r="X1561" s="27"/>
      <c r="Y1561" s="27"/>
      <c r="Z1561" s="27"/>
      <c r="AA1561" s="27"/>
      <c r="AB1561" s="27"/>
      <c r="AC1561" s="27"/>
      <c r="AD1561" s="78"/>
      <c r="AE1561" s="78"/>
      <c r="AF1561" s="78"/>
      <c r="AG1561" s="1"/>
      <c r="AH1561" s="27"/>
      <c r="AI1561" s="30"/>
      <c r="AJ1561" s="1"/>
    </row>
    <row r="1562" spans="1:36" ht="12.75" customHeight="1" x14ac:dyDescent="0.25">
      <c r="A1562" s="22"/>
      <c r="B1562" s="27"/>
      <c r="C1562" s="27"/>
      <c r="D1562" s="76"/>
      <c r="E1562" s="76"/>
      <c r="F1562" s="76"/>
      <c r="G1562" s="76"/>
      <c r="H1562" s="76"/>
      <c r="I1562" s="76"/>
      <c r="J1562" s="76"/>
      <c r="K1562" s="77"/>
      <c r="L1562" s="27"/>
      <c r="M1562" s="27"/>
      <c r="N1562" s="27"/>
      <c r="O1562" s="27"/>
      <c r="P1562" s="27"/>
      <c r="Q1562" s="27"/>
      <c r="R1562" s="27"/>
      <c r="S1562" s="27"/>
      <c r="T1562" s="27"/>
      <c r="U1562" s="27"/>
      <c r="V1562" s="27"/>
      <c r="W1562" s="27"/>
      <c r="X1562" s="27"/>
      <c r="Y1562" s="27"/>
      <c r="Z1562" s="27"/>
      <c r="AA1562" s="27"/>
      <c r="AB1562" s="27"/>
      <c r="AC1562" s="27"/>
      <c r="AD1562" s="78"/>
      <c r="AE1562" s="78"/>
      <c r="AF1562" s="78"/>
      <c r="AG1562" s="1"/>
      <c r="AH1562" s="27"/>
      <c r="AI1562" s="30"/>
      <c r="AJ1562" s="1"/>
    </row>
    <row r="1563" spans="1:36" ht="12.75" customHeight="1" x14ac:dyDescent="0.25">
      <c r="A1563" s="22"/>
      <c r="B1563" s="27"/>
      <c r="C1563" s="27"/>
      <c r="D1563" s="76"/>
      <c r="E1563" s="76"/>
      <c r="F1563" s="76"/>
      <c r="G1563" s="76"/>
      <c r="H1563" s="76"/>
      <c r="I1563" s="76"/>
      <c r="J1563" s="76"/>
      <c r="K1563" s="77"/>
      <c r="L1563" s="27"/>
      <c r="M1563" s="27"/>
      <c r="N1563" s="27"/>
      <c r="O1563" s="27"/>
      <c r="P1563" s="27"/>
      <c r="Q1563" s="27"/>
      <c r="R1563" s="27"/>
      <c r="S1563" s="27"/>
      <c r="T1563" s="27"/>
      <c r="U1563" s="27"/>
      <c r="V1563" s="27"/>
      <c r="W1563" s="27"/>
      <c r="X1563" s="27"/>
      <c r="Y1563" s="27"/>
      <c r="Z1563" s="27"/>
      <c r="AA1563" s="27"/>
      <c r="AB1563" s="27"/>
      <c r="AC1563" s="27"/>
      <c r="AD1563" s="78"/>
      <c r="AE1563" s="78"/>
      <c r="AF1563" s="78"/>
      <c r="AG1563" s="1"/>
      <c r="AH1563" s="27"/>
      <c r="AI1563" s="30"/>
      <c r="AJ1563" s="1"/>
    </row>
    <row r="1564" spans="1:36" ht="12.75" customHeight="1" x14ac:dyDescent="0.25">
      <c r="A1564" s="22"/>
      <c r="B1564" s="27"/>
      <c r="C1564" s="27"/>
      <c r="D1564" s="76"/>
      <c r="E1564" s="76"/>
      <c r="F1564" s="76"/>
      <c r="G1564" s="76"/>
      <c r="H1564" s="76"/>
      <c r="I1564" s="76"/>
      <c r="J1564" s="76"/>
      <c r="K1564" s="77"/>
      <c r="L1564" s="27"/>
      <c r="M1564" s="27"/>
      <c r="N1564" s="27"/>
      <c r="O1564" s="27"/>
      <c r="P1564" s="27"/>
      <c r="Q1564" s="27"/>
      <c r="R1564" s="27"/>
      <c r="S1564" s="27"/>
      <c r="T1564" s="27"/>
      <c r="U1564" s="27"/>
      <c r="V1564" s="27"/>
      <c r="W1564" s="27"/>
      <c r="X1564" s="27"/>
      <c r="Y1564" s="27"/>
      <c r="Z1564" s="27"/>
      <c r="AA1564" s="27"/>
      <c r="AB1564" s="27"/>
      <c r="AC1564" s="27"/>
      <c r="AD1564" s="78"/>
      <c r="AE1564" s="78"/>
      <c r="AF1564" s="78"/>
      <c r="AG1564" s="1"/>
      <c r="AH1564" s="27"/>
      <c r="AI1564" s="30"/>
      <c r="AJ1564" s="1"/>
    </row>
    <row r="1565" spans="1:36" ht="12.75" customHeight="1" x14ac:dyDescent="0.25">
      <c r="A1565" s="22"/>
      <c r="B1565" s="27"/>
      <c r="C1565" s="27"/>
      <c r="D1565" s="76"/>
      <c r="E1565" s="76"/>
      <c r="F1565" s="76"/>
      <c r="G1565" s="76"/>
      <c r="H1565" s="76"/>
      <c r="I1565" s="76"/>
      <c r="J1565" s="76"/>
      <c r="K1565" s="77"/>
      <c r="L1565" s="27"/>
      <c r="M1565" s="27"/>
      <c r="N1565" s="27"/>
      <c r="O1565" s="27"/>
      <c r="P1565" s="27"/>
      <c r="Q1565" s="27"/>
      <c r="R1565" s="27"/>
      <c r="S1565" s="27"/>
      <c r="T1565" s="27"/>
      <c r="U1565" s="27"/>
      <c r="V1565" s="27"/>
      <c r="W1565" s="27"/>
      <c r="X1565" s="27"/>
      <c r="Y1565" s="27"/>
      <c r="Z1565" s="27"/>
      <c r="AA1565" s="27"/>
      <c r="AB1565" s="27"/>
      <c r="AC1565" s="27"/>
      <c r="AD1565" s="78"/>
      <c r="AE1565" s="78"/>
      <c r="AF1565" s="78"/>
      <c r="AG1565" s="1"/>
      <c r="AH1565" s="27"/>
      <c r="AI1565" s="30"/>
      <c r="AJ1565" s="1"/>
    </row>
    <row r="1566" spans="1:36" ht="12.75" customHeight="1" x14ac:dyDescent="0.25">
      <c r="A1566" s="22"/>
      <c r="B1566" s="27"/>
      <c r="C1566" s="27"/>
      <c r="D1566" s="76"/>
      <c r="E1566" s="76"/>
      <c r="F1566" s="76"/>
      <c r="G1566" s="76"/>
      <c r="H1566" s="76"/>
      <c r="I1566" s="76"/>
      <c r="J1566" s="76"/>
      <c r="K1566" s="77"/>
      <c r="L1566" s="27"/>
      <c r="M1566" s="27"/>
      <c r="N1566" s="27"/>
      <c r="O1566" s="27"/>
      <c r="P1566" s="27"/>
      <c r="Q1566" s="27"/>
      <c r="R1566" s="27"/>
      <c r="S1566" s="27"/>
      <c r="T1566" s="27"/>
      <c r="U1566" s="27"/>
      <c r="V1566" s="27"/>
      <c r="W1566" s="27"/>
      <c r="X1566" s="27"/>
      <c r="Y1566" s="27"/>
      <c r="Z1566" s="27"/>
      <c r="AA1566" s="27"/>
      <c r="AB1566" s="27"/>
      <c r="AC1566" s="27"/>
      <c r="AD1566" s="78"/>
      <c r="AE1566" s="78"/>
      <c r="AF1566" s="78"/>
      <c r="AG1566" s="1"/>
      <c r="AH1566" s="27"/>
      <c r="AI1566" s="30"/>
      <c r="AJ1566" s="1"/>
    </row>
    <row r="1567" spans="1:36" ht="12.75" customHeight="1" x14ac:dyDescent="0.25">
      <c r="A1567" s="22"/>
      <c r="B1567" s="27"/>
      <c r="C1567" s="27"/>
      <c r="D1567" s="76"/>
      <c r="E1567" s="76"/>
      <c r="F1567" s="76"/>
      <c r="G1567" s="76"/>
      <c r="H1567" s="76"/>
      <c r="I1567" s="76"/>
      <c r="J1567" s="76"/>
      <c r="K1567" s="77"/>
      <c r="L1567" s="27"/>
      <c r="M1567" s="27"/>
      <c r="N1567" s="27"/>
      <c r="O1567" s="27"/>
      <c r="P1567" s="27"/>
      <c r="Q1567" s="27"/>
      <c r="R1567" s="27"/>
      <c r="S1567" s="27"/>
      <c r="T1567" s="27"/>
      <c r="U1567" s="27"/>
      <c r="V1567" s="27"/>
      <c r="W1567" s="27"/>
      <c r="X1567" s="27"/>
      <c r="Y1567" s="27"/>
      <c r="Z1567" s="27"/>
      <c r="AA1567" s="27"/>
      <c r="AB1567" s="27"/>
      <c r="AC1567" s="27"/>
      <c r="AD1567" s="78"/>
      <c r="AE1567" s="78"/>
      <c r="AF1567" s="78"/>
      <c r="AG1567" s="1"/>
      <c r="AH1567" s="27"/>
      <c r="AI1567" s="30"/>
      <c r="AJ1567" s="1"/>
    </row>
    <row r="1568" spans="1:36" ht="12.75" customHeight="1" x14ac:dyDescent="0.25">
      <c r="A1568" s="22"/>
      <c r="B1568" s="27"/>
      <c r="C1568" s="27"/>
      <c r="D1568" s="76"/>
      <c r="E1568" s="76"/>
      <c r="F1568" s="76"/>
      <c r="G1568" s="76"/>
      <c r="H1568" s="76"/>
      <c r="I1568" s="76"/>
      <c r="J1568" s="76"/>
      <c r="K1568" s="77"/>
      <c r="L1568" s="27"/>
      <c r="M1568" s="27"/>
      <c r="N1568" s="27"/>
      <c r="O1568" s="27"/>
      <c r="P1568" s="27"/>
      <c r="Q1568" s="27"/>
      <c r="R1568" s="27"/>
      <c r="S1568" s="27"/>
      <c r="T1568" s="27"/>
      <c r="U1568" s="27"/>
      <c r="V1568" s="27"/>
      <c r="W1568" s="27"/>
      <c r="X1568" s="27"/>
      <c r="Y1568" s="27"/>
      <c r="Z1568" s="27"/>
      <c r="AA1568" s="27"/>
      <c r="AB1568" s="27"/>
      <c r="AC1568" s="27"/>
      <c r="AD1568" s="78"/>
      <c r="AE1568" s="78"/>
      <c r="AF1568" s="78"/>
      <c r="AG1568" s="1"/>
      <c r="AH1568" s="27"/>
      <c r="AI1568" s="30"/>
      <c r="AJ1568" s="1"/>
    </row>
    <row r="1569" spans="1:36" ht="12.75" customHeight="1" x14ac:dyDescent="0.25">
      <c r="A1569" s="22"/>
      <c r="B1569" s="27"/>
      <c r="C1569" s="27"/>
      <c r="D1569" s="76"/>
      <c r="E1569" s="76"/>
      <c r="F1569" s="76"/>
      <c r="G1569" s="76"/>
      <c r="H1569" s="76"/>
      <c r="I1569" s="76"/>
      <c r="J1569" s="76"/>
      <c r="K1569" s="77"/>
      <c r="L1569" s="27"/>
      <c r="M1569" s="27"/>
      <c r="N1569" s="27"/>
      <c r="O1569" s="27"/>
      <c r="P1569" s="27"/>
      <c r="Q1569" s="27"/>
      <c r="R1569" s="27"/>
      <c r="S1569" s="27"/>
      <c r="T1569" s="27"/>
      <c r="U1569" s="27"/>
      <c r="V1569" s="27"/>
      <c r="W1569" s="27"/>
      <c r="X1569" s="27"/>
      <c r="Y1569" s="27"/>
      <c r="Z1569" s="27"/>
      <c r="AA1569" s="27"/>
      <c r="AB1569" s="27"/>
      <c r="AC1569" s="27"/>
      <c r="AD1569" s="78"/>
      <c r="AE1569" s="78"/>
      <c r="AF1569" s="78"/>
      <c r="AG1569" s="1"/>
      <c r="AH1569" s="27"/>
      <c r="AI1569" s="30"/>
      <c r="AJ1569" s="1"/>
    </row>
    <row r="1570" spans="1:36" ht="12.75" customHeight="1" x14ac:dyDescent="0.25">
      <c r="A1570" s="22"/>
      <c r="B1570" s="27"/>
      <c r="C1570" s="27"/>
      <c r="D1570" s="76"/>
      <c r="E1570" s="76"/>
      <c r="F1570" s="76"/>
      <c r="G1570" s="76"/>
      <c r="H1570" s="76"/>
      <c r="I1570" s="76"/>
      <c r="J1570" s="76"/>
      <c r="K1570" s="77"/>
      <c r="L1570" s="27"/>
      <c r="M1570" s="27"/>
      <c r="N1570" s="27"/>
      <c r="O1570" s="27"/>
      <c r="P1570" s="27"/>
      <c r="Q1570" s="27"/>
      <c r="R1570" s="27"/>
      <c r="S1570" s="27"/>
      <c r="T1570" s="27"/>
      <c r="U1570" s="27"/>
      <c r="V1570" s="27"/>
      <c r="W1570" s="27"/>
      <c r="X1570" s="27"/>
      <c r="Y1570" s="27"/>
      <c r="Z1570" s="27"/>
      <c r="AA1570" s="27"/>
      <c r="AB1570" s="27"/>
      <c r="AC1570" s="27"/>
      <c r="AD1570" s="78"/>
      <c r="AE1570" s="78"/>
      <c r="AF1570" s="78"/>
      <c r="AG1570" s="1"/>
      <c r="AH1570" s="27"/>
      <c r="AI1570" s="30"/>
      <c r="AJ1570" s="1"/>
    </row>
    <row r="1571" spans="1:36" ht="12.75" customHeight="1" x14ac:dyDescent="0.25">
      <c r="A1571" s="22"/>
      <c r="B1571" s="27"/>
      <c r="C1571" s="27"/>
      <c r="D1571" s="76"/>
      <c r="E1571" s="76"/>
      <c r="F1571" s="76"/>
      <c r="G1571" s="76"/>
      <c r="H1571" s="76"/>
      <c r="I1571" s="76"/>
      <c r="J1571" s="76"/>
      <c r="K1571" s="77"/>
      <c r="L1571" s="27"/>
      <c r="M1571" s="27"/>
      <c r="N1571" s="27"/>
      <c r="O1571" s="27"/>
      <c r="P1571" s="27"/>
      <c r="Q1571" s="27"/>
      <c r="R1571" s="27"/>
      <c r="S1571" s="27"/>
      <c r="T1571" s="27"/>
      <c r="U1571" s="27"/>
      <c r="V1571" s="27"/>
      <c r="W1571" s="27"/>
      <c r="X1571" s="27"/>
      <c r="Y1571" s="27"/>
      <c r="Z1571" s="27"/>
      <c r="AA1571" s="27"/>
      <c r="AB1571" s="27"/>
      <c r="AC1571" s="27"/>
      <c r="AD1571" s="78"/>
      <c r="AE1571" s="78"/>
      <c r="AF1571" s="78"/>
      <c r="AG1571" s="1"/>
      <c r="AH1571" s="27"/>
      <c r="AI1571" s="30"/>
      <c r="AJ1571" s="1"/>
    </row>
    <row r="1572" spans="1:36" ht="12.75" customHeight="1" x14ac:dyDescent="0.25">
      <c r="A1572" s="22"/>
      <c r="B1572" s="27"/>
      <c r="C1572" s="27"/>
      <c r="D1572" s="76"/>
      <c r="E1572" s="76"/>
      <c r="F1572" s="76"/>
      <c r="G1572" s="76"/>
      <c r="H1572" s="76"/>
      <c r="I1572" s="76"/>
      <c r="J1572" s="76"/>
      <c r="K1572" s="77"/>
      <c r="L1572" s="27"/>
      <c r="M1572" s="27"/>
      <c r="N1572" s="27"/>
      <c r="O1572" s="27"/>
      <c r="P1572" s="27"/>
      <c r="Q1572" s="27"/>
      <c r="R1572" s="27"/>
      <c r="S1572" s="27"/>
      <c r="T1572" s="27"/>
      <c r="U1572" s="27"/>
      <c r="V1572" s="27"/>
      <c r="W1572" s="27"/>
      <c r="X1572" s="27"/>
      <c r="Y1572" s="27"/>
      <c r="Z1572" s="27"/>
      <c r="AA1572" s="27"/>
      <c r="AB1572" s="27"/>
      <c r="AC1572" s="27"/>
      <c r="AD1572" s="78"/>
      <c r="AE1572" s="78"/>
      <c r="AF1572" s="78"/>
      <c r="AG1572" s="1"/>
      <c r="AH1572" s="27"/>
      <c r="AI1572" s="30"/>
      <c r="AJ1572" s="1"/>
    </row>
    <row r="1573" spans="1:36" ht="12.75" customHeight="1" x14ac:dyDescent="0.25">
      <c r="A1573" s="22"/>
      <c r="B1573" s="27"/>
      <c r="C1573" s="27"/>
      <c r="D1573" s="76"/>
      <c r="E1573" s="76"/>
      <c r="F1573" s="76"/>
      <c r="G1573" s="76"/>
      <c r="H1573" s="76"/>
      <c r="I1573" s="76"/>
      <c r="J1573" s="76"/>
      <c r="K1573" s="77"/>
      <c r="L1573" s="27"/>
      <c r="M1573" s="27"/>
      <c r="N1573" s="27"/>
      <c r="O1573" s="27"/>
      <c r="P1573" s="27"/>
      <c r="Q1573" s="27"/>
      <c r="R1573" s="27"/>
      <c r="S1573" s="27"/>
      <c r="T1573" s="27"/>
      <c r="U1573" s="27"/>
      <c r="V1573" s="27"/>
      <c r="W1573" s="27"/>
      <c r="X1573" s="27"/>
      <c r="Y1573" s="27"/>
      <c r="Z1573" s="27"/>
      <c r="AA1573" s="27"/>
      <c r="AB1573" s="27"/>
      <c r="AC1573" s="27"/>
      <c r="AD1573" s="78"/>
      <c r="AE1573" s="78"/>
      <c r="AF1573" s="78"/>
      <c r="AG1573" s="1"/>
      <c r="AH1573" s="27"/>
      <c r="AI1573" s="30"/>
      <c r="AJ1573" s="1"/>
    </row>
    <row r="1574" spans="1:36" ht="12.75" customHeight="1" x14ac:dyDescent="0.25">
      <c r="A1574" s="22"/>
      <c r="B1574" s="27"/>
      <c r="C1574" s="27"/>
      <c r="D1574" s="76"/>
      <c r="E1574" s="76"/>
      <c r="F1574" s="76"/>
      <c r="G1574" s="76"/>
      <c r="H1574" s="76"/>
      <c r="I1574" s="76"/>
      <c r="J1574" s="76"/>
      <c r="K1574" s="77"/>
      <c r="L1574" s="27"/>
      <c r="M1574" s="27"/>
      <c r="N1574" s="27"/>
      <c r="O1574" s="27"/>
      <c r="P1574" s="27"/>
      <c r="Q1574" s="27"/>
      <c r="R1574" s="27"/>
      <c r="S1574" s="27"/>
      <c r="T1574" s="27"/>
      <c r="U1574" s="27"/>
      <c r="V1574" s="27"/>
      <c r="W1574" s="27"/>
      <c r="X1574" s="27"/>
      <c r="Y1574" s="27"/>
      <c r="Z1574" s="27"/>
      <c r="AA1574" s="27"/>
      <c r="AB1574" s="27"/>
      <c r="AC1574" s="27"/>
      <c r="AD1574" s="78"/>
      <c r="AE1574" s="78"/>
      <c r="AF1574" s="78"/>
      <c r="AG1574" s="1"/>
      <c r="AH1574" s="27"/>
      <c r="AI1574" s="30"/>
      <c r="AJ1574" s="1"/>
    </row>
    <row r="1575" spans="1:36" ht="12.75" customHeight="1" x14ac:dyDescent="0.25">
      <c r="A1575" s="22"/>
      <c r="B1575" s="27"/>
      <c r="C1575" s="27"/>
      <c r="D1575" s="76"/>
      <c r="E1575" s="76"/>
      <c r="F1575" s="76"/>
      <c r="G1575" s="76"/>
      <c r="H1575" s="76"/>
      <c r="I1575" s="76"/>
      <c r="J1575" s="76"/>
      <c r="K1575" s="77"/>
      <c r="L1575" s="27"/>
      <c r="M1575" s="27"/>
      <c r="N1575" s="27"/>
      <c r="O1575" s="27"/>
      <c r="P1575" s="27"/>
      <c r="Q1575" s="27"/>
      <c r="R1575" s="27"/>
      <c r="S1575" s="27"/>
      <c r="T1575" s="27"/>
      <c r="U1575" s="27"/>
      <c r="V1575" s="27"/>
      <c r="W1575" s="27"/>
      <c r="X1575" s="27"/>
      <c r="Y1575" s="27"/>
      <c r="Z1575" s="27"/>
      <c r="AA1575" s="27"/>
      <c r="AB1575" s="27"/>
      <c r="AC1575" s="27"/>
      <c r="AD1575" s="78"/>
      <c r="AE1575" s="78"/>
      <c r="AF1575" s="78"/>
      <c r="AG1575" s="1"/>
      <c r="AH1575" s="27"/>
      <c r="AI1575" s="30"/>
      <c r="AJ1575" s="1"/>
    </row>
    <row r="1576" spans="1:36" ht="12.75" customHeight="1" x14ac:dyDescent="0.25">
      <c r="A1576" s="22"/>
      <c r="B1576" s="27"/>
      <c r="C1576" s="27"/>
      <c r="D1576" s="76"/>
      <c r="E1576" s="76"/>
      <c r="F1576" s="76"/>
      <c r="G1576" s="76"/>
      <c r="H1576" s="76"/>
      <c r="I1576" s="76"/>
      <c r="J1576" s="76"/>
      <c r="K1576" s="77"/>
      <c r="L1576" s="27"/>
      <c r="M1576" s="27"/>
      <c r="N1576" s="27"/>
      <c r="O1576" s="27"/>
      <c r="P1576" s="27"/>
      <c r="Q1576" s="27"/>
      <c r="R1576" s="27"/>
      <c r="S1576" s="27"/>
      <c r="T1576" s="27"/>
      <c r="U1576" s="27"/>
      <c r="V1576" s="27"/>
      <c r="W1576" s="27"/>
      <c r="X1576" s="27"/>
      <c r="Y1576" s="27"/>
      <c r="Z1576" s="27"/>
      <c r="AA1576" s="27"/>
      <c r="AB1576" s="27"/>
      <c r="AC1576" s="27"/>
      <c r="AD1576" s="78"/>
      <c r="AE1576" s="78"/>
      <c r="AF1576" s="78"/>
      <c r="AG1576" s="1"/>
      <c r="AH1576" s="27"/>
      <c r="AI1576" s="30"/>
      <c r="AJ1576" s="1"/>
    </row>
    <row r="1577" spans="1:36" ht="12.75" customHeight="1" x14ac:dyDescent="0.25">
      <c r="A1577" s="22"/>
      <c r="B1577" s="27"/>
      <c r="C1577" s="27"/>
      <c r="D1577" s="76"/>
      <c r="E1577" s="76"/>
      <c r="F1577" s="76"/>
      <c r="G1577" s="76"/>
      <c r="H1577" s="76"/>
      <c r="I1577" s="76"/>
      <c r="J1577" s="76"/>
      <c r="K1577" s="77"/>
      <c r="L1577" s="27"/>
      <c r="M1577" s="27"/>
      <c r="N1577" s="27"/>
      <c r="O1577" s="27"/>
      <c r="P1577" s="27"/>
      <c r="Q1577" s="27"/>
      <c r="R1577" s="27"/>
      <c r="S1577" s="27"/>
      <c r="T1577" s="27"/>
      <c r="U1577" s="27"/>
      <c r="V1577" s="27"/>
      <c r="W1577" s="27"/>
      <c r="X1577" s="27"/>
      <c r="Y1577" s="27"/>
      <c r="Z1577" s="27"/>
      <c r="AA1577" s="27"/>
      <c r="AB1577" s="27"/>
      <c r="AC1577" s="27"/>
      <c r="AD1577" s="78"/>
      <c r="AE1577" s="78"/>
      <c r="AF1577" s="78"/>
      <c r="AG1577" s="1"/>
      <c r="AH1577" s="27"/>
      <c r="AI1577" s="30"/>
      <c r="AJ1577" s="1"/>
    </row>
    <row r="1578" spans="1:36" ht="12.75" customHeight="1" x14ac:dyDescent="0.25">
      <c r="A1578" s="22"/>
      <c r="B1578" s="27"/>
      <c r="C1578" s="27"/>
      <c r="D1578" s="76"/>
      <c r="E1578" s="76"/>
      <c r="F1578" s="76"/>
      <c r="G1578" s="76"/>
      <c r="H1578" s="76"/>
      <c r="I1578" s="76"/>
      <c r="J1578" s="76"/>
      <c r="K1578" s="77"/>
      <c r="L1578" s="27"/>
      <c r="M1578" s="27"/>
      <c r="N1578" s="27"/>
      <c r="O1578" s="27"/>
      <c r="P1578" s="27"/>
      <c r="Q1578" s="27"/>
      <c r="R1578" s="27"/>
      <c r="S1578" s="27"/>
      <c r="T1578" s="27"/>
      <c r="U1578" s="27"/>
      <c r="V1578" s="27"/>
      <c r="W1578" s="27"/>
      <c r="X1578" s="27"/>
      <c r="Y1578" s="27"/>
      <c r="Z1578" s="27"/>
      <c r="AA1578" s="27"/>
      <c r="AB1578" s="27"/>
      <c r="AC1578" s="27"/>
      <c r="AD1578" s="78"/>
      <c r="AE1578" s="78"/>
      <c r="AF1578" s="78"/>
      <c r="AG1578" s="1"/>
      <c r="AH1578" s="27"/>
      <c r="AI1578" s="30"/>
      <c r="AJ1578" s="1"/>
    </row>
    <row r="1579" spans="1:36" ht="12.75" customHeight="1" x14ac:dyDescent="0.25">
      <c r="A1579" s="22"/>
      <c r="B1579" s="27"/>
      <c r="C1579" s="27"/>
      <c r="D1579" s="76"/>
      <c r="E1579" s="76"/>
      <c r="F1579" s="76"/>
      <c r="G1579" s="76"/>
      <c r="H1579" s="76"/>
      <c r="I1579" s="76"/>
      <c r="J1579" s="76"/>
      <c r="K1579" s="77"/>
      <c r="L1579" s="27"/>
      <c r="M1579" s="27"/>
      <c r="N1579" s="27"/>
      <c r="O1579" s="27"/>
      <c r="P1579" s="27"/>
      <c r="Q1579" s="27"/>
      <c r="R1579" s="27"/>
      <c r="S1579" s="27"/>
      <c r="T1579" s="27"/>
      <c r="U1579" s="27"/>
      <c r="V1579" s="27"/>
      <c r="W1579" s="27"/>
      <c r="X1579" s="27"/>
      <c r="Y1579" s="27"/>
      <c r="Z1579" s="27"/>
      <c r="AA1579" s="27"/>
      <c r="AB1579" s="27"/>
      <c r="AC1579" s="27"/>
      <c r="AD1579" s="78"/>
      <c r="AE1579" s="78"/>
      <c r="AF1579" s="78"/>
      <c r="AG1579" s="1"/>
      <c r="AH1579" s="27"/>
      <c r="AI1579" s="30"/>
      <c r="AJ1579" s="1"/>
    </row>
    <row r="1580" spans="1:36" ht="12.75" customHeight="1" x14ac:dyDescent="0.25">
      <c r="A1580" s="22"/>
      <c r="B1580" s="27"/>
      <c r="C1580" s="27"/>
      <c r="D1580" s="76"/>
      <c r="E1580" s="76"/>
      <c r="F1580" s="76"/>
      <c r="G1580" s="76"/>
      <c r="H1580" s="76"/>
      <c r="I1580" s="76"/>
      <c r="J1580" s="76"/>
      <c r="K1580" s="77"/>
      <c r="L1580" s="27"/>
      <c r="M1580" s="27"/>
      <c r="N1580" s="27"/>
      <c r="O1580" s="27"/>
      <c r="P1580" s="27"/>
      <c r="Q1580" s="27"/>
      <c r="R1580" s="27"/>
      <c r="S1580" s="27"/>
      <c r="T1580" s="27"/>
      <c r="U1580" s="27"/>
      <c r="V1580" s="27"/>
      <c r="W1580" s="27"/>
      <c r="X1580" s="27"/>
      <c r="Y1580" s="27"/>
      <c r="Z1580" s="27"/>
      <c r="AA1580" s="27"/>
      <c r="AB1580" s="27"/>
      <c r="AC1580" s="27"/>
      <c r="AD1580" s="78"/>
      <c r="AE1580" s="78"/>
      <c r="AF1580" s="78"/>
      <c r="AG1580" s="1"/>
      <c r="AH1580" s="27"/>
      <c r="AI1580" s="30"/>
      <c r="AJ1580" s="1"/>
    </row>
    <row r="1581" spans="1:36" ht="12.75" customHeight="1" x14ac:dyDescent="0.25">
      <c r="A1581" s="22"/>
      <c r="B1581" s="27"/>
      <c r="C1581" s="27"/>
      <c r="D1581" s="76"/>
      <c r="E1581" s="76"/>
      <c r="F1581" s="76"/>
      <c r="G1581" s="76"/>
      <c r="H1581" s="76"/>
      <c r="I1581" s="76"/>
      <c r="J1581" s="76"/>
      <c r="K1581" s="77"/>
      <c r="L1581" s="27"/>
      <c r="M1581" s="27"/>
      <c r="N1581" s="27"/>
      <c r="O1581" s="27"/>
      <c r="P1581" s="27"/>
      <c r="Q1581" s="27"/>
      <c r="R1581" s="27"/>
      <c r="S1581" s="27"/>
      <c r="T1581" s="27"/>
      <c r="U1581" s="27"/>
      <c r="V1581" s="27"/>
      <c r="W1581" s="27"/>
      <c r="X1581" s="27"/>
      <c r="Y1581" s="27"/>
      <c r="Z1581" s="27"/>
      <c r="AA1581" s="27"/>
      <c r="AB1581" s="27"/>
      <c r="AC1581" s="27"/>
      <c r="AD1581" s="78"/>
      <c r="AE1581" s="78"/>
      <c r="AF1581" s="78"/>
      <c r="AG1581" s="1"/>
      <c r="AH1581" s="27"/>
      <c r="AI1581" s="30"/>
      <c r="AJ1581" s="1"/>
    </row>
    <row r="1582" spans="1:36" ht="12.75" customHeight="1" x14ac:dyDescent="0.25">
      <c r="A1582" s="22"/>
      <c r="B1582" s="27"/>
      <c r="C1582" s="27"/>
      <c r="D1582" s="76"/>
      <c r="E1582" s="76"/>
      <c r="F1582" s="76"/>
      <c r="G1582" s="76"/>
      <c r="H1582" s="76"/>
      <c r="I1582" s="76"/>
      <c r="J1582" s="76"/>
      <c r="K1582" s="77"/>
      <c r="L1582" s="27"/>
      <c r="M1582" s="27"/>
      <c r="N1582" s="27"/>
      <c r="O1582" s="27"/>
      <c r="P1582" s="27"/>
      <c r="Q1582" s="27"/>
      <c r="R1582" s="27"/>
      <c r="S1582" s="27"/>
      <c r="T1582" s="27"/>
      <c r="U1582" s="27"/>
      <c r="V1582" s="27"/>
      <c r="W1582" s="27"/>
      <c r="X1582" s="27"/>
      <c r="Y1582" s="27"/>
      <c r="Z1582" s="27"/>
      <c r="AA1582" s="27"/>
      <c r="AB1582" s="27"/>
      <c r="AC1582" s="27"/>
      <c r="AD1582" s="78"/>
      <c r="AE1582" s="78"/>
      <c r="AF1582" s="78"/>
      <c r="AG1582" s="1"/>
      <c r="AH1582" s="27"/>
      <c r="AI1582" s="30"/>
      <c r="AJ1582" s="1"/>
    </row>
    <row r="1583" spans="1:36" ht="12.75" customHeight="1" x14ac:dyDescent="0.25">
      <c r="A1583" s="22"/>
      <c r="B1583" s="27"/>
      <c r="C1583" s="27"/>
      <c r="D1583" s="76"/>
      <c r="E1583" s="76"/>
      <c r="F1583" s="76"/>
      <c r="G1583" s="76"/>
      <c r="H1583" s="76"/>
      <c r="I1583" s="76"/>
      <c r="J1583" s="76"/>
      <c r="K1583" s="77"/>
      <c r="L1583" s="27"/>
      <c r="M1583" s="27"/>
      <c r="N1583" s="27"/>
      <c r="O1583" s="27"/>
      <c r="P1583" s="27"/>
      <c r="Q1583" s="27"/>
      <c r="R1583" s="27"/>
      <c r="S1583" s="27"/>
      <c r="T1583" s="27"/>
      <c r="U1583" s="27"/>
      <c r="V1583" s="27"/>
      <c r="W1583" s="27"/>
      <c r="X1583" s="27"/>
      <c r="Y1583" s="27"/>
      <c r="Z1583" s="27"/>
      <c r="AA1583" s="27"/>
      <c r="AB1583" s="27"/>
      <c r="AC1583" s="27"/>
      <c r="AD1583" s="78"/>
      <c r="AE1583" s="78"/>
      <c r="AF1583" s="78"/>
      <c r="AG1583" s="1"/>
      <c r="AH1583" s="27"/>
      <c r="AI1583" s="30"/>
      <c r="AJ1583" s="1"/>
    </row>
    <row r="1584" spans="1:36" ht="12.75" customHeight="1" x14ac:dyDescent="0.25">
      <c r="A1584" s="22"/>
      <c r="B1584" s="27"/>
      <c r="C1584" s="27"/>
      <c r="D1584" s="76"/>
      <c r="E1584" s="76"/>
      <c r="F1584" s="76"/>
      <c r="G1584" s="76"/>
      <c r="H1584" s="76"/>
      <c r="I1584" s="76"/>
      <c r="J1584" s="76"/>
      <c r="K1584" s="77"/>
      <c r="L1584" s="27"/>
      <c r="M1584" s="27"/>
      <c r="N1584" s="27"/>
      <c r="O1584" s="27"/>
      <c r="P1584" s="27"/>
      <c r="Q1584" s="27"/>
      <c r="R1584" s="27"/>
      <c r="S1584" s="27"/>
      <c r="T1584" s="27"/>
      <c r="U1584" s="27"/>
      <c r="V1584" s="27"/>
      <c r="W1584" s="27"/>
      <c r="X1584" s="27"/>
      <c r="Y1584" s="27"/>
      <c r="Z1584" s="27"/>
      <c r="AA1584" s="27"/>
      <c r="AB1584" s="27"/>
      <c r="AC1584" s="27"/>
      <c r="AD1584" s="78"/>
      <c r="AE1584" s="78"/>
      <c r="AF1584" s="78"/>
      <c r="AG1584" s="1"/>
      <c r="AH1584" s="27"/>
      <c r="AI1584" s="30"/>
      <c r="AJ1584" s="1"/>
    </row>
    <row r="1585" spans="1:36" ht="12.75" customHeight="1" x14ac:dyDescent="0.25">
      <c r="A1585" s="22"/>
      <c r="B1585" s="27"/>
      <c r="C1585" s="27"/>
      <c r="D1585" s="76"/>
      <c r="E1585" s="76"/>
      <c r="F1585" s="76"/>
      <c r="G1585" s="76"/>
      <c r="H1585" s="76"/>
      <c r="I1585" s="76"/>
      <c r="J1585" s="76"/>
      <c r="K1585" s="77"/>
      <c r="L1585" s="27"/>
      <c r="M1585" s="27"/>
      <c r="N1585" s="27"/>
      <c r="O1585" s="27"/>
      <c r="P1585" s="27"/>
      <c r="Q1585" s="27"/>
      <c r="R1585" s="27"/>
      <c r="S1585" s="27"/>
      <c r="T1585" s="27"/>
      <c r="U1585" s="27"/>
      <c r="V1585" s="27"/>
      <c r="W1585" s="27"/>
      <c r="X1585" s="27"/>
      <c r="Y1585" s="27"/>
      <c r="Z1585" s="27"/>
      <c r="AA1585" s="27"/>
      <c r="AB1585" s="27"/>
      <c r="AC1585" s="27"/>
      <c r="AD1585" s="78"/>
      <c r="AE1585" s="78"/>
      <c r="AF1585" s="78"/>
      <c r="AG1585" s="1"/>
      <c r="AH1585" s="27"/>
      <c r="AI1585" s="30"/>
      <c r="AJ1585" s="1"/>
    </row>
    <row r="1586" spans="1:36" ht="12.75" customHeight="1" x14ac:dyDescent="0.25">
      <c r="A1586" s="22"/>
      <c r="B1586" s="27"/>
      <c r="C1586" s="27"/>
      <c r="D1586" s="76"/>
      <c r="E1586" s="76"/>
      <c r="F1586" s="76"/>
      <c r="G1586" s="76"/>
      <c r="H1586" s="76"/>
      <c r="I1586" s="76"/>
      <c r="J1586" s="76"/>
      <c r="K1586" s="77"/>
      <c r="L1586" s="27"/>
      <c r="M1586" s="27"/>
      <c r="N1586" s="27"/>
      <c r="O1586" s="27"/>
      <c r="P1586" s="27"/>
      <c r="Q1586" s="27"/>
      <c r="R1586" s="27"/>
      <c r="S1586" s="27"/>
      <c r="T1586" s="27"/>
      <c r="U1586" s="27"/>
      <c r="V1586" s="27"/>
      <c r="W1586" s="27"/>
      <c r="X1586" s="27"/>
      <c r="Y1586" s="27"/>
      <c r="Z1586" s="27"/>
      <c r="AA1586" s="27"/>
      <c r="AB1586" s="27"/>
      <c r="AC1586" s="27"/>
      <c r="AD1586" s="78"/>
      <c r="AE1586" s="78"/>
      <c r="AF1586" s="78"/>
      <c r="AG1586" s="1"/>
      <c r="AH1586" s="27"/>
      <c r="AI1586" s="30"/>
      <c r="AJ1586" s="1"/>
    </row>
    <row r="1587" spans="1:36" ht="12.75" customHeight="1" x14ac:dyDescent="0.25">
      <c r="A1587" s="22"/>
      <c r="B1587" s="27"/>
      <c r="C1587" s="27"/>
      <c r="D1587" s="76"/>
      <c r="E1587" s="76"/>
      <c r="F1587" s="76"/>
      <c r="G1587" s="76"/>
      <c r="H1587" s="76"/>
      <c r="I1587" s="76"/>
      <c r="J1587" s="76"/>
      <c r="K1587" s="77"/>
      <c r="L1587" s="27"/>
      <c r="M1587" s="27"/>
      <c r="N1587" s="27"/>
      <c r="O1587" s="27"/>
      <c r="P1587" s="27"/>
      <c r="Q1587" s="27"/>
      <c r="R1587" s="27"/>
      <c r="S1587" s="27"/>
      <c r="T1587" s="27"/>
      <c r="U1587" s="27"/>
      <c r="V1587" s="27"/>
      <c r="W1587" s="27"/>
      <c r="X1587" s="27"/>
      <c r="Y1587" s="27"/>
      <c r="Z1587" s="27"/>
      <c r="AA1587" s="27"/>
      <c r="AB1587" s="27"/>
      <c r="AC1587" s="27"/>
      <c r="AD1587" s="78"/>
      <c r="AE1587" s="78"/>
      <c r="AF1587" s="78"/>
      <c r="AG1587" s="1"/>
      <c r="AH1587" s="27"/>
      <c r="AI1587" s="30"/>
      <c r="AJ1587" s="1"/>
    </row>
    <row r="1588" spans="1:36" ht="12.75" customHeight="1" x14ac:dyDescent="0.25">
      <c r="A1588" s="22"/>
      <c r="B1588" s="27"/>
      <c r="C1588" s="27"/>
      <c r="D1588" s="76"/>
      <c r="E1588" s="76"/>
      <c r="F1588" s="76"/>
      <c r="G1588" s="76"/>
      <c r="H1588" s="76"/>
      <c r="I1588" s="76"/>
      <c r="J1588" s="76"/>
      <c r="K1588" s="77"/>
      <c r="L1588" s="27"/>
      <c r="M1588" s="27"/>
      <c r="N1588" s="27"/>
      <c r="O1588" s="27"/>
      <c r="P1588" s="27"/>
      <c r="Q1588" s="27"/>
      <c r="R1588" s="27"/>
      <c r="S1588" s="27"/>
      <c r="T1588" s="27"/>
      <c r="U1588" s="27"/>
      <c r="V1588" s="27"/>
      <c r="W1588" s="27"/>
      <c r="X1588" s="27"/>
      <c r="Y1588" s="27"/>
      <c r="Z1588" s="27"/>
      <c r="AA1588" s="27"/>
      <c r="AB1588" s="27"/>
      <c r="AC1588" s="27"/>
      <c r="AD1588" s="78"/>
      <c r="AE1588" s="78"/>
      <c r="AF1588" s="78"/>
      <c r="AG1588" s="1"/>
      <c r="AH1588" s="27"/>
      <c r="AI1588" s="30"/>
      <c r="AJ1588" s="1"/>
    </row>
    <row r="1589" spans="1:36" ht="12.75" customHeight="1" x14ac:dyDescent="0.25">
      <c r="A1589" s="22"/>
      <c r="B1589" s="27"/>
      <c r="C1589" s="27"/>
      <c r="D1589" s="76"/>
      <c r="E1589" s="76"/>
      <c r="F1589" s="76"/>
      <c r="G1589" s="76"/>
      <c r="H1589" s="76"/>
      <c r="I1589" s="76"/>
      <c r="J1589" s="76"/>
      <c r="K1589" s="77"/>
      <c r="L1589" s="27"/>
      <c r="M1589" s="27"/>
      <c r="N1589" s="27"/>
      <c r="O1589" s="27"/>
      <c r="P1589" s="27"/>
      <c r="Q1589" s="27"/>
      <c r="R1589" s="27"/>
      <c r="S1589" s="27"/>
      <c r="T1589" s="27"/>
      <c r="U1589" s="27"/>
      <c r="V1589" s="27"/>
      <c r="W1589" s="27"/>
      <c r="X1589" s="27"/>
      <c r="Y1589" s="27"/>
      <c r="Z1589" s="27"/>
      <c r="AA1589" s="27"/>
      <c r="AB1589" s="27"/>
      <c r="AC1589" s="27"/>
      <c r="AD1589" s="78"/>
      <c r="AE1589" s="78"/>
      <c r="AF1589" s="78"/>
      <c r="AG1589" s="1"/>
      <c r="AH1589" s="27"/>
      <c r="AI1589" s="30"/>
      <c r="AJ1589" s="1"/>
    </row>
    <row r="1590" spans="1:36" ht="12.75" customHeight="1" x14ac:dyDescent="0.25">
      <c r="A1590" s="22"/>
      <c r="B1590" s="27"/>
      <c r="C1590" s="27"/>
      <c r="D1590" s="76"/>
      <c r="E1590" s="76"/>
      <c r="F1590" s="76"/>
      <c r="G1590" s="76"/>
      <c r="H1590" s="76"/>
      <c r="I1590" s="76"/>
      <c r="J1590" s="76"/>
      <c r="K1590" s="77"/>
      <c r="L1590" s="27"/>
      <c r="M1590" s="27"/>
      <c r="N1590" s="27"/>
      <c r="O1590" s="27"/>
      <c r="P1590" s="27"/>
      <c r="Q1590" s="27"/>
      <c r="R1590" s="27"/>
      <c r="S1590" s="27"/>
      <c r="T1590" s="27"/>
      <c r="U1590" s="27"/>
      <c r="V1590" s="27"/>
      <c r="W1590" s="27"/>
      <c r="X1590" s="27"/>
      <c r="Y1590" s="27"/>
      <c r="Z1590" s="27"/>
      <c r="AA1590" s="27"/>
      <c r="AB1590" s="27"/>
      <c r="AC1590" s="27"/>
      <c r="AD1590" s="78"/>
      <c r="AE1590" s="78"/>
      <c r="AF1590" s="78"/>
      <c r="AG1590" s="1"/>
      <c r="AH1590" s="27"/>
      <c r="AI1590" s="30"/>
      <c r="AJ1590" s="1"/>
    </row>
    <row r="1591" spans="1:36" ht="12.75" customHeight="1" x14ac:dyDescent="0.25">
      <c r="A1591" s="22"/>
      <c r="B1591" s="27"/>
      <c r="C1591" s="27"/>
      <c r="D1591" s="76"/>
      <c r="E1591" s="76"/>
      <c r="F1591" s="76"/>
      <c r="G1591" s="76"/>
      <c r="H1591" s="76"/>
      <c r="I1591" s="76"/>
      <c r="J1591" s="76"/>
      <c r="K1591" s="77"/>
      <c r="L1591" s="27"/>
      <c r="M1591" s="27"/>
      <c r="N1591" s="27"/>
      <c r="O1591" s="27"/>
      <c r="P1591" s="27"/>
      <c r="Q1591" s="27"/>
      <c r="R1591" s="27"/>
      <c r="S1591" s="27"/>
      <c r="T1591" s="27"/>
      <c r="U1591" s="27"/>
      <c r="V1591" s="27"/>
      <c r="W1591" s="27"/>
      <c r="X1591" s="27"/>
      <c r="Y1591" s="27"/>
      <c r="Z1591" s="27"/>
      <c r="AA1591" s="27"/>
      <c r="AB1591" s="27"/>
      <c r="AC1591" s="27"/>
      <c r="AD1591" s="78"/>
      <c r="AE1591" s="78"/>
      <c r="AF1591" s="78"/>
      <c r="AG1591" s="1"/>
      <c r="AH1591" s="27"/>
      <c r="AI1591" s="30"/>
      <c r="AJ1591" s="1"/>
    </row>
    <row r="1592" spans="1:36" ht="12.75" customHeight="1" x14ac:dyDescent="0.25">
      <c r="A1592" s="22"/>
      <c r="B1592" s="27"/>
      <c r="C1592" s="27"/>
      <c r="D1592" s="76"/>
      <c r="E1592" s="76"/>
      <c r="F1592" s="76"/>
      <c r="G1592" s="76"/>
      <c r="H1592" s="76"/>
      <c r="I1592" s="76"/>
      <c r="J1592" s="76"/>
      <c r="K1592" s="77"/>
      <c r="L1592" s="27"/>
      <c r="M1592" s="27"/>
      <c r="N1592" s="27"/>
      <c r="O1592" s="27"/>
      <c r="P1592" s="27"/>
      <c r="Q1592" s="27"/>
      <c r="R1592" s="27"/>
      <c r="S1592" s="27"/>
      <c r="T1592" s="27"/>
      <c r="U1592" s="27"/>
      <c r="V1592" s="27"/>
      <c r="W1592" s="27"/>
      <c r="X1592" s="27"/>
      <c r="Y1592" s="27"/>
      <c r="Z1592" s="27"/>
      <c r="AA1592" s="27"/>
      <c r="AB1592" s="27"/>
      <c r="AC1592" s="27"/>
      <c r="AD1592" s="78"/>
      <c r="AE1592" s="78"/>
      <c r="AF1592" s="78"/>
      <c r="AG1592" s="1"/>
      <c r="AH1592" s="27"/>
      <c r="AI1592" s="30"/>
      <c r="AJ1592" s="1"/>
    </row>
    <row r="1593" spans="1:36" ht="12.75" customHeight="1" x14ac:dyDescent="0.25">
      <c r="A1593" s="22"/>
      <c r="B1593" s="27"/>
      <c r="C1593" s="27"/>
      <c r="D1593" s="76"/>
      <c r="E1593" s="76"/>
      <c r="F1593" s="76"/>
      <c r="G1593" s="76"/>
      <c r="H1593" s="76"/>
      <c r="I1593" s="76"/>
      <c r="J1593" s="76"/>
      <c r="K1593" s="77"/>
      <c r="L1593" s="27"/>
      <c r="M1593" s="27"/>
      <c r="N1593" s="27"/>
      <c r="O1593" s="27"/>
      <c r="P1593" s="27"/>
      <c r="Q1593" s="27"/>
      <c r="R1593" s="27"/>
      <c r="S1593" s="27"/>
      <c r="T1593" s="27"/>
      <c r="U1593" s="27"/>
      <c r="V1593" s="27"/>
      <c r="W1593" s="27"/>
      <c r="X1593" s="27"/>
      <c r="Y1593" s="27"/>
      <c r="Z1593" s="27"/>
      <c r="AA1593" s="27"/>
      <c r="AB1593" s="27"/>
      <c r="AC1593" s="27"/>
      <c r="AD1593" s="78"/>
      <c r="AE1593" s="78"/>
      <c r="AF1593" s="78"/>
      <c r="AG1593" s="1"/>
      <c r="AH1593" s="27"/>
      <c r="AI1593" s="30"/>
      <c r="AJ1593" s="1"/>
    </row>
    <row r="1594" spans="1:36" ht="12.75" customHeight="1" x14ac:dyDescent="0.25">
      <c r="A1594" s="22"/>
      <c r="B1594" s="27"/>
      <c r="C1594" s="27"/>
      <c r="D1594" s="76"/>
      <c r="E1594" s="76"/>
      <c r="F1594" s="76"/>
      <c r="G1594" s="76"/>
      <c r="H1594" s="76"/>
      <c r="I1594" s="76"/>
      <c r="J1594" s="76"/>
      <c r="K1594" s="77"/>
      <c r="L1594" s="27"/>
      <c r="M1594" s="27"/>
      <c r="N1594" s="27"/>
      <c r="O1594" s="27"/>
      <c r="P1594" s="27"/>
      <c r="Q1594" s="27"/>
      <c r="R1594" s="27"/>
      <c r="S1594" s="27"/>
      <c r="T1594" s="27"/>
      <c r="U1594" s="27"/>
      <c r="V1594" s="27"/>
      <c r="W1594" s="27"/>
      <c r="X1594" s="27"/>
      <c r="Y1594" s="27"/>
      <c r="Z1594" s="27"/>
      <c r="AA1594" s="27"/>
      <c r="AB1594" s="27"/>
      <c r="AC1594" s="27"/>
      <c r="AD1594" s="78"/>
      <c r="AE1594" s="78"/>
      <c r="AF1594" s="78"/>
      <c r="AG1594" s="1"/>
      <c r="AH1594" s="27"/>
      <c r="AI1594" s="30"/>
      <c r="AJ1594" s="1"/>
    </row>
    <row r="1595" spans="1:36" ht="12.75" customHeight="1" x14ac:dyDescent="0.25">
      <c r="A1595" s="22"/>
      <c r="B1595" s="27"/>
      <c r="C1595" s="27"/>
      <c r="D1595" s="76"/>
      <c r="E1595" s="76"/>
      <c r="F1595" s="76"/>
      <c r="G1595" s="76"/>
      <c r="H1595" s="76"/>
      <c r="I1595" s="76"/>
      <c r="J1595" s="76"/>
      <c r="K1595" s="77"/>
      <c r="L1595" s="27"/>
      <c r="M1595" s="27"/>
      <c r="N1595" s="27"/>
      <c r="O1595" s="27"/>
      <c r="P1595" s="27"/>
      <c r="Q1595" s="27"/>
      <c r="R1595" s="27"/>
      <c r="S1595" s="27"/>
      <c r="T1595" s="27"/>
      <c r="U1595" s="27"/>
      <c r="V1595" s="27"/>
      <c r="W1595" s="27"/>
      <c r="X1595" s="27"/>
      <c r="Y1595" s="27"/>
      <c r="Z1595" s="27"/>
      <c r="AA1595" s="27"/>
      <c r="AB1595" s="27"/>
      <c r="AC1595" s="27"/>
      <c r="AD1595" s="78"/>
      <c r="AE1595" s="78"/>
      <c r="AF1595" s="78"/>
      <c r="AG1595" s="1"/>
      <c r="AH1595" s="27"/>
      <c r="AI1595" s="30"/>
      <c r="AJ1595" s="1"/>
    </row>
    <row r="1596" spans="1:36" ht="12.75" customHeight="1" x14ac:dyDescent="0.25">
      <c r="A1596" s="22"/>
      <c r="B1596" s="27"/>
      <c r="C1596" s="27"/>
      <c r="D1596" s="76"/>
      <c r="E1596" s="76"/>
      <c r="F1596" s="76"/>
      <c r="G1596" s="76"/>
      <c r="H1596" s="76"/>
      <c r="I1596" s="76"/>
      <c r="J1596" s="76"/>
      <c r="K1596" s="77"/>
      <c r="L1596" s="27"/>
      <c r="M1596" s="27"/>
      <c r="N1596" s="27"/>
      <c r="O1596" s="27"/>
      <c r="P1596" s="27"/>
      <c r="Q1596" s="27"/>
      <c r="R1596" s="27"/>
      <c r="S1596" s="27"/>
      <c r="T1596" s="27"/>
      <c r="U1596" s="27"/>
      <c r="V1596" s="27"/>
      <c r="W1596" s="27"/>
      <c r="X1596" s="27"/>
      <c r="Y1596" s="27"/>
      <c r="Z1596" s="27"/>
      <c r="AA1596" s="27"/>
      <c r="AB1596" s="27"/>
      <c r="AC1596" s="27"/>
      <c r="AD1596" s="78"/>
      <c r="AE1596" s="78"/>
      <c r="AF1596" s="78"/>
      <c r="AG1596" s="1"/>
      <c r="AH1596" s="27"/>
      <c r="AI1596" s="30"/>
      <c r="AJ1596" s="1"/>
    </row>
    <row r="1597" spans="1:36" ht="12.75" customHeight="1" x14ac:dyDescent="0.25">
      <c r="A1597" s="22"/>
      <c r="B1597" s="27"/>
      <c r="C1597" s="27"/>
      <c r="D1597" s="76"/>
      <c r="E1597" s="76"/>
      <c r="F1597" s="76"/>
      <c r="G1597" s="76"/>
      <c r="H1597" s="76"/>
      <c r="I1597" s="76"/>
      <c r="J1597" s="76"/>
      <c r="K1597" s="77"/>
      <c r="L1597" s="27"/>
      <c r="M1597" s="27"/>
      <c r="N1597" s="27"/>
      <c r="O1597" s="27"/>
      <c r="P1597" s="27"/>
      <c r="Q1597" s="27"/>
      <c r="R1597" s="27"/>
      <c r="S1597" s="27"/>
      <c r="T1597" s="27"/>
      <c r="U1597" s="27"/>
      <c r="V1597" s="27"/>
      <c r="W1597" s="27"/>
      <c r="X1597" s="27"/>
      <c r="Y1597" s="27"/>
      <c r="Z1597" s="27"/>
      <c r="AA1597" s="27"/>
      <c r="AB1597" s="27"/>
      <c r="AC1597" s="27"/>
      <c r="AD1597" s="78"/>
      <c r="AE1597" s="78"/>
      <c r="AF1597" s="78"/>
      <c r="AG1597" s="1"/>
      <c r="AH1597" s="27"/>
      <c r="AI1597" s="30"/>
      <c r="AJ1597" s="1"/>
    </row>
    <row r="1598" spans="1:36" ht="12.75" customHeight="1" x14ac:dyDescent="0.25">
      <c r="A1598" s="22"/>
      <c r="B1598" s="27"/>
      <c r="C1598" s="27"/>
      <c r="D1598" s="76"/>
      <c r="E1598" s="76"/>
      <c r="F1598" s="76"/>
      <c r="G1598" s="76"/>
      <c r="H1598" s="76"/>
      <c r="I1598" s="76"/>
      <c r="J1598" s="76"/>
      <c r="K1598" s="77"/>
      <c r="L1598" s="27"/>
      <c r="M1598" s="27"/>
      <c r="N1598" s="27"/>
      <c r="O1598" s="27"/>
      <c r="P1598" s="27"/>
      <c r="Q1598" s="27"/>
      <c r="R1598" s="27"/>
      <c r="S1598" s="27"/>
      <c r="T1598" s="27"/>
      <c r="U1598" s="27"/>
      <c r="V1598" s="27"/>
      <c r="W1598" s="27"/>
      <c r="X1598" s="27"/>
      <c r="Y1598" s="27"/>
      <c r="Z1598" s="27"/>
      <c r="AA1598" s="27"/>
      <c r="AB1598" s="27"/>
      <c r="AC1598" s="27"/>
      <c r="AD1598" s="78"/>
      <c r="AE1598" s="78"/>
      <c r="AF1598" s="78"/>
      <c r="AG1598" s="1"/>
      <c r="AH1598" s="27"/>
      <c r="AI1598" s="30"/>
      <c r="AJ1598" s="1"/>
    </row>
    <row r="1599" spans="1:36" ht="12.75" customHeight="1" x14ac:dyDescent="0.25">
      <c r="A1599" s="22"/>
      <c r="B1599" s="27"/>
      <c r="C1599" s="27"/>
      <c r="D1599" s="76"/>
      <c r="E1599" s="76"/>
      <c r="F1599" s="76"/>
      <c r="G1599" s="76"/>
      <c r="H1599" s="76"/>
      <c r="I1599" s="76"/>
      <c r="J1599" s="76"/>
      <c r="K1599" s="77"/>
      <c r="L1599" s="27"/>
      <c r="M1599" s="27"/>
      <c r="N1599" s="27"/>
      <c r="O1599" s="27"/>
      <c r="P1599" s="27"/>
      <c r="Q1599" s="27"/>
      <c r="R1599" s="27"/>
      <c r="S1599" s="27"/>
      <c r="T1599" s="27"/>
      <c r="U1599" s="27"/>
      <c r="V1599" s="27"/>
      <c r="W1599" s="27"/>
      <c r="X1599" s="27"/>
      <c r="Y1599" s="27"/>
      <c r="Z1599" s="27"/>
      <c r="AA1599" s="27"/>
      <c r="AB1599" s="27"/>
      <c r="AC1599" s="27"/>
      <c r="AD1599" s="78"/>
      <c r="AE1599" s="78"/>
      <c r="AF1599" s="78"/>
      <c r="AG1599" s="1"/>
      <c r="AH1599" s="27"/>
      <c r="AI1599" s="30"/>
      <c r="AJ1599" s="1"/>
    </row>
    <row r="1600" spans="1:36" ht="12.75" customHeight="1" x14ac:dyDescent="0.25">
      <c r="A1600" s="22"/>
      <c r="B1600" s="27"/>
      <c r="C1600" s="27"/>
      <c r="D1600" s="76"/>
      <c r="E1600" s="76"/>
      <c r="F1600" s="76"/>
      <c r="G1600" s="76"/>
      <c r="H1600" s="76"/>
      <c r="I1600" s="76"/>
      <c r="J1600" s="76"/>
      <c r="K1600" s="77"/>
      <c r="L1600" s="27"/>
      <c r="M1600" s="27"/>
      <c r="N1600" s="27"/>
      <c r="O1600" s="27"/>
      <c r="P1600" s="27"/>
      <c r="Q1600" s="27"/>
      <c r="R1600" s="27"/>
      <c r="S1600" s="27"/>
      <c r="T1600" s="27"/>
      <c r="U1600" s="27"/>
      <c r="V1600" s="27"/>
      <c r="W1600" s="27"/>
      <c r="X1600" s="27"/>
      <c r="Y1600" s="27"/>
      <c r="Z1600" s="27"/>
      <c r="AA1600" s="27"/>
      <c r="AB1600" s="27"/>
      <c r="AC1600" s="27"/>
      <c r="AD1600" s="78"/>
      <c r="AE1600" s="78"/>
      <c r="AF1600" s="78"/>
      <c r="AG1600" s="1"/>
      <c r="AH1600" s="27"/>
      <c r="AI1600" s="30"/>
      <c r="AJ1600" s="1"/>
    </row>
    <row r="1601" spans="1:36" ht="12.75" customHeight="1" x14ac:dyDescent="0.25">
      <c r="A1601" s="22"/>
      <c r="B1601" s="27"/>
      <c r="C1601" s="27"/>
      <c r="D1601" s="76"/>
      <c r="E1601" s="76"/>
      <c r="F1601" s="76"/>
      <c r="G1601" s="76"/>
      <c r="H1601" s="76"/>
      <c r="I1601" s="76"/>
      <c r="J1601" s="76"/>
      <c r="K1601" s="77"/>
      <c r="L1601" s="27"/>
      <c r="M1601" s="27"/>
      <c r="N1601" s="27"/>
      <c r="O1601" s="27"/>
      <c r="P1601" s="27"/>
      <c r="Q1601" s="27"/>
      <c r="R1601" s="27"/>
      <c r="S1601" s="27"/>
      <c r="T1601" s="27"/>
      <c r="U1601" s="27"/>
      <c r="V1601" s="27"/>
      <c r="W1601" s="27"/>
      <c r="X1601" s="27"/>
      <c r="Y1601" s="27"/>
      <c r="Z1601" s="27"/>
      <c r="AA1601" s="27"/>
      <c r="AB1601" s="27"/>
      <c r="AC1601" s="27"/>
      <c r="AD1601" s="78"/>
      <c r="AE1601" s="78"/>
      <c r="AF1601" s="78"/>
      <c r="AG1601" s="1"/>
      <c r="AH1601" s="27"/>
      <c r="AI1601" s="30"/>
      <c r="AJ1601" s="1"/>
    </row>
    <row r="1602" spans="1:36" ht="12.75" customHeight="1" x14ac:dyDescent="0.25">
      <c r="A1602" s="22"/>
      <c r="B1602" s="27"/>
      <c r="C1602" s="27"/>
      <c r="D1602" s="76"/>
      <c r="E1602" s="76"/>
      <c r="F1602" s="76"/>
      <c r="G1602" s="76"/>
      <c r="H1602" s="76"/>
      <c r="I1602" s="76"/>
      <c r="J1602" s="76"/>
      <c r="K1602" s="77"/>
      <c r="L1602" s="27"/>
      <c r="M1602" s="27"/>
      <c r="N1602" s="27"/>
      <c r="O1602" s="27"/>
      <c r="P1602" s="27"/>
      <c r="Q1602" s="27"/>
      <c r="R1602" s="27"/>
      <c r="S1602" s="27"/>
      <c r="T1602" s="27"/>
      <c r="U1602" s="27"/>
      <c r="V1602" s="27"/>
      <c r="W1602" s="27"/>
      <c r="X1602" s="27"/>
      <c r="Y1602" s="27"/>
      <c r="Z1602" s="27"/>
      <c r="AA1602" s="27"/>
      <c r="AB1602" s="27"/>
      <c r="AC1602" s="27"/>
      <c r="AD1602" s="78"/>
      <c r="AE1602" s="78"/>
      <c r="AF1602" s="78"/>
      <c r="AG1602" s="1"/>
      <c r="AH1602" s="27"/>
      <c r="AI1602" s="30"/>
      <c r="AJ1602" s="1"/>
    </row>
    <row r="1603" spans="1:36" ht="12.75" customHeight="1" x14ac:dyDescent="0.25">
      <c r="A1603" s="22"/>
      <c r="B1603" s="27"/>
      <c r="C1603" s="27"/>
      <c r="D1603" s="76"/>
      <c r="E1603" s="76"/>
      <c r="F1603" s="76"/>
      <c r="G1603" s="76"/>
      <c r="H1603" s="76"/>
      <c r="I1603" s="76"/>
      <c r="J1603" s="76"/>
      <c r="K1603" s="77"/>
      <c r="L1603" s="27"/>
      <c r="M1603" s="27"/>
      <c r="N1603" s="27"/>
      <c r="O1603" s="27"/>
      <c r="P1603" s="27"/>
      <c r="Q1603" s="27"/>
      <c r="R1603" s="27"/>
      <c r="S1603" s="27"/>
      <c r="T1603" s="27"/>
      <c r="U1603" s="27"/>
      <c r="V1603" s="27"/>
      <c r="W1603" s="27"/>
      <c r="X1603" s="27"/>
      <c r="Y1603" s="27"/>
      <c r="Z1603" s="27"/>
      <c r="AA1603" s="27"/>
      <c r="AB1603" s="27"/>
      <c r="AC1603" s="27"/>
      <c r="AD1603" s="78"/>
      <c r="AE1603" s="78"/>
      <c r="AF1603" s="78"/>
      <c r="AG1603" s="1"/>
      <c r="AH1603" s="27"/>
      <c r="AI1603" s="30"/>
      <c r="AJ1603" s="1"/>
    </row>
    <row r="1604" spans="1:36" ht="12.75" customHeight="1" x14ac:dyDescent="0.25">
      <c r="A1604" s="22"/>
      <c r="B1604" s="27"/>
      <c r="C1604" s="27"/>
      <c r="D1604" s="76"/>
      <c r="E1604" s="76"/>
      <c r="F1604" s="76"/>
      <c r="G1604" s="76"/>
      <c r="H1604" s="76"/>
      <c r="I1604" s="76"/>
      <c r="J1604" s="76"/>
      <c r="K1604" s="77"/>
      <c r="L1604" s="27"/>
      <c r="M1604" s="27"/>
      <c r="N1604" s="27"/>
      <c r="O1604" s="27"/>
      <c r="P1604" s="27"/>
      <c r="Q1604" s="27"/>
      <c r="R1604" s="27"/>
      <c r="S1604" s="27"/>
      <c r="T1604" s="27"/>
      <c r="U1604" s="27"/>
      <c r="V1604" s="27"/>
      <c r="W1604" s="27"/>
      <c r="X1604" s="27"/>
      <c r="Y1604" s="27"/>
      <c r="Z1604" s="27"/>
      <c r="AA1604" s="27"/>
      <c r="AB1604" s="27"/>
      <c r="AC1604" s="27"/>
      <c r="AD1604" s="78"/>
      <c r="AE1604" s="78"/>
      <c r="AF1604" s="78"/>
      <c r="AG1604" s="1"/>
      <c r="AH1604" s="27"/>
      <c r="AI1604" s="30"/>
      <c r="AJ1604" s="1"/>
    </row>
    <row r="1605" spans="1:36" ht="12.75" customHeight="1" x14ac:dyDescent="0.25">
      <c r="A1605" s="22"/>
      <c r="B1605" s="27"/>
      <c r="C1605" s="27"/>
      <c r="D1605" s="76"/>
      <c r="E1605" s="76"/>
      <c r="F1605" s="76"/>
      <c r="G1605" s="76"/>
      <c r="H1605" s="76"/>
      <c r="I1605" s="76"/>
      <c r="J1605" s="76"/>
      <c r="K1605" s="77"/>
      <c r="L1605" s="27"/>
      <c r="M1605" s="27"/>
      <c r="N1605" s="27"/>
      <c r="O1605" s="27"/>
      <c r="P1605" s="27"/>
      <c r="Q1605" s="27"/>
      <c r="R1605" s="27"/>
      <c r="S1605" s="27"/>
      <c r="T1605" s="27"/>
      <c r="U1605" s="27"/>
      <c r="V1605" s="27"/>
      <c r="W1605" s="27"/>
      <c r="X1605" s="27"/>
      <c r="Y1605" s="27"/>
      <c r="Z1605" s="27"/>
      <c r="AA1605" s="27"/>
      <c r="AB1605" s="27"/>
      <c r="AC1605" s="27"/>
      <c r="AD1605" s="78"/>
      <c r="AE1605" s="78"/>
      <c r="AF1605" s="78"/>
      <c r="AG1605" s="1"/>
      <c r="AH1605" s="27"/>
      <c r="AI1605" s="30"/>
      <c r="AJ1605" s="1"/>
    </row>
    <row r="1606" spans="1:36" ht="12.75" customHeight="1" x14ac:dyDescent="0.25">
      <c r="A1606" s="22"/>
      <c r="B1606" s="27"/>
      <c r="C1606" s="27"/>
      <c r="D1606" s="76"/>
      <c r="E1606" s="76"/>
      <c r="F1606" s="76"/>
      <c r="G1606" s="76"/>
      <c r="H1606" s="76"/>
      <c r="I1606" s="76"/>
      <c r="J1606" s="76"/>
      <c r="K1606" s="77"/>
      <c r="L1606" s="27"/>
      <c r="M1606" s="27"/>
      <c r="N1606" s="27"/>
      <c r="O1606" s="27"/>
      <c r="P1606" s="27"/>
      <c r="Q1606" s="27"/>
      <c r="R1606" s="27"/>
      <c r="S1606" s="27"/>
      <c r="T1606" s="27"/>
      <c r="U1606" s="27"/>
      <c r="V1606" s="27"/>
      <c r="W1606" s="27"/>
      <c r="X1606" s="27"/>
      <c r="Y1606" s="27"/>
      <c r="Z1606" s="27"/>
      <c r="AA1606" s="27"/>
      <c r="AB1606" s="27"/>
      <c r="AC1606" s="27"/>
      <c r="AD1606" s="78"/>
      <c r="AE1606" s="78"/>
      <c r="AF1606" s="78"/>
      <c r="AG1606" s="1"/>
      <c r="AH1606" s="27"/>
      <c r="AI1606" s="30"/>
      <c r="AJ1606" s="1"/>
    </row>
    <row r="1607" spans="1:36" ht="12.75" customHeight="1" x14ac:dyDescent="0.25">
      <c r="A1607" s="22"/>
      <c r="B1607" s="27"/>
      <c r="C1607" s="27"/>
      <c r="D1607" s="76"/>
      <c r="E1607" s="76"/>
      <c r="F1607" s="76"/>
      <c r="G1607" s="76"/>
      <c r="H1607" s="76"/>
      <c r="I1607" s="76"/>
      <c r="J1607" s="76"/>
      <c r="K1607" s="77"/>
      <c r="L1607" s="27"/>
      <c r="M1607" s="27"/>
      <c r="N1607" s="27"/>
      <c r="O1607" s="27"/>
      <c r="P1607" s="27"/>
      <c r="Q1607" s="27"/>
      <c r="R1607" s="27"/>
      <c r="S1607" s="27"/>
      <c r="T1607" s="27"/>
      <c r="U1607" s="27"/>
      <c r="V1607" s="27"/>
      <c r="W1607" s="27"/>
      <c r="X1607" s="27"/>
      <c r="Y1607" s="27"/>
      <c r="Z1607" s="27"/>
      <c r="AA1607" s="27"/>
      <c r="AB1607" s="27"/>
      <c r="AC1607" s="27"/>
      <c r="AD1607" s="78"/>
      <c r="AE1607" s="78"/>
      <c r="AF1607" s="78"/>
      <c r="AG1607" s="1"/>
      <c r="AH1607" s="27"/>
      <c r="AI1607" s="30"/>
      <c r="AJ1607" s="1"/>
    </row>
    <row r="1608" spans="1:36" ht="12.75" customHeight="1" x14ac:dyDescent="0.25">
      <c r="A1608" s="22"/>
      <c r="B1608" s="27"/>
      <c r="C1608" s="27"/>
      <c r="D1608" s="76"/>
      <c r="E1608" s="76"/>
      <c r="F1608" s="76"/>
      <c r="G1608" s="76"/>
      <c r="H1608" s="76"/>
      <c r="I1608" s="76"/>
      <c r="J1608" s="76"/>
      <c r="K1608" s="77"/>
      <c r="L1608" s="27"/>
      <c r="M1608" s="27"/>
      <c r="N1608" s="27"/>
      <c r="O1608" s="27"/>
      <c r="P1608" s="27"/>
      <c r="Q1608" s="27"/>
      <c r="R1608" s="27"/>
      <c r="S1608" s="27"/>
      <c r="T1608" s="27"/>
      <c r="U1608" s="27"/>
      <c r="V1608" s="27"/>
      <c r="W1608" s="27"/>
      <c r="X1608" s="27"/>
      <c r="Y1608" s="27"/>
      <c r="Z1608" s="27"/>
      <c r="AA1608" s="27"/>
      <c r="AB1608" s="27"/>
      <c r="AC1608" s="27"/>
      <c r="AD1608" s="78"/>
      <c r="AE1608" s="78"/>
      <c r="AF1608" s="78"/>
      <c r="AG1608" s="1"/>
      <c r="AH1608" s="27"/>
      <c r="AI1608" s="30"/>
      <c r="AJ1608" s="1"/>
    </row>
    <row r="1609" spans="1:36" ht="12.75" customHeight="1" x14ac:dyDescent="0.25">
      <c r="A1609" s="22"/>
      <c r="B1609" s="27"/>
      <c r="C1609" s="27"/>
      <c r="D1609" s="76"/>
      <c r="E1609" s="76"/>
      <c r="F1609" s="76"/>
      <c r="G1609" s="76"/>
      <c r="H1609" s="76"/>
      <c r="I1609" s="76"/>
      <c r="J1609" s="76"/>
      <c r="K1609" s="77"/>
      <c r="L1609" s="27"/>
      <c r="M1609" s="27"/>
      <c r="N1609" s="27"/>
      <c r="O1609" s="27"/>
      <c r="P1609" s="27"/>
      <c r="Q1609" s="27"/>
      <c r="R1609" s="27"/>
      <c r="S1609" s="27"/>
      <c r="T1609" s="27"/>
      <c r="U1609" s="27"/>
      <c r="V1609" s="27"/>
      <c r="W1609" s="27"/>
      <c r="X1609" s="27"/>
      <c r="Y1609" s="27"/>
      <c r="Z1609" s="27"/>
      <c r="AA1609" s="27"/>
      <c r="AB1609" s="27"/>
      <c r="AC1609" s="27"/>
      <c r="AD1609" s="78"/>
      <c r="AE1609" s="78"/>
      <c r="AF1609" s="78"/>
      <c r="AG1609" s="1"/>
      <c r="AH1609" s="27"/>
      <c r="AI1609" s="30"/>
      <c r="AJ1609" s="1"/>
    </row>
    <row r="1610" spans="1:36" ht="12.75" customHeight="1" x14ac:dyDescent="0.25">
      <c r="A1610" s="22"/>
      <c r="B1610" s="27"/>
      <c r="C1610" s="27"/>
      <c r="D1610" s="76"/>
      <c r="E1610" s="76"/>
      <c r="F1610" s="76"/>
      <c r="G1610" s="76"/>
      <c r="H1610" s="76"/>
      <c r="I1610" s="76"/>
      <c r="J1610" s="76"/>
      <c r="K1610" s="77"/>
      <c r="L1610" s="27"/>
      <c r="M1610" s="27"/>
      <c r="N1610" s="27"/>
      <c r="O1610" s="27"/>
      <c r="P1610" s="27"/>
      <c r="Q1610" s="27"/>
      <c r="R1610" s="27"/>
      <c r="S1610" s="27"/>
      <c r="T1610" s="27"/>
      <c r="U1610" s="27"/>
      <c r="V1610" s="27"/>
      <c r="W1610" s="27"/>
      <c r="X1610" s="27"/>
      <c r="Y1610" s="27"/>
      <c r="Z1610" s="27"/>
      <c r="AA1610" s="27"/>
      <c r="AB1610" s="27"/>
      <c r="AC1610" s="27"/>
      <c r="AD1610" s="78"/>
      <c r="AE1610" s="78"/>
      <c r="AF1610" s="78"/>
      <c r="AG1610" s="1"/>
      <c r="AH1610" s="27"/>
      <c r="AI1610" s="30"/>
      <c r="AJ1610" s="1"/>
    </row>
    <row r="1611" spans="1:36" ht="12.75" customHeight="1" x14ac:dyDescent="0.25">
      <c r="A1611" s="22"/>
      <c r="B1611" s="27"/>
      <c r="C1611" s="27"/>
      <c r="D1611" s="76"/>
      <c r="E1611" s="76"/>
      <c r="F1611" s="76"/>
      <c r="G1611" s="76"/>
      <c r="H1611" s="76"/>
      <c r="I1611" s="76"/>
      <c r="J1611" s="76"/>
      <c r="K1611" s="77"/>
      <c r="L1611" s="27"/>
      <c r="M1611" s="27"/>
      <c r="N1611" s="27"/>
      <c r="O1611" s="27"/>
      <c r="P1611" s="27"/>
      <c r="Q1611" s="27"/>
      <c r="R1611" s="27"/>
      <c r="S1611" s="27"/>
      <c r="T1611" s="27"/>
      <c r="U1611" s="27"/>
      <c r="V1611" s="27"/>
      <c r="W1611" s="27"/>
      <c r="X1611" s="27"/>
      <c r="Y1611" s="27"/>
      <c r="Z1611" s="27"/>
      <c r="AA1611" s="27"/>
      <c r="AB1611" s="27"/>
      <c r="AC1611" s="27"/>
      <c r="AD1611" s="78"/>
      <c r="AE1611" s="78"/>
      <c r="AF1611" s="78"/>
      <c r="AG1611" s="1"/>
      <c r="AH1611" s="27"/>
      <c r="AI1611" s="30"/>
      <c r="AJ1611" s="1"/>
    </row>
    <row r="1612" spans="1:36" ht="12.75" customHeight="1" x14ac:dyDescent="0.25">
      <c r="A1612" s="22"/>
      <c r="B1612" s="27"/>
      <c r="C1612" s="27"/>
      <c r="D1612" s="76"/>
      <c r="E1612" s="76"/>
      <c r="F1612" s="76"/>
      <c r="G1612" s="76"/>
      <c r="H1612" s="76"/>
      <c r="I1612" s="76"/>
      <c r="J1612" s="76"/>
      <c r="K1612" s="77"/>
      <c r="L1612" s="27"/>
      <c r="M1612" s="27"/>
      <c r="N1612" s="27"/>
      <c r="O1612" s="27"/>
      <c r="P1612" s="27"/>
      <c r="Q1612" s="27"/>
      <c r="R1612" s="27"/>
      <c r="S1612" s="27"/>
      <c r="T1612" s="27"/>
      <c r="U1612" s="27"/>
      <c r="V1612" s="27"/>
      <c r="W1612" s="27"/>
      <c r="X1612" s="27"/>
      <c r="Y1612" s="27"/>
      <c r="Z1612" s="27"/>
      <c r="AA1612" s="27"/>
      <c r="AB1612" s="27"/>
      <c r="AC1612" s="27"/>
      <c r="AD1612" s="78"/>
      <c r="AE1612" s="78"/>
      <c r="AF1612" s="78"/>
      <c r="AG1612" s="1"/>
      <c r="AH1612" s="27"/>
      <c r="AI1612" s="30"/>
      <c r="AJ1612" s="1"/>
    </row>
    <row r="1613" spans="1:36" ht="12.75" customHeight="1" x14ac:dyDescent="0.25">
      <c r="A1613" s="22"/>
      <c r="B1613" s="27"/>
      <c r="C1613" s="27"/>
      <c r="D1613" s="76"/>
      <c r="E1613" s="76"/>
      <c r="F1613" s="76"/>
      <c r="G1613" s="76"/>
      <c r="H1613" s="76"/>
      <c r="I1613" s="76"/>
      <c r="J1613" s="76"/>
      <c r="K1613" s="77"/>
      <c r="L1613" s="27"/>
      <c r="M1613" s="27"/>
      <c r="N1613" s="27"/>
      <c r="O1613" s="27"/>
      <c r="P1613" s="27"/>
      <c r="Q1613" s="27"/>
      <c r="R1613" s="27"/>
      <c r="S1613" s="27"/>
      <c r="T1613" s="27"/>
      <c r="U1613" s="27"/>
      <c r="V1613" s="27"/>
      <c r="W1613" s="27"/>
      <c r="X1613" s="27"/>
      <c r="Y1613" s="27"/>
      <c r="Z1613" s="27"/>
      <c r="AA1613" s="27"/>
      <c r="AB1613" s="27"/>
      <c r="AC1613" s="27"/>
      <c r="AD1613" s="78"/>
      <c r="AE1613" s="78"/>
      <c r="AF1613" s="78"/>
      <c r="AG1613" s="1"/>
      <c r="AH1613" s="27"/>
      <c r="AI1613" s="30"/>
      <c r="AJ1613" s="1"/>
    </row>
    <row r="1614" spans="1:36" ht="12.75" customHeight="1" x14ac:dyDescent="0.25">
      <c r="A1614" s="22"/>
      <c r="B1614" s="27"/>
      <c r="C1614" s="27"/>
      <c r="D1614" s="76"/>
      <c r="E1614" s="76"/>
      <c r="F1614" s="76"/>
      <c r="G1614" s="76"/>
      <c r="H1614" s="76"/>
      <c r="I1614" s="76"/>
      <c r="J1614" s="76"/>
      <c r="K1614" s="77"/>
      <c r="L1614" s="27"/>
      <c r="M1614" s="27"/>
      <c r="N1614" s="27"/>
      <c r="O1614" s="27"/>
      <c r="P1614" s="27"/>
      <c r="Q1614" s="27"/>
      <c r="R1614" s="27"/>
      <c r="S1614" s="27"/>
      <c r="T1614" s="27"/>
      <c r="U1614" s="27"/>
      <c r="V1614" s="27"/>
      <c r="W1614" s="27"/>
      <c r="X1614" s="27"/>
      <c r="Y1614" s="27"/>
      <c r="Z1614" s="27"/>
      <c r="AA1614" s="27"/>
      <c r="AB1614" s="27"/>
      <c r="AC1614" s="27"/>
      <c r="AD1614" s="78"/>
      <c r="AE1614" s="78"/>
      <c r="AF1614" s="78"/>
      <c r="AG1614" s="1"/>
      <c r="AH1614" s="27"/>
      <c r="AI1614" s="30"/>
      <c r="AJ1614" s="1"/>
    </row>
    <row r="1615" spans="1:36" ht="12.75" customHeight="1" x14ac:dyDescent="0.25">
      <c r="A1615" s="22"/>
      <c r="B1615" s="27"/>
      <c r="C1615" s="27"/>
      <c r="D1615" s="76"/>
      <c r="E1615" s="76"/>
      <c r="F1615" s="76"/>
      <c r="G1615" s="76"/>
      <c r="H1615" s="76"/>
      <c r="I1615" s="76"/>
      <c r="J1615" s="76"/>
      <c r="K1615" s="77"/>
      <c r="L1615" s="27"/>
      <c r="M1615" s="27"/>
      <c r="N1615" s="27"/>
      <c r="O1615" s="27"/>
      <c r="P1615" s="27"/>
      <c r="Q1615" s="27"/>
      <c r="R1615" s="27"/>
      <c r="S1615" s="27"/>
      <c r="T1615" s="27"/>
      <c r="U1615" s="27"/>
      <c r="V1615" s="27"/>
      <c r="W1615" s="27"/>
      <c r="X1615" s="27"/>
      <c r="Y1615" s="27"/>
      <c r="Z1615" s="27"/>
      <c r="AA1615" s="27"/>
      <c r="AB1615" s="27"/>
      <c r="AC1615" s="27"/>
      <c r="AD1615" s="78"/>
      <c r="AE1615" s="78"/>
      <c r="AF1615" s="78"/>
      <c r="AG1615" s="1"/>
      <c r="AH1615" s="27"/>
      <c r="AI1615" s="30"/>
      <c r="AJ1615" s="1"/>
    </row>
    <row r="1616" spans="1:36" ht="12.75" customHeight="1" x14ac:dyDescent="0.25">
      <c r="A1616" s="22"/>
      <c r="B1616" s="27"/>
      <c r="C1616" s="27"/>
      <c r="D1616" s="76"/>
      <c r="E1616" s="76"/>
      <c r="F1616" s="76"/>
      <c r="G1616" s="76"/>
      <c r="H1616" s="76"/>
      <c r="I1616" s="76"/>
      <c r="J1616" s="76"/>
      <c r="K1616" s="77"/>
      <c r="L1616" s="27"/>
      <c r="M1616" s="27"/>
      <c r="N1616" s="27"/>
      <c r="O1616" s="27"/>
      <c r="P1616" s="27"/>
      <c r="Q1616" s="27"/>
      <c r="R1616" s="27"/>
      <c r="S1616" s="27"/>
      <c r="T1616" s="27"/>
      <c r="U1616" s="27"/>
      <c r="V1616" s="27"/>
      <c r="W1616" s="27"/>
      <c r="X1616" s="27"/>
      <c r="Y1616" s="27"/>
      <c r="Z1616" s="27"/>
      <c r="AA1616" s="27"/>
      <c r="AB1616" s="27"/>
      <c r="AC1616" s="27"/>
      <c r="AD1616" s="78"/>
      <c r="AE1616" s="78"/>
      <c r="AF1616" s="78"/>
      <c r="AG1616" s="1"/>
      <c r="AH1616" s="27"/>
      <c r="AI1616" s="30"/>
      <c r="AJ1616" s="1"/>
    </row>
    <row r="1617" spans="1:36" ht="12.75" customHeight="1" x14ac:dyDescent="0.25">
      <c r="A1617" s="22"/>
      <c r="B1617" s="27"/>
      <c r="C1617" s="27"/>
      <c r="D1617" s="76"/>
      <c r="E1617" s="76"/>
      <c r="F1617" s="76"/>
      <c r="G1617" s="76"/>
      <c r="H1617" s="76"/>
      <c r="I1617" s="76"/>
      <c r="J1617" s="76"/>
      <c r="K1617" s="77"/>
      <c r="L1617" s="27"/>
      <c r="M1617" s="27"/>
      <c r="N1617" s="27"/>
      <c r="O1617" s="27"/>
      <c r="P1617" s="27"/>
      <c r="Q1617" s="27"/>
      <c r="R1617" s="27"/>
      <c r="S1617" s="27"/>
      <c r="T1617" s="27"/>
      <c r="U1617" s="27"/>
      <c r="V1617" s="27"/>
      <c r="W1617" s="27"/>
      <c r="X1617" s="27"/>
      <c r="Y1617" s="27"/>
      <c r="Z1617" s="27"/>
      <c r="AA1617" s="27"/>
      <c r="AB1617" s="27"/>
      <c r="AC1617" s="27"/>
      <c r="AD1617" s="78"/>
      <c r="AE1617" s="78"/>
      <c r="AF1617" s="78"/>
      <c r="AG1617" s="1"/>
      <c r="AH1617" s="27"/>
      <c r="AI1617" s="30"/>
      <c r="AJ1617" s="1"/>
    </row>
    <row r="1618" spans="1:36" ht="12.75" customHeight="1" x14ac:dyDescent="0.25">
      <c r="A1618" s="22"/>
      <c r="B1618" s="27"/>
      <c r="C1618" s="27"/>
      <c r="D1618" s="76"/>
      <c r="E1618" s="76"/>
      <c r="F1618" s="76"/>
      <c r="G1618" s="76"/>
      <c r="H1618" s="76"/>
      <c r="I1618" s="76"/>
      <c r="J1618" s="76"/>
      <c r="K1618" s="77"/>
      <c r="L1618" s="27"/>
      <c r="M1618" s="27"/>
      <c r="N1618" s="27"/>
      <c r="O1618" s="27"/>
      <c r="P1618" s="27"/>
      <c r="Q1618" s="27"/>
      <c r="R1618" s="27"/>
      <c r="S1618" s="27"/>
      <c r="T1618" s="27"/>
      <c r="U1618" s="27"/>
      <c r="V1618" s="27"/>
      <c r="W1618" s="27"/>
      <c r="X1618" s="27"/>
      <c r="Y1618" s="27"/>
      <c r="Z1618" s="27"/>
      <c r="AA1618" s="27"/>
      <c r="AB1618" s="27"/>
      <c r="AC1618" s="27"/>
      <c r="AD1618" s="78"/>
      <c r="AE1618" s="78"/>
      <c r="AF1618" s="78"/>
      <c r="AG1618" s="1"/>
      <c r="AH1618" s="27"/>
      <c r="AI1618" s="30"/>
      <c r="AJ1618" s="1"/>
    </row>
    <row r="1619" spans="1:36" ht="12.75" customHeight="1" x14ac:dyDescent="0.25">
      <c r="A1619" s="22"/>
      <c r="B1619" s="27"/>
      <c r="C1619" s="27"/>
      <c r="D1619" s="76"/>
      <c r="E1619" s="76"/>
      <c r="F1619" s="76"/>
      <c r="G1619" s="76"/>
      <c r="H1619" s="76"/>
      <c r="I1619" s="76"/>
      <c r="J1619" s="76"/>
      <c r="K1619" s="77"/>
      <c r="L1619" s="27"/>
      <c r="M1619" s="27"/>
      <c r="N1619" s="27"/>
      <c r="O1619" s="27"/>
      <c r="P1619" s="27"/>
      <c r="Q1619" s="27"/>
      <c r="R1619" s="27"/>
      <c r="S1619" s="27"/>
      <c r="T1619" s="27"/>
      <c r="U1619" s="27"/>
      <c r="V1619" s="27"/>
      <c r="W1619" s="27"/>
      <c r="X1619" s="27"/>
      <c r="Y1619" s="27"/>
      <c r="Z1619" s="27"/>
      <c r="AA1619" s="27"/>
      <c r="AB1619" s="27"/>
      <c r="AC1619" s="27"/>
      <c r="AD1619" s="78"/>
      <c r="AE1619" s="78"/>
      <c r="AF1619" s="78"/>
      <c r="AG1619" s="1"/>
      <c r="AH1619" s="27"/>
      <c r="AI1619" s="30"/>
      <c r="AJ1619" s="1"/>
    </row>
    <row r="1620" spans="1:36" ht="12.75" customHeight="1" x14ac:dyDescent="0.25">
      <c r="A1620" s="22"/>
      <c r="B1620" s="27"/>
      <c r="C1620" s="27"/>
      <c r="D1620" s="76"/>
      <c r="E1620" s="76"/>
      <c r="F1620" s="76"/>
      <c r="G1620" s="76"/>
      <c r="H1620" s="76"/>
      <c r="I1620" s="76"/>
      <c r="J1620" s="76"/>
      <c r="K1620" s="77"/>
      <c r="L1620" s="27"/>
      <c r="M1620" s="27"/>
      <c r="N1620" s="27"/>
      <c r="O1620" s="27"/>
      <c r="P1620" s="27"/>
      <c r="Q1620" s="27"/>
      <c r="R1620" s="27"/>
      <c r="S1620" s="27"/>
      <c r="T1620" s="27"/>
      <c r="U1620" s="27"/>
      <c r="V1620" s="27"/>
      <c r="W1620" s="27"/>
      <c r="X1620" s="27"/>
      <c r="Y1620" s="27"/>
      <c r="Z1620" s="27"/>
      <c r="AA1620" s="27"/>
      <c r="AB1620" s="27"/>
      <c r="AC1620" s="27"/>
      <c r="AD1620" s="78"/>
      <c r="AE1620" s="78"/>
      <c r="AF1620" s="78"/>
      <c r="AG1620" s="1"/>
      <c r="AH1620" s="27"/>
      <c r="AI1620" s="30"/>
      <c r="AJ1620" s="1"/>
    </row>
    <row r="1621" spans="1:36" ht="12.75" customHeight="1" x14ac:dyDescent="0.25">
      <c r="A1621" s="22"/>
      <c r="B1621" s="27"/>
      <c r="C1621" s="27"/>
      <c r="D1621" s="76"/>
      <c r="E1621" s="76"/>
      <c r="F1621" s="76"/>
      <c r="G1621" s="76"/>
      <c r="H1621" s="76"/>
      <c r="I1621" s="76"/>
      <c r="J1621" s="76"/>
      <c r="K1621" s="77"/>
      <c r="L1621" s="27"/>
      <c r="M1621" s="27"/>
      <c r="N1621" s="27"/>
      <c r="O1621" s="27"/>
      <c r="P1621" s="27"/>
      <c r="Q1621" s="27"/>
      <c r="R1621" s="27"/>
      <c r="S1621" s="27"/>
      <c r="T1621" s="27"/>
      <c r="U1621" s="27"/>
      <c r="V1621" s="27"/>
      <c r="W1621" s="27"/>
      <c r="X1621" s="27"/>
      <c r="Y1621" s="27"/>
      <c r="Z1621" s="27"/>
      <c r="AA1621" s="27"/>
      <c r="AB1621" s="27"/>
      <c r="AC1621" s="27"/>
      <c r="AD1621" s="78"/>
      <c r="AE1621" s="78"/>
      <c r="AF1621" s="78"/>
      <c r="AG1621" s="1"/>
      <c r="AH1621" s="27"/>
      <c r="AI1621" s="30"/>
      <c r="AJ1621" s="1"/>
    </row>
    <row r="1622" spans="1:36" ht="12.75" customHeight="1" x14ac:dyDescent="0.25">
      <c r="A1622" s="22"/>
      <c r="B1622" s="27"/>
      <c r="C1622" s="27"/>
      <c r="D1622" s="76"/>
      <c r="E1622" s="76"/>
      <c r="F1622" s="76"/>
      <c r="G1622" s="76"/>
      <c r="H1622" s="76"/>
      <c r="I1622" s="76"/>
      <c r="J1622" s="76"/>
      <c r="K1622" s="77"/>
      <c r="L1622" s="27"/>
      <c r="M1622" s="27"/>
      <c r="N1622" s="27"/>
      <c r="O1622" s="27"/>
      <c r="P1622" s="27"/>
      <c r="Q1622" s="27"/>
      <c r="R1622" s="27"/>
      <c r="S1622" s="27"/>
      <c r="T1622" s="27"/>
      <c r="U1622" s="27"/>
      <c r="V1622" s="27"/>
      <c r="W1622" s="27"/>
      <c r="X1622" s="27"/>
      <c r="Y1622" s="27"/>
      <c r="Z1622" s="27"/>
      <c r="AA1622" s="27"/>
      <c r="AB1622" s="27"/>
      <c r="AC1622" s="27"/>
      <c r="AD1622" s="78"/>
      <c r="AE1622" s="78"/>
      <c r="AF1622" s="78"/>
      <c r="AG1622" s="1"/>
      <c r="AH1622" s="27"/>
      <c r="AI1622" s="30"/>
      <c r="AJ1622" s="1"/>
    </row>
    <row r="1623" spans="1:36" ht="12.75" customHeight="1" x14ac:dyDescent="0.25">
      <c r="A1623" s="22"/>
      <c r="B1623" s="27"/>
      <c r="C1623" s="27"/>
      <c r="D1623" s="76"/>
      <c r="E1623" s="76"/>
      <c r="F1623" s="76"/>
      <c r="G1623" s="76"/>
      <c r="H1623" s="76"/>
      <c r="I1623" s="76"/>
      <c r="J1623" s="76"/>
      <c r="K1623" s="77"/>
      <c r="L1623" s="27"/>
      <c r="M1623" s="27"/>
      <c r="N1623" s="27"/>
      <c r="O1623" s="27"/>
      <c r="P1623" s="27"/>
      <c r="Q1623" s="27"/>
      <c r="R1623" s="27"/>
      <c r="S1623" s="27"/>
      <c r="T1623" s="27"/>
      <c r="U1623" s="27"/>
      <c r="V1623" s="27"/>
      <c r="W1623" s="27"/>
      <c r="X1623" s="27"/>
      <c r="Y1623" s="27"/>
      <c r="Z1623" s="27"/>
      <c r="AA1623" s="27"/>
      <c r="AB1623" s="27"/>
      <c r="AC1623" s="27"/>
      <c r="AD1623" s="78"/>
      <c r="AE1623" s="78"/>
      <c r="AF1623" s="78"/>
      <c r="AG1623" s="1"/>
      <c r="AH1623" s="27"/>
      <c r="AI1623" s="30"/>
      <c r="AJ1623" s="1"/>
    </row>
    <row r="1624" spans="1:36" ht="12.75" customHeight="1" x14ac:dyDescent="0.25">
      <c r="A1624" s="22"/>
      <c r="B1624" s="27"/>
      <c r="C1624" s="27"/>
      <c r="D1624" s="76"/>
      <c r="E1624" s="76"/>
      <c r="F1624" s="76"/>
      <c r="G1624" s="76"/>
      <c r="H1624" s="76"/>
      <c r="I1624" s="76"/>
      <c r="J1624" s="76"/>
      <c r="K1624" s="77"/>
      <c r="L1624" s="27"/>
      <c r="M1624" s="27"/>
      <c r="N1624" s="27"/>
      <c r="O1624" s="27"/>
      <c r="P1624" s="27"/>
      <c r="Q1624" s="27"/>
      <c r="R1624" s="27"/>
      <c r="S1624" s="27"/>
      <c r="T1624" s="27"/>
      <c r="U1624" s="27"/>
      <c r="V1624" s="27"/>
      <c r="W1624" s="27"/>
      <c r="X1624" s="27"/>
      <c r="Y1624" s="27"/>
      <c r="Z1624" s="27"/>
      <c r="AA1624" s="27"/>
      <c r="AB1624" s="27"/>
      <c r="AC1624" s="27"/>
      <c r="AD1624" s="78"/>
      <c r="AE1624" s="78"/>
      <c r="AF1624" s="78"/>
      <c r="AG1624" s="1"/>
      <c r="AH1624" s="27"/>
      <c r="AI1624" s="30"/>
      <c r="AJ1624" s="1"/>
    </row>
    <row r="1625" spans="1:36" ht="12.75" customHeight="1" x14ac:dyDescent="0.25">
      <c r="A1625" s="22"/>
      <c r="B1625" s="27"/>
      <c r="C1625" s="27"/>
      <c r="D1625" s="76"/>
      <c r="E1625" s="76"/>
      <c r="F1625" s="76"/>
      <c r="G1625" s="76"/>
      <c r="H1625" s="76"/>
      <c r="I1625" s="76"/>
      <c r="J1625" s="76"/>
      <c r="K1625" s="77"/>
      <c r="L1625" s="27"/>
      <c r="M1625" s="27"/>
      <c r="N1625" s="27"/>
      <c r="O1625" s="27"/>
      <c r="P1625" s="27"/>
      <c r="Q1625" s="27"/>
      <c r="R1625" s="27"/>
      <c r="S1625" s="27"/>
      <c r="T1625" s="27"/>
      <c r="U1625" s="27"/>
      <c r="V1625" s="27"/>
      <c r="W1625" s="27"/>
      <c r="X1625" s="27"/>
      <c r="Y1625" s="27"/>
      <c r="Z1625" s="27"/>
      <c r="AA1625" s="27"/>
      <c r="AB1625" s="27"/>
      <c r="AC1625" s="27"/>
      <c r="AD1625" s="78"/>
      <c r="AE1625" s="78"/>
      <c r="AF1625" s="78"/>
      <c r="AG1625" s="1"/>
      <c r="AH1625" s="27"/>
      <c r="AI1625" s="30"/>
      <c r="AJ1625" s="1"/>
    </row>
    <row r="1626" spans="1:36" ht="12.75" customHeight="1" x14ac:dyDescent="0.25">
      <c r="A1626" s="22"/>
      <c r="B1626" s="27"/>
      <c r="C1626" s="27"/>
      <c r="D1626" s="76"/>
      <c r="E1626" s="76"/>
      <c r="F1626" s="76"/>
      <c r="G1626" s="76"/>
      <c r="H1626" s="76"/>
      <c r="I1626" s="76"/>
      <c r="J1626" s="76"/>
      <c r="K1626" s="77"/>
      <c r="L1626" s="27"/>
      <c r="M1626" s="27"/>
      <c r="N1626" s="27"/>
      <c r="O1626" s="27"/>
      <c r="P1626" s="27"/>
      <c r="Q1626" s="27"/>
      <c r="R1626" s="27"/>
      <c r="S1626" s="27"/>
      <c r="T1626" s="27"/>
      <c r="U1626" s="27"/>
      <c r="V1626" s="27"/>
      <c r="W1626" s="27"/>
      <c r="X1626" s="27"/>
      <c r="Y1626" s="27"/>
      <c r="Z1626" s="27"/>
      <c r="AA1626" s="27"/>
      <c r="AB1626" s="27"/>
      <c r="AC1626" s="27"/>
      <c r="AD1626" s="78"/>
      <c r="AE1626" s="78"/>
      <c r="AF1626" s="78"/>
      <c r="AG1626" s="1"/>
      <c r="AH1626" s="27"/>
      <c r="AI1626" s="30"/>
      <c r="AJ1626" s="1"/>
    </row>
    <row r="1627" spans="1:36" ht="12.75" customHeight="1" x14ac:dyDescent="0.25">
      <c r="A1627" s="22"/>
      <c r="B1627" s="27"/>
      <c r="C1627" s="27"/>
      <c r="D1627" s="76"/>
      <c r="E1627" s="76"/>
      <c r="F1627" s="76"/>
      <c r="G1627" s="76"/>
      <c r="H1627" s="76"/>
      <c r="I1627" s="76"/>
      <c r="J1627" s="76"/>
      <c r="K1627" s="77"/>
      <c r="L1627" s="27"/>
      <c r="M1627" s="27"/>
      <c r="N1627" s="27"/>
      <c r="O1627" s="27"/>
      <c r="P1627" s="27"/>
      <c r="Q1627" s="27"/>
      <c r="R1627" s="27"/>
      <c r="S1627" s="27"/>
      <c r="T1627" s="27"/>
      <c r="U1627" s="27"/>
      <c r="V1627" s="27"/>
      <c r="W1627" s="27"/>
      <c r="X1627" s="27"/>
      <c r="Y1627" s="27"/>
      <c r="Z1627" s="27"/>
      <c r="AA1627" s="27"/>
      <c r="AB1627" s="27"/>
      <c r="AC1627" s="27"/>
      <c r="AD1627" s="78"/>
      <c r="AE1627" s="78"/>
      <c r="AF1627" s="78"/>
      <c r="AG1627" s="1"/>
      <c r="AH1627" s="27"/>
      <c r="AI1627" s="30"/>
      <c r="AJ1627" s="1"/>
    </row>
    <row r="1628" spans="1:36" ht="12.75" customHeight="1" x14ac:dyDescent="0.25">
      <c r="A1628" s="22"/>
      <c r="B1628" s="27"/>
      <c r="C1628" s="27"/>
      <c r="D1628" s="76"/>
      <c r="E1628" s="76"/>
      <c r="F1628" s="76"/>
      <c r="G1628" s="76"/>
      <c r="H1628" s="76"/>
      <c r="I1628" s="76"/>
      <c r="J1628" s="76"/>
      <c r="K1628" s="77"/>
      <c r="L1628" s="27"/>
      <c r="M1628" s="27"/>
      <c r="N1628" s="27"/>
      <c r="O1628" s="27"/>
      <c r="P1628" s="27"/>
      <c r="Q1628" s="27"/>
      <c r="R1628" s="27"/>
      <c r="S1628" s="27"/>
      <c r="T1628" s="27"/>
      <c r="U1628" s="27"/>
      <c r="V1628" s="27"/>
      <c r="W1628" s="27"/>
      <c r="X1628" s="27"/>
      <c r="Y1628" s="27"/>
      <c r="Z1628" s="27"/>
      <c r="AA1628" s="27"/>
      <c r="AB1628" s="27"/>
      <c r="AC1628" s="27"/>
      <c r="AD1628" s="78"/>
      <c r="AE1628" s="78"/>
      <c r="AF1628" s="78"/>
      <c r="AG1628" s="1"/>
      <c r="AH1628" s="27"/>
      <c r="AI1628" s="30"/>
      <c r="AJ1628" s="1"/>
    </row>
    <row r="1629" spans="1:36" ht="12.75" customHeight="1" x14ac:dyDescent="0.25">
      <c r="A1629" s="22"/>
      <c r="B1629" s="27"/>
      <c r="C1629" s="27"/>
      <c r="D1629" s="76"/>
      <c r="E1629" s="76"/>
      <c r="F1629" s="76"/>
      <c r="G1629" s="76"/>
      <c r="H1629" s="76"/>
      <c r="I1629" s="76"/>
      <c r="J1629" s="76"/>
      <c r="K1629" s="77"/>
      <c r="L1629" s="27"/>
      <c r="M1629" s="27"/>
      <c r="N1629" s="27"/>
      <c r="O1629" s="27"/>
      <c r="P1629" s="27"/>
      <c r="Q1629" s="27"/>
      <c r="R1629" s="27"/>
      <c r="S1629" s="27"/>
      <c r="T1629" s="27"/>
      <c r="U1629" s="27"/>
      <c r="V1629" s="27"/>
      <c r="W1629" s="27"/>
      <c r="X1629" s="27"/>
      <c r="Y1629" s="27"/>
      <c r="Z1629" s="27"/>
      <c r="AA1629" s="27"/>
      <c r="AB1629" s="27"/>
      <c r="AC1629" s="27"/>
      <c r="AD1629" s="78"/>
      <c r="AE1629" s="78"/>
      <c r="AF1629" s="78"/>
      <c r="AG1629" s="1"/>
      <c r="AH1629" s="27"/>
      <c r="AI1629" s="30"/>
      <c r="AJ1629" s="1"/>
    </row>
    <row r="1630" spans="1:36" ht="12.75" customHeight="1" x14ac:dyDescent="0.25">
      <c r="A1630" s="22"/>
      <c r="B1630" s="27"/>
      <c r="C1630" s="27"/>
      <c r="D1630" s="76"/>
      <c r="E1630" s="76"/>
      <c r="F1630" s="76"/>
      <c r="G1630" s="76"/>
      <c r="H1630" s="76"/>
      <c r="I1630" s="76"/>
      <c r="J1630" s="76"/>
      <c r="K1630" s="77"/>
      <c r="L1630" s="27"/>
      <c r="M1630" s="27"/>
      <c r="N1630" s="27"/>
      <c r="O1630" s="27"/>
      <c r="P1630" s="27"/>
      <c r="Q1630" s="27"/>
      <c r="R1630" s="27"/>
      <c r="S1630" s="27"/>
      <c r="T1630" s="27"/>
      <c r="U1630" s="27"/>
      <c r="V1630" s="27"/>
      <c r="W1630" s="27"/>
      <c r="X1630" s="27"/>
      <c r="Y1630" s="27"/>
      <c r="Z1630" s="27"/>
      <c r="AA1630" s="27"/>
      <c r="AB1630" s="27"/>
      <c r="AC1630" s="27"/>
      <c r="AD1630" s="78"/>
      <c r="AE1630" s="78"/>
      <c r="AF1630" s="78"/>
      <c r="AG1630" s="1"/>
      <c r="AH1630" s="27"/>
      <c r="AI1630" s="30"/>
      <c r="AJ1630" s="1"/>
    </row>
    <row r="1631" spans="1:36" ht="12.75" customHeight="1" x14ac:dyDescent="0.25">
      <c r="A1631" s="22"/>
      <c r="B1631" s="27"/>
      <c r="C1631" s="27"/>
      <c r="D1631" s="76"/>
      <c r="E1631" s="76"/>
      <c r="F1631" s="76"/>
      <c r="G1631" s="76"/>
      <c r="H1631" s="76"/>
      <c r="I1631" s="76"/>
      <c r="J1631" s="76"/>
      <c r="K1631" s="77"/>
      <c r="L1631" s="27"/>
      <c r="M1631" s="27"/>
      <c r="N1631" s="27"/>
      <c r="O1631" s="27"/>
      <c r="P1631" s="27"/>
      <c r="Q1631" s="27"/>
      <c r="R1631" s="27"/>
      <c r="S1631" s="27"/>
      <c r="T1631" s="27"/>
      <c r="U1631" s="27"/>
      <c r="V1631" s="27"/>
      <c r="W1631" s="27"/>
      <c r="X1631" s="27"/>
      <c r="Y1631" s="27"/>
      <c r="Z1631" s="27"/>
      <c r="AA1631" s="27"/>
      <c r="AB1631" s="27"/>
      <c r="AC1631" s="27"/>
      <c r="AD1631" s="78"/>
      <c r="AE1631" s="78"/>
      <c r="AF1631" s="78"/>
      <c r="AG1631" s="1"/>
      <c r="AH1631" s="27"/>
      <c r="AI1631" s="30"/>
      <c r="AJ1631" s="1"/>
    </row>
    <row r="1632" spans="1:36" ht="12.75" customHeight="1" x14ac:dyDescent="0.25">
      <c r="A1632" s="22"/>
      <c r="B1632" s="27"/>
      <c r="C1632" s="27"/>
      <c r="D1632" s="76"/>
      <c r="E1632" s="76"/>
      <c r="F1632" s="76"/>
      <c r="G1632" s="76"/>
      <c r="H1632" s="76"/>
      <c r="I1632" s="76"/>
      <c r="J1632" s="76"/>
      <c r="K1632" s="77"/>
      <c r="L1632" s="27"/>
      <c r="M1632" s="27"/>
      <c r="N1632" s="27"/>
      <c r="O1632" s="27"/>
      <c r="P1632" s="27"/>
      <c r="Q1632" s="27"/>
      <c r="R1632" s="27"/>
      <c r="S1632" s="27"/>
      <c r="T1632" s="27"/>
      <c r="U1632" s="27"/>
      <c r="V1632" s="27"/>
      <c r="W1632" s="27"/>
      <c r="X1632" s="27"/>
      <c r="Y1632" s="27"/>
      <c r="Z1632" s="27"/>
      <c r="AA1632" s="27"/>
      <c r="AB1632" s="27"/>
      <c r="AC1632" s="27"/>
      <c r="AD1632" s="78"/>
      <c r="AE1632" s="78"/>
      <c r="AF1632" s="78"/>
      <c r="AG1632" s="1"/>
      <c r="AH1632" s="27"/>
      <c r="AI1632" s="30"/>
      <c r="AJ1632" s="1"/>
    </row>
    <row r="1633" spans="1:36" ht="12.75" customHeight="1" x14ac:dyDescent="0.25">
      <c r="A1633" s="22"/>
      <c r="B1633" s="27"/>
      <c r="C1633" s="27"/>
      <c r="D1633" s="76"/>
      <c r="E1633" s="76"/>
      <c r="F1633" s="76"/>
      <c r="G1633" s="76"/>
      <c r="H1633" s="76"/>
      <c r="I1633" s="76"/>
      <c r="J1633" s="76"/>
      <c r="K1633" s="77"/>
      <c r="L1633" s="27"/>
      <c r="M1633" s="27"/>
      <c r="N1633" s="27"/>
      <c r="O1633" s="27"/>
      <c r="P1633" s="27"/>
      <c r="Q1633" s="27"/>
      <c r="R1633" s="27"/>
      <c r="S1633" s="27"/>
      <c r="T1633" s="27"/>
      <c r="U1633" s="27"/>
      <c r="V1633" s="27"/>
      <c r="W1633" s="27"/>
      <c r="X1633" s="27"/>
      <c r="Y1633" s="27"/>
      <c r="Z1633" s="27"/>
      <c r="AA1633" s="27"/>
      <c r="AB1633" s="27"/>
      <c r="AC1633" s="27"/>
      <c r="AD1633" s="78"/>
      <c r="AE1633" s="78"/>
      <c r="AF1633" s="78"/>
      <c r="AG1633" s="1"/>
      <c r="AH1633" s="27"/>
      <c r="AI1633" s="30"/>
      <c r="AJ1633" s="1"/>
    </row>
    <row r="1634" spans="1:36" ht="12.75" customHeight="1" x14ac:dyDescent="0.25">
      <c r="A1634" s="22"/>
      <c r="B1634" s="27"/>
      <c r="C1634" s="27"/>
      <c r="D1634" s="76"/>
      <c r="E1634" s="76"/>
      <c r="F1634" s="76"/>
      <c r="G1634" s="76"/>
      <c r="H1634" s="76"/>
      <c r="I1634" s="76"/>
      <c r="J1634" s="76"/>
      <c r="K1634" s="77"/>
      <c r="L1634" s="27"/>
      <c r="M1634" s="27"/>
      <c r="N1634" s="27"/>
      <c r="O1634" s="27"/>
      <c r="P1634" s="27"/>
      <c r="Q1634" s="27"/>
      <c r="R1634" s="27"/>
      <c r="S1634" s="27"/>
      <c r="T1634" s="27"/>
      <c r="U1634" s="27"/>
      <c r="V1634" s="27"/>
      <c r="W1634" s="27"/>
      <c r="X1634" s="27"/>
      <c r="Y1634" s="27"/>
      <c r="Z1634" s="27"/>
      <c r="AA1634" s="27"/>
      <c r="AB1634" s="27"/>
      <c r="AC1634" s="27"/>
      <c r="AD1634" s="78"/>
      <c r="AE1634" s="78"/>
      <c r="AF1634" s="78"/>
      <c r="AG1634" s="1"/>
      <c r="AH1634" s="27"/>
      <c r="AI1634" s="30"/>
      <c r="AJ1634" s="1"/>
    </row>
    <row r="1635" spans="1:36" ht="12.75" customHeight="1" x14ac:dyDescent="0.25">
      <c r="A1635" s="22"/>
      <c r="B1635" s="27"/>
      <c r="C1635" s="27"/>
      <c r="D1635" s="76"/>
      <c r="E1635" s="76"/>
      <c r="F1635" s="76"/>
      <c r="G1635" s="76"/>
      <c r="H1635" s="76"/>
      <c r="I1635" s="76"/>
      <c r="J1635" s="76"/>
      <c r="K1635" s="77"/>
      <c r="L1635" s="27"/>
      <c r="M1635" s="27"/>
      <c r="N1635" s="27"/>
      <c r="O1635" s="27"/>
      <c r="P1635" s="27"/>
      <c r="Q1635" s="27"/>
      <c r="R1635" s="27"/>
      <c r="S1635" s="27"/>
      <c r="T1635" s="27"/>
      <c r="U1635" s="27"/>
      <c r="V1635" s="27"/>
      <c r="W1635" s="27"/>
      <c r="X1635" s="27"/>
      <c r="Y1635" s="27"/>
      <c r="Z1635" s="27"/>
      <c r="AA1635" s="27"/>
      <c r="AB1635" s="27"/>
      <c r="AC1635" s="27"/>
      <c r="AD1635" s="78"/>
      <c r="AE1635" s="78"/>
      <c r="AF1635" s="78"/>
      <c r="AG1635" s="1"/>
      <c r="AH1635" s="27"/>
      <c r="AI1635" s="30"/>
      <c r="AJ1635" s="1"/>
    </row>
    <row r="1636" spans="1:36" ht="12.75" customHeight="1" x14ac:dyDescent="0.25">
      <c r="A1636" s="22"/>
      <c r="B1636" s="27"/>
      <c r="C1636" s="27"/>
      <c r="D1636" s="76"/>
      <c r="E1636" s="76"/>
      <c r="F1636" s="76"/>
      <c r="G1636" s="76"/>
      <c r="H1636" s="76"/>
      <c r="I1636" s="76"/>
      <c r="J1636" s="76"/>
      <c r="K1636" s="77"/>
      <c r="L1636" s="27"/>
      <c r="M1636" s="27"/>
      <c r="N1636" s="27"/>
      <c r="O1636" s="27"/>
      <c r="P1636" s="27"/>
      <c r="Q1636" s="27"/>
      <c r="R1636" s="27"/>
      <c r="S1636" s="27"/>
      <c r="T1636" s="27"/>
      <c r="U1636" s="27"/>
      <c r="V1636" s="27"/>
      <c r="W1636" s="27"/>
      <c r="X1636" s="27"/>
      <c r="Y1636" s="27"/>
      <c r="Z1636" s="27"/>
      <c r="AA1636" s="27"/>
      <c r="AB1636" s="27"/>
      <c r="AC1636" s="27"/>
      <c r="AD1636" s="78"/>
      <c r="AE1636" s="78"/>
      <c r="AF1636" s="78"/>
      <c r="AG1636" s="1"/>
      <c r="AH1636" s="27"/>
      <c r="AI1636" s="30"/>
      <c r="AJ1636" s="1"/>
    </row>
    <row r="1637" spans="1:36" ht="12.75" customHeight="1" x14ac:dyDescent="0.25">
      <c r="A1637" s="22"/>
      <c r="B1637" s="27"/>
      <c r="C1637" s="27"/>
      <c r="D1637" s="76"/>
      <c r="E1637" s="76"/>
      <c r="F1637" s="76"/>
      <c r="G1637" s="76"/>
      <c r="H1637" s="76"/>
      <c r="I1637" s="76"/>
      <c r="J1637" s="76"/>
      <c r="K1637" s="77"/>
      <c r="L1637" s="27"/>
      <c r="M1637" s="27"/>
      <c r="N1637" s="27"/>
      <c r="O1637" s="27"/>
      <c r="P1637" s="27"/>
      <c r="Q1637" s="27"/>
      <c r="R1637" s="27"/>
      <c r="S1637" s="27"/>
      <c r="T1637" s="27"/>
      <c r="U1637" s="27"/>
      <c r="V1637" s="27"/>
      <c r="W1637" s="27"/>
      <c r="X1637" s="27"/>
      <c r="Y1637" s="27"/>
      <c r="Z1637" s="27"/>
      <c r="AA1637" s="27"/>
      <c r="AB1637" s="27"/>
      <c r="AC1637" s="27"/>
      <c r="AD1637" s="78"/>
      <c r="AE1637" s="78"/>
      <c r="AF1637" s="78"/>
      <c r="AG1637" s="1"/>
      <c r="AH1637" s="27"/>
      <c r="AI1637" s="30"/>
      <c r="AJ1637" s="1"/>
    </row>
    <row r="1638" spans="1:36" ht="12.75" customHeight="1" x14ac:dyDescent="0.25">
      <c r="A1638" s="22"/>
      <c r="B1638" s="27"/>
      <c r="C1638" s="27"/>
      <c r="D1638" s="76"/>
      <c r="E1638" s="76"/>
      <c r="F1638" s="76"/>
      <c r="G1638" s="76"/>
      <c r="H1638" s="76"/>
      <c r="I1638" s="76"/>
      <c r="J1638" s="76"/>
      <c r="K1638" s="77"/>
      <c r="L1638" s="27"/>
      <c r="M1638" s="27"/>
      <c r="N1638" s="27"/>
      <c r="O1638" s="27"/>
      <c r="P1638" s="27"/>
      <c r="Q1638" s="27"/>
      <c r="R1638" s="27"/>
      <c r="S1638" s="27"/>
      <c r="T1638" s="27"/>
      <c r="U1638" s="27"/>
      <c r="V1638" s="27"/>
      <c r="W1638" s="27"/>
      <c r="X1638" s="27"/>
      <c r="Y1638" s="27"/>
      <c r="Z1638" s="27"/>
      <c r="AA1638" s="27"/>
      <c r="AB1638" s="27"/>
      <c r="AC1638" s="27"/>
      <c r="AD1638" s="78"/>
      <c r="AE1638" s="78"/>
      <c r="AF1638" s="78"/>
      <c r="AG1638" s="1"/>
      <c r="AH1638" s="27"/>
      <c r="AI1638" s="30"/>
      <c r="AJ1638" s="1"/>
    </row>
    <row r="1639" spans="1:36" ht="12.75" customHeight="1" x14ac:dyDescent="0.25">
      <c r="A1639" s="22"/>
      <c r="B1639" s="27"/>
      <c r="C1639" s="27"/>
      <c r="D1639" s="76"/>
      <c r="E1639" s="76"/>
      <c r="F1639" s="76"/>
      <c r="G1639" s="76"/>
      <c r="H1639" s="76"/>
      <c r="I1639" s="76"/>
      <c r="J1639" s="76"/>
      <c r="K1639" s="77"/>
      <c r="L1639" s="27"/>
      <c r="M1639" s="27"/>
      <c r="N1639" s="27"/>
      <c r="O1639" s="27"/>
      <c r="P1639" s="27"/>
      <c r="Q1639" s="27"/>
      <c r="R1639" s="27"/>
      <c r="S1639" s="27"/>
      <c r="T1639" s="27"/>
      <c r="U1639" s="27"/>
      <c r="V1639" s="27"/>
      <c r="W1639" s="27"/>
      <c r="X1639" s="27"/>
      <c r="Y1639" s="27"/>
      <c r="Z1639" s="27"/>
      <c r="AA1639" s="27"/>
      <c r="AB1639" s="27"/>
      <c r="AC1639" s="27"/>
      <c r="AD1639" s="78"/>
      <c r="AE1639" s="78"/>
      <c r="AF1639" s="78"/>
      <c r="AG1639" s="1"/>
      <c r="AH1639" s="27"/>
      <c r="AI1639" s="30"/>
      <c r="AJ1639" s="1"/>
    </row>
    <row r="1640" spans="1:36" ht="12.75" customHeight="1" x14ac:dyDescent="0.25">
      <c r="A1640" s="22"/>
      <c r="B1640" s="27"/>
      <c r="C1640" s="27"/>
      <c r="D1640" s="76"/>
      <c r="E1640" s="76"/>
      <c r="F1640" s="76"/>
      <c r="G1640" s="76"/>
      <c r="H1640" s="76"/>
      <c r="I1640" s="76"/>
      <c r="J1640" s="76"/>
      <c r="K1640" s="77"/>
      <c r="L1640" s="27"/>
      <c r="M1640" s="27"/>
      <c r="N1640" s="27"/>
      <c r="O1640" s="27"/>
      <c r="P1640" s="27"/>
      <c r="Q1640" s="27"/>
      <c r="R1640" s="27"/>
      <c r="S1640" s="27"/>
      <c r="T1640" s="27"/>
      <c r="U1640" s="27"/>
      <c r="V1640" s="27"/>
      <c r="W1640" s="27"/>
      <c r="X1640" s="27"/>
      <c r="Y1640" s="27"/>
      <c r="Z1640" s="27"/>
      <c r="AA1640" s="27"/>
      <c r="AB1640" s="27"/>
      <c r="AC1640" s="27"/>
      <c r="AD1640" s="78"/>
      <c r="AE1640" s="78"/>
      <c r="AF1640" s="78"/>
      <c r="AG1640" s="1"/>
      <c r="AH1640" s="27"/>
      <c r="AI1640" s="30"/>
      <c r="AJ1640" s="1"/>
    </row>
    <row r="1641" spans="1:36" ht="12.75" customHeight="1" x14ac:dyDescent="0.25">
      <c r="A1641" s="22"/>
      <c r="B1641" s="27"/>
      <c r="C1641" s="27"/>
      <c r="D1641" s="76"/>
      <c r="E1641" s="76"/>
      <c r="F1641" s="76"/>
      <c r="G1641" s="76"/>
      <c r="H1641" s="76"/>
      <c r="I1641" s="76"/>
      <c r="J1641" s="76"/>
      <c r="K1641" s="77"/>
      <c r="L1641" s="27"/>
      <c r="M1641" s="27"/>
      <c r="N1641" s="27"/>
      <c r="O1641" s="27"/>
      <c r="P1641" s="27"/>
      <c r="Q1641" s="27"/>
      <c r="R1641" s="27"/>
      <c r="S1641" s="27"/>
      <c r="T1641" s="27"/>
      <c r="U1641" s="27"/>
      <c r="V1641" s="27"/>
      <c r="W1641" s="27"/>
      <c r="X1641" s="27"/>
      <c r="Y1641" s="27"/>
      <c r="Z1641" s="27"/>
      <c r="AA1641" s="27"/>
      <c r="AB1641" s="27"/>
      <c r="AC1641" s="27"/>
      <c r="AD1641" s="78"/>
      <c r="AE1641" s="78"/>
      <c r="AF1641" s="78"/>
      <c r="AG1641" s="1"/>
      <c r="AH1641" s="27"/>
      <c r="AI1641" s="30"/>
      <c r="AJ1641" s="1"/>
    </row>
    <row r="1642" spans="1:36" ht="12.75" customHeight="1" x14ac:dyDescent="0.25">
      <c r="A1642" s="22"/>
      <c r="B1642" s="27"/>
      <c r="C1642" s="27"/>
      <c r="D1642" s="76"/>
      <c r="E1642" s="76"/>
      <c r="F1642" s="76"/>
      <c r="G1642" s="76"/>
      <c r="H1642" s="76"/>
      <c r="I1642" s="76"/>
      <c r="J1642" s="76"/>
      <c r="K1642" s="77"/>
      <c r="L1642" s="27"/>
      <c r="M1642" s="27"/>
      <c r="N1642" s="27"/>
      <c r="O1642" s="27"/>
      <c r="P1642" s="27"/>
      <c r="Q1642" s="27"/>
      <c r="R1642" s="27"/>
      <c r="S1642" s="27"/>
      <c r="T1642" s="27"/>
      <c r="U1642" s="27"/>
      <c r="V1642" s="27"/>
      <c r="W1642" s="27"/>
      <c r="X1642" s="27"/>
      <c r="Y1642" s="27"/>
      <c r="Z1642" s="27"/>
      <c r="AA1642" s="27"/>
      <c r="AB1642" s="27"/>
      <c r="AC1642" s="27"/>
      <c r="AD1642" s="78"/>
      <c r="AE1642" s="78"/>
      <c r="AF1642" s="78"/>
      <c r="AG1642" s="1"/>
      <c r="AH1642" s="27"/>
      <c r="AI1642" s="30"/>
      <c r="AJ1642" s="1"/>
    </row>
    <row r="1643" spans="1:36" ht="12.75" customHeight="1" x14ac:dyDescent="0.25">
      <c r="A1643" s="22"/>
      <c r="B1643" s="27"/>
      <c r="C1643" s="27"/>
      <c r="D1643" s="76"/>
      <c r="E1643" s="76"/>
      <c r="F1643" s="76"/>
      <c r="G1643" s="76"/>
      <c r="H1643" s="76"/>
      <c r="I1643" s="76"/>
      <c r="J1643" s="76"/>
      <c r="K1643" s="77"/>
      <c r="L1643" s="27"/>
      <c r="M1643" s="27"/>
      <c r="N1643" s="27"/>
      <c r="O1643" s="27"/>
      <c r="P1643" s="27"/>
      <c r="Q1643" s="27"/>
      <c r="R1643" s="27"/>
      <c r="S1643" s="27"/>
      <c r="T1643" s="27"/>
      <c r="U1643" s="27"/>
      <c r="V1643" s="27"/>
      <c r="W1643" s="27"/>
      <c r="X1643" s="27"/>
      <c r="Y1643" s="27"/>
      <c r="Z1643" s="27"/>
      <c r="AA1643" s="27"/>
      <c r="AB1643" s="27"/>
      <c r="AC1643" s="27"/>
      <c r="AD1643" s="78"/>
      <c r="AE1643" s="78"/>
      <c r="AF1643" s="78"/>
      <c r="AG1643" s="1"/>
      <c r="AH1643" s="27"/>
      <c r="AI1643" s="30"/>
      <c r="AJ1643" s="1"/>
    </row>
    <row r="1644" spans="1:36" ht="12.75" customHeight="1" x14ac:dyDescent="0.25">
      <c r="A1644" s="22"/>
      <c r="B1644" s="27"/>
      <c r="C1644" s="27"/>
      <c r="D1644" s="76"/>
      <c r="E1644" s="76"/>
      <c r="F1644" s="76"/>
      <c r="G1644" s="76"/>
      <c r="H1644" s="76"/>
      <c r="I1644" s="76"/>
      <c r="J1644" s="76"/>
      <c r="K1644" s="77"/>
      <c r="L1644" s="27"/>
      <c r="M1644" s="27"/>
      <c r="N1644" s="27"/>
      <c r="O1644" s="27"/>
      <c r="P1644" s="27"/>
      <c r="Q1644" s="27"/>
      <c r="R1644" s="27"/>
      <c r="S1644" s="27"/>
      <c r="T1644" s="27"/>
      <c r="U1644" s="27"/>
      <c r="V1644" s="27"/>
      <c r="W1644" s="27"/>
      <c r="X1644" s="27"/>
      <c r="Y1644" s="27"/>
      <c r="Z1644" s="27"/>
      <c r="AA1644" s="27"/>
      <c r="AB1644" s="27"/>
      <c r="AC1644" s="27"/>
      <c r="AD1644" s="78"/>
      <c r="AE1644" s="78"/>
      <c r="AF1644" s="78"/>
      <c r="AG1644" s="1"/>
      <c r="AH1644" s="27"/>
      <c r="AI1644" s="30"/>
      <c r="AJ1644" s="1"/>
    </row>
    <row r="1645" spans="1:36" ht="12.75" customHeight="1" x14ac:dyDescent="0.25">
      <c r="A1645" s="22"/>
      <c r="B1645" s="27"/>
      <c r="C1645" s="27"/>
      <c r="D1645" s="76"/>
      <c r="E1645" s="76"/>
      <c r="F1645" s="76"/>
      <c r="G1645" s="76"/>
      <c r="H1645" s="76"/>
      <c r="I1645" s="76"/>
      <c r="J1645" s="76"/>
      <c r="K1645" s="77"/>
      <c r="L1645" s="27"/>
      <c r="M1645" s="27"/>
      <c r="N1645" s="27"/>
      <c r="O1645" s="27"/>
      <c r="P1645" s="27"/>
      <c r="Q1645" s="27"/>
      <c r="R1645" s="27"/>
      <c r="S1645" s="27"/>
      <c r="T1645" s="27"/>
      <c r="U1645" s="27"/>
      <c r="V1645" s="27"/>
      <c r="W1645" s="27"/>
      <c r="X1645" s="27"/>
      <c r="Y1645" s="27"/>
      <c r="Z1645" s="27"/>
      <c r="AA1645" s="27"/>
      <c r="AB1645" s="27"/>
      <c r="AC1645" s="27"/>
      <c r="AD1645" s="78"/>
      <c r="AE1645" s="78"/>
      <c r="AF1645" s="78"/>
      <c r="AG1645" s="1"/>
      <c r="AH1645" s="27"/>
      <c r="AI1645" s="30"/>
      <c r="AJ1645" s="1"/>
    </row>
    <row r="1646" spans="1:36" ht="12.75" customHeight="1" x14ac:dyDescent="0.25">
      <c r="A1646" s="22"/>
      <c r="B1646" s="27"/>
      <c r="C1646" s="27"/>
      <c r="D1646" s="76"/>
      <c r="E1646" s="76"/>
      <c r="F1646" s="76"/>
      <c r="G1646" s="76"/>
      <c r="H1646" s="76"/>
      <c r="I1646" s="76"/>
      <c r="J1646" s="76"/>
      <c r="K1646" s="77"/>
      <c r="L1646" s="27"/>
      <c r="M1646" s="27"/>
      <c r="N1646" s="27"/>
      <c r="O1646" s="27"/>
      <c r="P1646" s="27"/>
      <c r="Q1646" s="27"/>
      <c r="R1646" s="27"/>
      <c r="S1646" s="27"/>
      <c r="T1646" s="27"/>
      <c r="U1646" s="27"/>
      <c r="V1646" s="27"/>
      <c r="W1646" s="27"/>
      <c r="X1646" s="27"/>
      <c r="Y1646" s="27"/>
      <c r="Z1646" s="27"/>
      <c r="AA1646" s="27"/>
      <c r="AB1646" s="27"/>
      <c r="AC1646" s="27"/>
      <c r="AD1646" s="78"/>
      <c r="AE1646" s="78"/>
      <c r="AF1646" s="78"/>
      <c r="AG1646" s="1"/>
      <c r="AH1646" s="27"/>
      <c r="AI1646" s="30"/>
      <c r="AJ1646" s="1"/>
    </row>
    <row r="1647" spans="1:36" ht="12.75" customHeight="1" x14ac:dyDescent="0.25">
      <c r="A1647" s="22"/>
      <c r="B1647" s="27"/>
      <c r="C1647" s="27"/>
      <c r="D1647" s="76"/>
      <c r="E1647" s="76"/>
      <c r="F1647" s="76"/>
      <c r="G1647" s="76"/>
      <c r="H1647" s="76"/>
      <c r="I1647" s="76"/>
      <c r="J1647" s="76"/>
      <c r="K1647" s="77"/>
      <c r="L1647" s="27"/>
      <c r="M1647" s="27"/>
      <c r="N1647" s="27"/>
      <c r="O1647" s="27"/>
      <c r="P1647" s="27"/>
      <c r="Q1647" s="27"/>
      <c r="R1647" s="27"/>
      <c r="S1647" s="27"/>
      <c r="T1647" s="27"/>
      <c r="U1647" s="27"/>
      <c r="V1647" s="27"/>
      <c r="W1647" s="27"/>
      <c r="X1647" s="27"/>
      <c r="Y1647" s="27"/>
      <c r="Z1647" s="27"/>
      <c r="AA1647" s="27"/>
      <c r="AB1647" s="27"/>
      <c r="AC1647" s="27"/>
      <c r="AD1647" s="78"/>
      <c r="AE1647" s="78"/>
      <c r="AF1647" s="78"/>
      <c r="AG1647" s="1"/>
      <c r="AH1647" s="27"/>
      <c r="AI1647" s="30"/>
      <c r="AJ1647" s="1"/>
    </row>
    <row r="1648" spans="1:36" ht="12.75" customHeight="1" x14ac:dyDescent="0.25">
      <c r="A1648" s="22"/>
      <c r="B1648" s="27"/>
      <c r="C1648" s="27"/>
      <c r="D1648" s="76"/>
      <c r="E1648" s="76"/>
      <c r="F1648" s="76"/>
      <c r="G1648" s="76"/>
      <c r="H1648" s="76"/>
      <c r="I1648" s="76"/>
      <c r="J1648" s="76"/>
      <c r="K1648" s="77"/>
      <c r="L1648" s="27"/>
      <c r="M1648" s="27"/>
      <c r="N1648" s="27"/>
      <c r="O1648" s="27"/>
      <c r="P1648" s="27"/>
      <c r="Q1648" s="27"/>
      <c r="R1648" s="27"/>
      <c r="S1648" s="27"/>
      <c r="T1648" s="27"/>
      <c r="U1648" s="27"/>
      <c r="V1648" s="27"/>
      <c r="W1648" s="27"/>
      <c r="X1648" s="27"/>
      <c r="Y1648" s="27"/>
      <c r="Z1648" s="27"/>
      <c r="AA1648" s="27"/>
      <c r="AB1648" s="27"/>
      <c r="AC1648" s="27"/>
      <c r="AD1648" s="78"/>
      <c r="AE1648" s="78"/>
      <c r="AF1648" s="78"/>
      <c r="AG1648" s="1"/>
      <c r="AH1648" s="27"/>
      <c r="AI1648" s="30"/>
      <c r="AJ1648" s="1"/>
    </row>
    <row r="1649" spans="1:36" ht="12.75" customHeight="1" x14ac:dyDescent="0.25">
      <c r="A1649" s="22"/>
      <c r="B1649" s="27"/>
      <c r="C1649" s="27"/>
      <c r="D1649" s="76"/>
      <c r="E1649" s="76"/>
      <c r="F1649" s="76"/>
      <c r="G1649" s="76"/>
      <c r="H1649" s="76"/>
      <c r="I1649" s="76"/>
      <c r="J1649" s="76"/>
      <c r="K1649" s="77"/>
      <c r="L1649" s="27"/>
      <c r="M1649" s="27"/>
      <c r="N1649" s="27"/>
      <c r="O1649" s="27"/>
      <c r="P1649" s="27"/>
      <c r="Q1649" s="27"/>
      <c r="R1649" s="27"/>
      <c r="S1649" s="27"/>
      <c r="T1649" s="27"/>
      <c r="U1649" s="27"/>
      <c r="V1649" s="27"/>
      <c r="W1649" s="27"/>
      <c r="X1649" s="27"/>
      <c r="Y1649" s="27"/>
      <c r="Z1649" s="27"/>
      <c r="AA1649" s="27"/>
      <c r="AB1649" s="27"/>
      <c r="AC1649" s="27"/>
      <c r="AD1649" s="78"/>
      <c r="AE1649" s="78"/>
      <c r="AF1649" s="78"/>
      <c r="AG1649" s="1"/>
      <c r="AH1649" s="27"/>
      <c r="AI1649" s="30"/>
      <c r="AJ1649" s="1"/>
    </row>
    <row r="1650" spans="1:36" ht="12.75" customHeight="1" x14ac:dyDescent="0.25">
      <c r="A1650" s="22"/>
      <c r="B1650" s="27"/>
      <c r="C1650" s="27"/>
      <c r="D1650" s="76"/>
      <c r="E1650" s="76"/>
      <c r="F1650" s="76"/>
      <c r="G1650" s="76"/>
      <c r="H1650" s="76"/>
      <c r="I1650" s="76"/>
      <c r="J1650" s="76"/>
      <c r="K1650" s="77"/>
      <c r="L1650" s="27"/>
      <c r="M1650" s="27"/>
      <c r="N1650" s="27"/>
      <c r="O1650" s="27"/>
      <c r="P1650" s="27"/>
      <c r="Q1650" s="27"/>
      <c r="R1650" s="27"/>
      <c r="S1650" s="27"/>
      <c r="T1650" s="27"/>
      <c r="U1650" s="27"/>
      <c r="V1650" s="27"/>
      <c r="W1650" s="27"/>
      <c r="X1650" s="27"/>
      <c r="Y1650" s="27"/>
      <c r="Z1650" s="27"/>
      <c r="AA1650" s="27"/>
      <c r="AB1650" s="27"/>
      <c r="AC1650" s="27"/>
      <c r="AD1650" s="78"/>
      <c r="AE1650" s="78"/>
      <c r="AF1650" s="78"/>
      <c r="AG1650" s="1"/>
      <c r="AH1650" s="27"/>
      <c r="AI1650" s="30"/>
      <c r="AJ1650" s="1"/>
    </row>
    <row r="1651" spans="1:36" ht="12.75" customHeight="1" x14ac:dyDescent="0.25">
      <c r="A1651" s="22"/>
      <c r="B1651" s="27"/>
      <c r="C1651" s="27"/>
      <c r="D1651" s="76"/>
      <c r="E1651" s="76"/>
      <c r="F1651" s="76"/>
      <c r="G1651" s="76"/>
      <c r="H1651" s="76"/>
      <c r="I1651" s="76"/>
      <c r="J1651" s="76"/>
      <c r="K1651" s="77"/>
      <c r="L1651" s="27"/>
      <c r="M1651" s="27"/>
      <c r="N1651" s="27"/>
      <c r="O1651" s="27"/>
      <c r="P1651" s="27"/>
      <c r="Q1651" s="27"/>
      <c r="R1651" s="27"/>
      <c r="S1651" s="27"/>
      <c r="T1651" s="27"/>
      <c r="U1651" s="27"/>
      <c r="V1651" s="27"/>
      <c r="W1651" s="27"/>
      <c r="X1651" s="27"/>
      <c r="Y1651" s="27"/>
      <c r="Z1651" s="27"/>
      <c r="AA1651" s="27"/>
      <c r="AB1651" s="27"/>
      <c r="AC1651" s="27"/>
      <c r="AD1651" s="78"/>
      <c r="AE1651" s="78"/>
      <c r="AF1651" s="78"/>
      <c r="AG1651" s="1"/>
      <c r="AH1651" s="27"/>
      <c r="AI1651" s="30"/>
      <c r="AJ1651" s="1"/>
    </row>
    <row r="1652" spans="1:36" ht="12.75" customHeight="1" x14ac:dyDescent="0.25">
      <c r="A1652" s="22"/>
      <c r="B1652" s="27"/>
      <c r="C1652" s="27"/>
      <c r="D1652" s="76"/>
      <c r="E1652" s="76"/>
      <c r="F1652" s="76"/>
      <c r="G1652" s="76"/>
      <c r="H1652" s="76"/>
      <c r="I1652" s="76"/>
      <c r="J1652" s="76"/>
      <c r="K1652" s="77"/>
      <c r="L1652" s="27"/>
      <c r="M1652" s="27"/>
      <c r="N1652" s="27"/>
      <c r="O1652" s="27"/>
      <c r="P1652" s="27"/>
      <c r="Q1652" s="27"/>
      <c r="R1652" s="27"/>
      <c r="S1652" s="27"/>
      <c r="T1652" s="27"/>
      <c r="U1652" s="27"/>
      <c r="V1652" s="27"/>
      <c r="W1652" s="27"/>
      <c r="X1652" s="27"/>
      <c r="Y1652" s="27"/>
      <c r="Z1652" s="27"/>
      <c r="AA1652" s="27"/>
      <c r="AB1652" s="27"/>
      <c r="AC1652" s="27"/>
      <c r="AD1652" s="78"/>
      <c r="AE1652" s="78"/>
      <c r="AF1652" s="78"/>
      <c r="AG1652" s="1"/>
      <c r="AH1652" s="27"/>
      <c r="AI1652" s="30"/>
      <c r="AJ1652" s="1"/>
    </row>
    <row r="1653" spans="1:36" ht="12.75" customHeight="1" x14ac:dyDescent="0.25">
      <c r="A1653" s="22"/>
      <c r="B1653" s="27"/>
      <c r="C1653" s="27"/>
      <c r="D1653" s="76"/>
      <c r="E1653" s="76"/>
      <c r="F1653" s="76"/>
      <c r="G1653" s="76"/>
      <c r="H1653" s="76"/>
      <c r="I1653" s="76"/>
      <c r="J1653" s="76"/>
      <c r="K1653" s="77"/>
      <c r="L1653" s="27"/>
      <c r="M1653" s="27"/>
      <c r="N1653" s="27"/>
      <c r="O1653" s="27"/>
      <c r="P1653" s="27"/>
      <c r="Q1653" s="27"/>
      <c r="R1653" s="27"/>
      <c r="S1653" s="27"/>
      <c r="T1653" s="27"/>
      <c r="U1653" s="27"/>
      <c r="V1653" s="27"/>
      <c r="W1653" s="27"/>
      <c r="X1653" s="27"/>
      <c r="Y1653" s="27"/>
      <c r="Z1653" s="27"/>
      <c r="AA1653" s="27"/>
      <c r="AB1653" s="27"/>
      <c r="AC1653" s="27"/>
      <c r="AD1653" s="78"/>
      <c r="AE1653" s="78"/>
      <c r="AF1653" s="78"/>
      <c r="AG1653" s="1"/>
      <c r="AH1653" s="27"/>
      <c r="AI1653" s="30"/>
      <c r="AJ1653" s="1"/>
    </row>
    <row r="1654" spans="1:36" ht="12.75" customHeight="1" x14ac:dyDescent="0.25">
      <c r="A1654" s="22"/>
      <c r="B1654" s="27"/>
      <c r="C1654" s="27"/>
      <c r="D1654" s="76"/>
      <c r="E1654" s="76"/>
      <c r="F1654" s="76"/>
      <c r="G1654" s="76"/>
      <c r="H1654" s="76"/>
      <c r="I1654" s="76"/>
      <c r="J1654" s="76"/>
      <c r="K1654" s="77"/>
      <c r="L1654" s="27"/>
      <c r="M1654" s="27"/>
      <c r="N1654" s="27"/>
      <c r="O1654" s="27"/>
      <c r="P1654" s="27"/>
      <c r="Q1654" s="27"/>
      <c r="R1654" s="27"/>
      <c r="S1654" s="27"/>
      <c r="T1654" s="27"/>
      <c r="U1654" s="27"/>
      <c r="V1654" s="27"/>
      <c r="W1654" s="27"/>
      <c r="X1654" s="27"/>
      <c r="Y1654" s="27"/>
      <c r="Z1654" s="27"/>
      <c r="AA1654" s="27"/>
      <c r="AB1654" s="27"/>
      <c r="AC1654" s="27"/>
      <c r="AD1654" s="78"/>
      <c r="AE1654" s="78"/>
      <c r="AF1654" s="78"/>
      <c r="AG1654" s="1"/>
      <c r="AH1654" s="27"/>
      <c r="AI1654" s="30"/>
      <c r="AJ1654" s="1"/>
    </row>
    <row r="1655" spans="1:36" ht="12.75" customHeight="1" x14ac:dyDescent="0.25">
      <c r="A1655" s="22"/>
      <c r="B1655" s="27"/>
      <c r="C1655" s="27"/>
      <c r="D1655" s="76"/>
      <c r="E1655" s="76"/>
      <c r="F1655" s="76"/>
      <c r="G1655" s="76"/>
      <c r="H1655" s="76"/>
      <c r="I1655" s="76"/>
      <c r="J1655" s="76"/>
      <c r="K1655" s="77"/>
      <c r="L1655" s="27"/>
      <c r="M1655" s="27"/>
      <c r="N1655" s="27"/>
      <c r="O1655" s="27"/>
      <c r="P1655" s="27"/>
      <c r="Q1655" s="27"/>
      <c r="R1655" s="27"/>
      <c r="S1655" s="27"/>
      <c r="T1655" s="27"/>
      <c r="U1655" s="27"/>
      <c r="V1655" s="27"/>
      <c r="W1655" s="27"/>
      <c r="X1655" s="27"/>
      <c r="Y1655" s="27"/>
      <c r="Z1655" s="27"/>
      <c r="AA1655" s="27"/>
      <c r="AB1655" s="27"/>
      <c r="AC1655" s="27"/>
      <c r="AD1655" s="78"/>
      <c r="AE1655" s="78"/>
      <c r="AF1655" s="78"/>
      <c r="AG1655" s="1"/>
      <c r="AH1655" s="27"/>
      <c r="AI1655" s="30"/>
      <c r="AJ1655" s="1"/>
    </row>
    <row r="1656" spans="1:36" ht="12.75" customHeight="1" x14ac:dyDescent="0.25">
      <c r="A1656" s="22"/>
      <c r="B1656" s="27"/>
      <c r="C1656" s="27"/>
      <c r="D1656" s="76"/>
      <c r="E1656" s="76"/>
      <c r="F1656" s="76"/>
      <c r="G1656" s="76"/>
      <c r="H1656" s="76"/>
      <c r="I1656" s="76"/>
      <c r="J1656" s="76"/>
      <c r="K1656" s="77"/>
      <c r="L1656" s="27"/>
      <c r="M1656" s="27"/>
      <c r="N1656" s="27"/>
      <c r="O1656" s="27"/>
      <c r="P1656" s="27"/>
      <c r="Q1656" s="27"/>
      <c r="R1656" s="27"/>
      <c r="S1656" s="27"/>
      <c r="T1656" s="27"/>
      <c r="U1656" s="27"/>
      <c r="V1656" s="27"/>
      <c r="W1656" s="27"/>
      <c r="X1656" s="27"/>
      <c r="Y1656" s="27"/>
      <c r="Z1656" s="27"/>
      <c r="AA1656" s="27"/>
      <c r="AB1656" s="27"/>
      <c r="AC1656" s="27"/>
      <c r="AD1656" s="78"/>
      <c r="AE1656" s="78"/>
      <c r="AF1656" s="78"/>
      <c r="AG1656" s="1"/>
      <c r="AH1656" s="27"/>
      <c r="AI1656" s="30"/>
      <c r="AJ1656" s="1"/>
    </row>
    <row r="1657" spans="1:36" ht="12.75" customHeight="1" x14ac:dyDescent="0.25">
      <c r="A1657" s="22"/>
      <c r="B1657" s="27"/>
      <c r="C1657" s="27"/>
      <c r="D1657" s="76"/>
      <c r="E1657" s="76"/>
      <c r="F1657" s="76"/>
      <c r="G1657" s="76"/>
      <c r="H1657" s="76"/>
      <c r="I1657" s="76"/>
      <c r="J1657" s="76"/>
      <c r="K1657" s="77"/>
      <c r="L1657" s="27"/>
      <c r="M1657" s="27"/>
      <c r="N1657" s="27"/>
      <c r="O1657" s="27"/>
      <c r="P1657" s="27"/>
      <c r="Q1657" s="27"/>
      <c r="R1657" s="27"/>
      <c r="S1657" s="27"/>
      <c r="T1657" s="27"/>
      <c r="U1657" s="27"/>
      <c r="V1657" s="27"/>
      <c r="W1657" s="27"/>
      <c r="X1657" s="27"/>
      <c r="Y1657" s="27"/>
      <c r="Z1657" s="27"/>
      <c r="AA1657" s="27"/>
      <c r="AB1657" s="27"/>
      <c r="AC1657" s="27"/>
      <c r="AD1657" s="78"/>
      <c r="AE1657" s="78"/>
      <c r="AF1657" s="78"/>
      <c r="AG1657" s="1"/>
      <c r="AH1657" s="27"/>
      <c r="AI1657" s="30"/>
      <c r="AJ1657" s="1"/>
    </row>
    <row r="1658" spans="1:36" ht="12.75" customHeight="1" x14ac:dyDescent="0.25">
      <c r="A1658" s="22"/>
      <c r="B1658" s="27"/>
      <c r="C1658" s="27"/>
      <c r="D1658" s="76"/>
      <c r="E1658" s="76"/>
      <c r="F1658" s="76"/>
      <c r="G1658" s="76"/>
      <c r="H1658" s="76"/>
      <c r="I1658" s="76"/>
      <c r="J1658" s="76"/>
      <c r="K1658" s="77"/>
      <c r="L1658" s="27"/>
      <c r="M1658" s="27"/>
      <c r="N1658" s="27"/>
      <c r="O1658" s="27"/>
      <c r="P1658" s="27"/>
      <c r="Q1658" s="27"/>
      <c r="R1658" s="27"/>
      <c r="S1658" s="27"/>
      <c r="T1658" s="27"/>
      <c r="U1658" s="27"/>
      <c r="V1658" s="27"/>
      <c r="W1658" s="27"/>
      <c r="X1658" s="27"/>
      <c r="Y1658" s="27"/>
      <c r="Z1658" s="27"/>
      <c r="AA1658" s="27"/>
      <c r="AB1658" s="27"/>
      <c r="AC1658" s="27"/>
      <c r="AD1658" s="78"/>
      <c r="AE1658" s="78"/>
      <c r="AF1658" s="78"/>
      <c r="AG1658" s="1"/>
      <c r="AH1658" s="27"/>
      <c r="AI1658" s="30"/>
      <c r="AJ1658" s="1"/>
    </row>
    <row r="1659" spans="1:36" ht="12.75" customHeight="1" x14ac:dyDescent="0.25">
      <c r="A1659" s="22"/>
      <c r="B1659" s="27"/>
      <c r="C1659" s="27"/>
      <c r="D1659" s="76"/>
      <c r="E1659" s="76"/>
      <c r="F1659" s="76"/>
      <c r="G1659" s="76"/>
      <c r="H1659" s="76"/>
      <c r="I1659" s="76"/>
      <c r="J1659" s="76"/>
      <c r="K1659" s="77"/>
      <c r="L1659" s="27"/>
      <c r="M1659" s="27"/>
      <c r="N1659" s="27"/>
      <c r="O1659" s="27"/>
      <c r="P1659" s="27"/>
      <c r="Q1659" s="27"/>
      <c r="R1659" s="27"/>
      <c r="S1659" s="27"/>
      <c r="T1659" s="27"/>
      <c r="U1659" s="27"/>
      <c r="V1659" s="27"/>
      <c r="W1659" s="27"/>
      <c r="X1659" s="27"/>
      <c r="Y1659" s="27"/>
      <c r="Z1659" s="27"/>
      <c r="AA1659" s="27"/>
      <c r="AB1659" s="27"/>
      <c r="AC1659" s="27"/>
      <c r="AD1659" s="78"/>
      <c r="AE1659" s="78"/>
      <c r="AF1659" s="78"/>
      <c r="AG1659" s="1"/>
      <c r="AH1659" s="27"/>
      <c r="AI1659" s="30"/>
      <c r="AJ1659" s="1"/>
    </row>
    <row r="1660" spans="1:36" ht="12.75" customHeight="1" x14ac:dyDescent="0.25">
      <c r="A1660" s="22"/>
      <c r="B1660" s="27"/>
      <c r="C1660" s="27"/>
      <c r="D1660" s="76"/>
      <c r="E1660" s="76"/>
      <c r="F1660" s="76"/>
      <c r="G1660" s="76"/>
      <c r="H1660" s="76"/>
      <c r="I1660" s="76"/>
      <c r="J1660" s="76"/>
      <c r="K1660" s="77"/>
      <c r="L1660" s="27"/>
      <c r="M1660" s="27"/>
      <c r="N1660" s="27"/>
      <c r="O1660" s="27"/>
      <c r="P1660" s="27"/>
      <c r="Q1660" s="27"/>
      <c r="R1660" s="27"/>
      <c r="S1660" s="27"/>
      <c r="T1660" s="27"/>
      <c r="U1660" s="27"/>
      <c r="V1660" s="27"/>
      <c r="W1660" s="27"/>
      <c r="X1660" s="27"/>
      <c r="Y1660" s="27"/>
      <c r="Z1660" s="27"/>
      <c r="AA1660" s="27"/>
      <c r="AB1660" s="27"/>
      <c r="AC1660" s="27"/>
      <c r="AD1660" s="78"/>
      <c r="AE1660" s="78"/>
      <c r="AF1660" s="78"/>
      <c r="AG1660" s="1"/>
      <c r="AH1660" s="27"/>
      <c r="AI1660" s="30"/>
      <c r="AJ1660" s="1"/>
    </row>
    <row r="1661" spans="1:36" ht="12.75" customHeight="1" x14ac:dyDescent="0.25">
      <c r="A1661" s="22"/>
      <c r="B1661" s="27"/>
      <c r="C1661" s="27"/>
      <c r="D1661" s="76"/>
      <c r="E1661" s="76"/>
      <c r="F1661" s="76"/>
      <c r="G1661" s="76"/>
      <c r="H1661" s="76"/>
      <c r="I1661" s="76"/>
      <c r="J1661" s="76"/>
      <c r="K1661" s="77"/>
      <c r="L1661" s="27"/>
      <c r="M1661" s="27"/>
      <c r="N1661" s="27"/>
      <c r="O1661" s="27"/>
      <c r="P1661" s="27"/>
      <c r="Q1661" s="27"/>
      <c r="R1661" s="27"/>
      <c r="S1661" s="27"/>
      <c r="T1661" s="27"/>
      <c r="U1661" s="27"/>
      <c r="V1661" s="27"/>
      <c r="W1661" s="27"/>
      <c r="X1661" s="27"/>
      <c r="Y1661" s="27"/>
      <c r="Z1661" s="27"/>
      <c r="AA1661" s="27"/>
      <c r="AB1661" s="27"/>
      <c r="AC1661" s="27"/>
      <c r="AD1661" s="78"/>
      <c r="AE1661" s="78"/>
      <c r="AF1661" s="78"/>
      <c r="AG1661" s="1"/>
      <c r="AH1661" s="27"/>
      <c r="AI1661" s="30"/>
      <c r="AJ1661" s="1"/>
    </row>
    <row r="1662" spans="1:36" ht="12.75" customHeight="1" x14ac:dyDescent="0.25">
      <c r="A1662" s="22"/>
      <c r="B1662" s="27"/>
      <c r="C1662" s="27"/>
      <c r="D1662" s="76"/>
      <c r="E1662" s="76"/>
      <c r="F1662" s="76"/>
      <c r="G1662" s="76"/>
      <c r="H1662" s="76"/>
      <c r="I1662" s="76"/>
      <c r="J1662" s="76"/>
      <c r="K1662" s="77"/>
      <c r="L1662" s="27"/>
      <c r="M1662" s="27"/>
      <c r="N1662" s="27"/>
      <c r="O1662" s="27"/>
      <c r="P1662" s="27"/>
      <c r="Q1662" s="27"/>
      <c r="R1662" s="27"/>
      <c r="S1662" s="27"/>
      <c r="T1662" s="27"/>
      <c r="U1662" s="27"/>
      <c r="V1662" s="27"/>
      <c r="W1662" s="27"/>
      <c r="X1662" s="27"/>
      <c r="Y1662" s="27"/>
      <c r="Z1662" s="27"/>
      <c r="AA1662" s="27"/>
      <c r="AB1662" s="27"/>
      <c r="AC1662" s="27"/>
      <c r="AD1662" s="78"/>
      <c r="AE1662" s="78"/>
      <c r="AF1662" s="78"/>
      <c r="AG1662" s="1"/>
      <c r="AH1662" s="27"/>
      <c r="AI1662" s="30"/>
      <c r="AJ1662" s="1"/>
    </row>
    <row r="1663" spans="1:36" ht="12.75" customHeight="1" x14ac:dyDescent="0.25">
      <c r="A1663" s="22"/>
      <c r="B1663" s="27"/>
      <c r="C1663" s="27"/>
      <c r="D1663" s="76"/>
      <c r="E1663" s="76"/>
      <c r="F1663" s="76"/>
      <c r="G1663" s="76"/>
      <c r="H1663" s="76"/>
      <c r="I1663" s="76"/>
      <c r="J1663" s="76"/>
      <c r="K1663" s="77"/>
      <c r="L1663" s="27"/>
      <c r="M1663" s="27"/>
      <c r="N1663" s="27"/>
      <c r="O1663" s="27"/>
      <c r="P1663" s="27"/>
      <c r="Q1663" s="27"/>
      <c r="R1663" s="27"/>
      <c r="S1663" s="27"/>
      <c r="T1663" s="27"/>
      <c r="U1663" s="27"/>
      <c r="V1663" s="27"/>
      <c r="W1663" s="27"/>
      <c r="X1663" s="27"/>
      <c r="Y1663" s="27"/>
      <c r="Z1663" s="27"/>
      <c r="AA1663" s="27"/>
      <c r="AB1663" s="27"/>
      <c r="AC1663" s="27"/>
      <c r="AD1663" s="78"/>
      <c r="AE1663" s="78"/>
      <c r="AF1663" s="78"/>
      <c r="AG1663" s="1"/>
      <c r="AH1663" s="27"/>
      <c r="AI1663" s="30"/>
      <c r="AJ1663" s="1"/>
    </row>
    <row r="1664" spans="1:36" ht="12.75" customHeight="1" x14ac:dyDescent="0.25">
      <c r="A1664" s="22"/>
      <c r="B1664" s="27"/>
      <c r="C1664" s="27"/>
      <c r="D1664" s="76"/>
      <c r="E1664" s="76"/>
      <c r="F1664" s="76"/>
      <c r="G1664" s="76"/>
      <c r="H1664" s="76"/>
      <c r="I1664" s="76"/>
      <c r="J1664" s="76"/>
      <c r="K1664" s="77"/>
      <c r="L1664" s="27"/>
      <c r="M1664" s="27"/>
      <c r="N1664" s="27"/>
      <c r="O1664" s="27"/>
      <c r="P1664" s="27"/>
      <c r="Q1664" s="27"/>
      <c r="R1664" s="27"/>
      <c r="S1664" s="27"/>
      <c r="T1664" s="27"/>
      <c r="U1664" s="27"/>
      <c r="V1664" s="27"/>
      <c r="W1664" s="27"/>
      <c r="X1664" s="27"/>
      <c r="Y1664" s="27"/>
      <c r="Z1664" s="27"/>
      <c r="AA1664" s="27"/>
      <c r="AB1664" s="27"/>
      <c r="AC1664" s="27"/>
      <c r="AD1664" s="78"/>
      <c r="AE1664" s="78"/>
      <c r="AF1664" s="78"/>
      <c r="AG1664" s="1"/>
      <c r="AH1664" s="27"/>
      <c r="AI1664" s="30"/>
      <c r="AJ1664" s="1"/>
    </row>
    <row r="1665" spans="1:36" ht="12.75" customHeight="1" x14ac:dyDescent="0.25">
      <c r="A1665" s="22"/>
      <c r="B1665" s="27"/>
      <c r="C1665" s="27"/>
      <c r="D1665" s="76"/>
      <c r="E1665" s="76"/>
      <c r="F1665" s="76"/>
      <c r="G1665" s="76"/>
      <c r="H1665" s="76"/>
      <c r="I1665" s="76"/>
      <c r="J1665" s="76"/>
      <c r="K1665" s="77"/>
      <c r="L1665" s="27"/>
      <c r="M1665" s="27"/>
      <c r="N1665" s="27"/>
      <c r="O1665" s="27"/>
      <c r="P1665" s="27"/>
      <c r="Q1665" s="27"/>
      <c r="R1665" s="27"/>
      <c r="S1665" s="27"/>
      <c r="T1665" s="27"/>
      <c r="U1665" s="27"/>
      <c r="V1665" s="27"/>
      <c r="W1665" s="27"/>
      <c r="X1665" s="27"/>
      <c r="Y1665" s="27"/>
      <c r="Z1665" s="27"/>
      <c r="AA1665" s="27"/>
      <c r="AB1665" s="27"/>
      <c r="AC1665" s="27"/>
      <c r="AD1665" s="78"/>
      <c r="AE1665" s="78"/>
      <c r="AF1665" s="78"/>
      <c r="AG1665" s="1"/>
      <c r="AH1665" s="27"/>
      <c r="AI1665" s="30"/>
      <c r="AJ1665" s="1"/>
    </row>
    <row r="1666" spans="1:36" ht="12.75" customHeight="1" x14ac:dyDescent="0.25">
      <c r="A1666" s="22"/>
      <c r="B1666" s="27"/>
      <c r="C1666" s="27"/>
      <c r="D1666" s="76"/>
      <c r="E1666" s="76"/>
      <c r="F1666" s="76"/>
      <c r="G1666" s="76"/>
      <c r="H1666" s="76"/>
      <c r="I1666" s="76"/>
      <c r="J1666" s="76"/>
      <c r="K1666" s="77"/>
      <c r="L1666" s="27"/>
      <c r="M1666" s="27"/>
      <c r="N1666" s="27"/>
      <c r="O1666" s="27"/>
      <c r="P1666" s="27"/>
      <c r="Q1666" s="27"/>
      <c r="R1666" s="27"/>
      <c r="S1666" s="27"/>
      <c r="T1666" s="27"/>
      <c r="U1666" s="27"/>
      <c r="V1666" s="27"/>
      <c r="W1666" s="27"/>
      <c r="X1666" s="27"/>
      <c r="Y1666" s="27"/>
      <c r="Z1666" s="27"/>
      <c r="AA1666" s="27"/>
      <c r="AB1666" s="27"/>
      <c r="AC1666" s="27"/>
      <c r="AD1666" s="78"/>
      <c r="AE1666" s="78"/>
      <c r="AF1666" s="78"/>
      <c r="AG1666" s="1"/>
      <c r="AH1666" s="27"/>
      <c r="AI1666" s="30"/>
      <c r="AJ1666" s="1"/>
    </row>
    <row r="1667" spans="1:36" ht="12.75" customHeight="1" x14ac:dyDescent="0.25">
      <c r="A1667" s="22"/>
      <c r="B1667" s="27"/>
      <c r="C1667" s="27"/>
      <c r="D1667" s="76"/>
      <c r="E1667" s="76"/>
      <c r="F1667" s="76"/>
      <c r="G1667" s="76"/>
      <c r="H1667" s="76"/>
      <c r="I1667" s="76"/>
      <c r="J1667" s="76"/>
      <c r="K1667" s="77"/>
      <c r="L1667" s="27"/>
      <c r="M1667" s="27"/>
      <c r="N1667" s="27"/>
      <c r="O1667" s="27"/>
      <c r="P1667" s="27"/>
      <c r="Q1667" s="27"/>
      <c r="R1667" s="27"/>
      <c r="S1667" s="27"/>
      <c r="T1667" s="27"/>
      <c r="U1667" s="27"/>
      <c r="V1667" s="27"/>
      <c r="W1667" s="27"/>
      <c r="X1667" s="27"/>
      <c r="Y1667" s="27"/>
      <c r="Z1667" s="27"/>
      <c r="AA1667" s="27"/>
      <c r="AB1667" s="27"/>
      <c r="AC1667" s="27"/>
      <c r="AD1667" s="78"/>
      <c r="AE1667" s="78"/>
      <c r="AF1667" s="78"/>
      <c r="AG1667" s="1"/>
      <c r="AH1667" s="27"/>
      <c r="AI1667" s="30"/>
      <c r="AJ1667" s="1"/>
    </row>
    <row r="1668" spans="1:36" ht="12.75" customHeight="1" x14ac:dyDescent="0.25">
      <c r="A1668" s="22"/>
      <c r="B1668" s="27"/>
      <c r="C1668" s="27"/>
      <c r="D1668" s="76"/>
      <c r="E1668" s="76"/>
      <c r="F1668" s="76"/>
      <c r="G1668" s="76"/>
      <c r="H1668" s="76"/>
      <c r="I1668" s="76"/>
      <c r="J1668" s="76"/>
      <c r="K1668" s="77"/>
      <c r="L1668" s="27"/>
      <c r="M1668" s="27"/>
      <c r="N1668" s="27"/>
      <c r="O1668" s="27"/>
      <c r="P1668" s="27"/>
      <c r="Q1668" s="27"/>
      <c r="R1668" s="27"/>
      <c r="S1668" s="27"/>
      <c r="T1668" s="27"/>
      <c r="U1668" s="27"/>
      <c r="V1668" s="27"/>
      <c r="W1668" s="27"/>
      <c r="X1668" s="27"/>
      <c r="Y1668" s="27"/>
      <c r="Z1668" s="27"/>
      <c r="AA1668" s="27"/>
      <c r="AB1668" s="27"/>
      <c r="AC1668" s="27"/>
      <c r="AD1668" s="78"/>
      <c r="AE1668" s="78"/>
      <c r="AF1668" s="78"/>
      <c r="AG1668" s="1"/>
      <c r="AH1668" s="27"/>
      <c r="AI1668" s="30"/>
      <c r="AJ1668" s="1"/>
    </row>
    <row r="1669" spans="1:36" ht="12.75" customHeight="1" x14ac:dyDescent="0.25">
      <c r="A1669" s="22"/>
      <c r="B1669" s="27"/>
      <c r="C1669" s="27"/>
      <c r="D1669" s="76"/>
      <c r="E1669" s="76"/>
      <c r="F1669" s="76"/>
      <c r="G1669" s="76"/>
      <c r="H1669" s="76"/>
      <c r="I1669" s="76"/>
      <c r="J1669" s="76"/>
      <c r="K1669" s="77"/>
      <c r="L1669" s="27"/>
      <c r="M1669" s="27"/>
      <c r="N1669" s="27"/>
      <c r="O1669" s="27"/>
      <c r="P1669" s="27"/>
      <c r="Q1669" s="27"/>
      <c r="R1669" s="27"/>
      <c r="S1669" s="27"/>
      <c r="T1669" s="27"/>
      <c r="U1669" s="27"/>
      <c r="V1669" s="27"/>
      <c r="W1669" s="27"/>
      <c r="X1669" s="27"/>
      <c r="Y1669" s="27"/>
      <c r="Z1669" s="27"/>
      <c r="AA1669" s="27"/>
      <c r="AB1669" s="27"/>
      <c r="AC1669" s="27"/>
      <c r="AD1669" s="78"/>
      <c r="AE1669" s="78"/>
      <c r="AF1669" s="78"/>
      <c r="AG1669" s="1"/>
      <c r="AH1669" s="27"/>
      <c r="AI1669" s="30"/>
      <c r="AJ1669" s="1"/>
    </row>
    <row r="1670" spans="1:36" ht="12.75" customHeight="1" x14ac:dyDescent="0.25">
      <c r="A1670" s="22"/>
      <c r="B1670" s="27"/>
      <c r="C1670" s="27"/>
      <c r="D1670" s="76"/>
      <c r="E1670" s="76"/>
      <c r="F1670" s="76"/>
      <c r="G1670" s="76"/>
      <c r="H1670" s="76"/>
      <c r="I1670" s="76"/>
      <c r="J1670" s="76"/>
      <c r="K1670" s="77"/>
      <c r="L1670" s="27"/>
      <c r="M1670" s="27"/>
      <c r="N1670" s="27"/>
      <c r="O1670" s="27"/>
      <c r="P1670" s="27"/>
      <c r="Q1670" s="27"/>
      <c r="R1670" s="27"/>
      <c r="S1670" s="27"/>
      <c r="T1670" s="27"/>
      <c r="U1670" s="27"/>
      <c r="V1670" s="27"/>
      <c r="W1670" s="27"/>
      <c r="X1670" s="27"/>
      <c r="Y1670" s="27"/>
      <c r="Z1670" s="27"/>
      <c r="AA1670" s="27"/>
      <c r="AB1670" s="27"/>
      <c r="AC1670" s="27"/>
      <c r="AD1670" s="78"/>
      <c r="AE1670" s="78"/>
      <c r="AF1670" s="78"/>
      <c r="AG1670" s="1"/>
      <c r="AH1670" s="27"/>
      <c r="AI1670" s="30"/>
      <c r="AJ1670" s="1"/>
    </row>
    <row r="1671" spans="1:36" ht="12.75" customHeight="1" x14ac:dyDescent="0.25">
      <c r="A1671" s="22"/>
      <c r="B1671" s="27"/>
      <c r="C1671" s="27"/>
      <c r="D1671" s="76"/>
      <c r="E1671" s="76"/>
      <c r="F1671" s="76"/>
      <c r="G1671" s="76"/>
      <c r="H1671" s="76"/>
      <c r="I1671" s="76"/>
      <c r="J1671" s="76"/>
      <c r="K1671" s="77"/>
      <c r="L1671" s="27"/>
      <c r="M1671" s="27"/>
      <c r="N1671" s="27"/>
      <c r="O1671" s="27"/>
      <c r="P1671" s="27"/>
      <c r="Q1671" s="27"/>
      <c r="R1671" s="27"/>
      <c r="S1671" s="27"/>
      <c r="T1671" s="27"/>
      <c r="U1671" s="27"/>
      <c r="V1671" s="27"/>
      <c r="W1671" s="27"/>
      <c r="X1671" s="27"/>
      <c r="Y1671" s="27"/>
      <c r="Z1671" s="27"/>
      <c r="AA1671" s="27"/>
      <c r="AB1671" s="27"/>
      <c r="AC1671" s="27"/>
      <c r="AD1671" s="78"/>
      <c r="AE1671" s="78"/>
      <c r="AF1671" s="78"/>
      <c r="AG1671" s="1"/>
      <c r="AH1671" s="27"/>
      <c r="AI1671" s="30"/>
      <c r="AJ1671" s="1"/>
    </row>
    <row r="1672" spans="1:36" ht="12.75" customHeight="1" x14ac:dyDescent="0.25">
      <c r="A1672" s="22"/>
      <c r="B1672" s="27"/>
      <c r="C1672" s="27"/>
      <c r="D1672" s="76"/>
      <c r="E1672" s="76"/>
      <c r="F1672" s="76"/>
      <c r="G1672" s="76"/>
      <c r="H1672" s="76"/>
      <c r="I1672" s="76"/>
      <c r="J1672" s="76"/>
      <c r="K1672" s="77"/>
      <c r="L1672" s="27"/>
      <c r="M1672" s="27"/>
      <c r="N1672" s="27"/>
      <c r="O1672" s="27"/>
      <c r="P1672" s="27"/>
      <c r="Q1672" s="27"/>
      <c r="R1672" s="27"/>
      <c r="S1672" s="27"/>
      <c r="T1672" s="27"/>
      <c r="U1672" s="27"/>
      <c r="V1672" s="27"/>
      <c r="W1672" s="27"/>
      <c r="X1672" s="27"/>
      <c r="Y1672" s="27"/>
      <c r="Z1672" s="27"/>
      <c r="AA1672" s="27"/>
      <c r="AB1672" s="27"/>
      <c r="AC1672" s="27"/>
      <c r="AD1672" s="78"/>
      <c r="AE1672" s="78"/>
      <c r="AF1672" s="78"/>
      <c r="AG1672" s="1"/>
      <c r="AH1672" s="27"/>
      <c r="AI1672" s="30"/>
      <c r="AJ1672" s="1"/>
    </row>
    <row r="1673" spans="1:36" ht="12.75" customHeight="1" x14ac:dyDescent="0.25">
      <c r="A1673" s="22"/>
      <c r="B1673" s="27"/>
      <c r="C1673" s="27"/>
      <c r="D1673" s="76"/>
      <c r="E1673" s="76"/>
      <c r="F1673" s="76"/>
      <c r="G1673" s="76"/>
      <c r="H1673" s="76"/>
      <c r="I1673" s="76"/>
      <c r="J1673" s="76"/>
      <c r="K1673" s="77"/>
      <c r="L1673" s="27"/>
      <c r="M1673" s="27"/>
      <c r="N1673" s="27"/>
      <c r="O1673" s="27"/>
      <c r="P1673" s="27"/>
      <c r="Q1673" s="27"/>
      <c r="R1673" s="27"/>
      <c r="S1673" s="27"/>
      <c r="T1673" s="27"/>
      <c r="U1673" s="27"/>
      <c r="V1673" s="27"/>
      <c r="W1673" s="27"/>
      <c r="X1673" s="27"/>
      <c r="Y1673" s="27"/>
      <c r="Z1673" s="27"/>
      <c r="AA1673" s="27"/>
      <c r="AB1673" s="27"/>
      <c r="AC1673" s="27"/>
      <c r="AD1673" s="78"/>
      <c r="AE1673" s="78"/>
      <c r="AF1673" s="78"/>
      <c r="AG1673" s="1"/>
      <c r="AH1673" s="27"/>
      <c r="AI1673" s="30"/>
      <c r="AJ1673" s="1"/>
    </row>
    <row r="1674" spans="1:36" ht="12.75" customHeight="1" x14ac:dyDescent="0.25">
      <c r="A1674" s="22"/>
      <c r="B1674" s="27"/>
      <c r="C1674" s="27"/>
      <c r="D1674" s="76"/>
      <c r="E1674" s="76"/>
      <c r="F1674" s="76"/>
      <c r="G1674" s="76"/>
      <c r="H1674" s="76"/>
      <c r="I1674" s="76"/>
      <c r="J1674" s="76"/>
      <c r="K1674" s="77"/>
      <c r="L1674" s="27"/>
      <c r="M1674" s="27"/>
      <c r="N1674" s="27"/>
      <c r="O1674" s="27"/>
      <c r="P1674" s="27"/>
      <c r="Q1674" s="27"/>
      <c r="R1674" s="27"/>
      <c r="S1674" s="27"/>
      <c r="T1674" s="27"/>
      <c r="U1674" s="27"/>
      <c r="V1674" s="27"/>
      <c r="W1674" s="27"/>
      <c r="X1674" s="27"/>
      <c r="Y1674" s="27"/>
      <c r="Z1674" s="27"/>
      <c r="AA1674" s="27"/>
      <c r="AB1674" s="27"/>
      <c r="AC1674" s="27"/>
      <c r="AD1674" s="78"/>
      <c r="AE1674" s="78"/>
      <c r="AF1674" s="78"/>
      <c r="AG1674" s="1"/>
      <c r="AH1674" s="27"/>
      <c r="AI1674" s="30"/>
      <c r="AJ1674" s="1"/>
    </row>
    <row r="1675" spans="1:36" ht="12.75" customHeight="1" x14ac:dyDescent="0.25">
      <c r="A1675" s="22"/>
      <c r="B1675" s="27"/>
      <c r="C1675" s="27"/>
      <c r="D1675" s="76"/>
      <c r="E1675" s="76"/>
      <c r="F1675" s="76"/>
      <c r="G1675" s="76"/>
      <c r="H1675" s="76"/>
      <c r="I1675" s="76"/>
      <c r="J1675" s="76"/>
      <c r="K1675" s="77"/>
      <c r="L1675" s="27"/>
      <c r="M1675" s="27"/>
      <c r="N1675" s="27"/>
      <c r="O1675" s="27"/>
      <c r="P1675" s="27"/>
      <c r="Q1675" s="27"/>
      <c r="R1675" s="27"/>
      <c r="S1675" s="27"/>
      <c r="T1675" s="27"/>
      <c r="U1675" s="27"/>
      <c r="V1675" s="27"/>
      <c r="W1675" s="27"/>
      <c r="X1675" s="27"/>
      <c r="Y1675" s="27"/>
      <c r="Z1675" s="27"/>
      <c r="AA1675" s="27"/>
      <c r="AB1675" s="27"/>
      <c r="AC1675" s="27"/>
      <c r="AD1675" s="78"/>
      <c r="AE1675" s="78"/>
      <c r="AF1675" s="78"/>
      <c r="AG1675" s="1"/>
      <c r="AH1675" s="27"/>
      <c r="AI1675" s="30"/>
      <c r="AJ1675" s="1"/>
    </row>
    <row r="1676" spans="1:36" ht="12.75" customHeight="1" x14ac:dyDescent="0.25">
      <c r="A1676" s="22"/>
      <c r="B1676" s="27"/>
      <c r="C1676" s="27"/>
      <c r="D1676" s="76"/>
      <c r="E1676" s="76"/>
      <c r="F1676" s="76"/>
      <c r="G1676" s="76"/>
      <c r="H1676" s="76"/>
      <c r="I1676" s="76"/>
      <c r="J1676" s="76"/>
      <c r="K1676" s="77"/>
      <c r="L1676" s="27"/>
      <c r="M1676" s="27"/>
      <c r="N1676" s="27"/>
      <c r="O1676" s="27"/>
      <c r="P1676" s="27"/>
      <c r="Q1676" s="27"/>
      <c r="R1676" s="27"/>
      <c r="S1676" s="27"/>
      <c r="T1676" s="27"/>
      <c r="U1676" s="27"/>
      <c r="V1676" s="27"/>
      <c r="W1676" s="27"/>
      <c r="X1676" s="27"/>
      <c r="Y1676" s="27"/>
      <c r="Z1676" s="27"/>
      <c r="AA1676" s="27"/>
      <c r="AB1676" s="27"/>
      <c r="AC1676" s="27"/>
      <c r="AD1676" s="78"/>
      <c r="AE1676" s="78"/>
      <c r="AF1676" s="78"/>
      <c r="AG1676" s="1"/>
      <c r="AH1676" s="27"/>
      <c r="AI1676" s="30"/>
      <c r="AJ1676" s="1"/>
    </row>
    <row r="1677" spans="1:36" ht="12.75" customHeight="1" x14ac:dyDescent="0.25">
      <c r="A1677" s="22"/>
      <c r="B1677" s="27"/>
      <c r="C1677" s="27"/>
      <c r="D1677" s="76"/>
      <c r="E1677" s="76"/>
      <c r="F1677" s="76"/>
      <c r="G1677" s="76"/>
      <c r="H1677" s="76"/>
      <c r="I1677" s="76"/>
      <c r="J1677" s="76"/>
      <c r="K1677" s="77"/>
      <c r="L1677" s="27"/>
      <c r="M1677" s="27"/>
      <c r="N1677" s="27"/>
      <c r="O1677" s="27"/>
      <c r="P1677" s="27"/>
      <c r="Q1677" s="27"/>
      <c r="R1677" s="27"/>
      <c r="S1677" s="27"/>
      <c r="T1677" s="27"/>
      <c r="U1677" s="27"/>
      <c r="V1677" s="27"/>
      <c r="W1677" s="27"/>
      <c r="X1677" s="27"/>
      <c r="Y1677" s="27"/>
      <c r="Z1677" s="27"/>
      <c r="AA1677" s="27"/>
      <c r="AB1677" s="27"/>
      <c r="AC1677" s="27"/>
      <c r="AD1677" s="78"/>
      <c r="AE1677" s="78"/>
      <c r="AF1677" s="78"/>
      <c r="AG1677" s="1"/>
      <c r="AH1677" s="27"/>
      <c r="AI1677" s="30"/>
      <c r="AJ1677" s="1"/>
    </row>
    <row r="1678" spans="1:36" ht="12.75" customHeight="1" x14ac:dyDescent="0.25">
      <c r="A1678" s="22"/>
      <c r="B1678" s="27"/>
      <c r="C1678" s="27"/>
      <c r="D1678" s="76"/>
      <c r="E1678" s="76"/>
      <c r="F1678" s="76"/>
      <c r="G1678" s="76"/>
      <c r="H1678" s="76"/>
      <c r="I1678" s="76"/>
      <c r="J1678" s="76"/>
      <c r="K1678" s="77"/>
      <c r="L1678" s="27"/>
      <c r="M1678" s="27"/>
      <c r="N1678" s="27"/>
      <c r="O1678" s="27"/>
      <c r="P1678" s="27"/>
      <c r="Q1678" s="27"/>
      <c r="R1678" s="27"/>
      <c r="S1678" s="27"/>
      <c r="T1678" s="27"/>
      <c r="U1678" s="27"/>
      <c r="V1678" s="27"/>
      <c r="W1678" s="27"/>
      <c r="X1678" s="27"/>
      <c r="Y1678" s="27"/>
      <c r="Z1678" s="27"/>
      <c r="AA1678" s="27"/>
      <c r="AB1678" s="27"/>
      <c r="AC1678" s="27"/>
      <c r="AD1678" s="78"/>
      <c r="AE1678" s="78"/>
      <c r="AF1678" s="78"/>
      <c r="AG1678" s="1"/>
      <c r="AH1678" s="27"/>
      <c r="AI1678" s="30"/>
      <c r="AJ1678" s="1"/>
    </row>
    <row r="1679" spans="1:36" ht="12.75" customHeight="1" x14ac:dyDescent="0.25">
      <c r="A1679" s="22"/>
      <c r="B1679" s="27"/>
      <c r="C1679" s="27"/>
      <c r="D1679" s="76"/>
      <c r="E1679" s="76"/>
      <c r="F1679" s="76"/>
      <c r="G1679" s="76"/>
      <c r="H1679" s="76"/>
      <c r="I1679" s="76"/>
      <c r="J1679" s="76"/>
      <c r="K1679" s="77"/>
      <c r="L1679" s="27"/>
      <c r="M1679" s="27"/>
      <c r="N1679" s="27"/>
      <c r="O1679" s="27"/>
      <c r="P1679" s="27"/>
      <c r="Q1679" s="27"/>
      <c r="R1679" s="27"/>
      <c r="S1679" s="27"/>
      <c r="T1679" s="27"/>
      <c r="U1679" s="27"/>
      <c r="V1679" s="27"/>
      <c r="W1679" s="27"/>
      <c r="X1679" s="27"/>
      <c r="Y1679" s="27"/>
      <c r="Z1679" s="27"/>
      <c r="AA1679" s="27"/>
      <c r="AB1679" s="27"/>
      <c r="AC1679" s="27"/>
      <c r="AD1679" s="78"/>
      <c r="AE1679" s="78"/>
      <c r="AF1679" s="78"/>
      <c r="AG1679" s="1"/>
      <c r="AH1679" s="27"/>
      <c r="AI1679" s="30"/>
      <c r="AJ1679" s="1"/>
    </row>
    <row r="1680" spans="1:36" ht="12.75" customHeight="1" x14ac:dyDescent="0.25">
      <c r="A1680" s="22"/>
      <c r="B1680" s="27"/>
      <c r="C1680" s="27"/>
      <c r="D1680" s="76"/>
      <c r="E1680" s="76"/>
      <c r="F1680" s="76"/>
      <c r="G1680" s="76"/>
      <c r="H1680" s="76"/>
      <c r="I1680" s="76"/>
      <c r="J1680" s="76"/>
      <c r="K1680" s="77"/>
      <c r="L1680" s="27"/>
      <c r="M1680" s="27"/>
      <c r="N1680" s="27"/>
      <c r="O1680" s="27"/>
      <c r="P1680" s="27"/>
      <c r="Q1680" s="27"/>
      <c r="R1680" s="27"/>
      <c r="S1680" s="27"/>
      <c r="T1680" s="27"/>
      <c r="U1680" s="27"/>
      <c r="V1680" s="27"/>
      <c r="W1680" s="27"/>
      <c r="X1680" s="27"/>
      <c r="Y1680" s="27"/>
      <c r="Z1680" s="27"/>
      <c r="AA1680" s="27"/>
      <c r="AB1680" s="27"/>
      <c r="AC1680" s="27"/>
      <c r="AD1680" s="78"/>
      <c r="AE1680" s="78"/>
      <c r="AF1680" s="78"/>
      <c r="AG1680" s="1"/>
      <c r="AH1680" s="27"/>
      <c r="AI1680" s="30"/>
      <c r="AJ1680" s="1"/>
    </row>
    <row r="1681" spans="1:36" ht="12.75" customHeight="1" x14ac:dyDescent="0.25">
      <c r="A1681" s="22"/>
      <c r="B1681" s="27"/>
      <c r="C1681" s="27"/>
      <c r="D1681" s="76"/>
      <c r="E1681" s="76"/>
      <c r="F1681" s="76"/>
      <c r="G1681" s="76"/>
      <c r="H1681" s="76"/>
      <c r="I1681" s="76"/>
      <c r="J1681" s="76"/>
      <c r="K1681" s="77"/>
      <c r="L1681" s="27"/>
      <c r="M1681" s="27"/>
      <c r="N1681" s="27"/>
      <c r="O1681" s="27"/>
      <c r="P1681" s="27"/>
      <c r="Q1681" s="27"/>
      <c r="R1681" s="27"/>
      <c r="S1681" s="27"/>
      <c r="T1681" s="27"/>
      <c r="U1681" s="27"/>
      <c r="V1681" s="27"/>
      <c r="W1681" s="27"/>
      <c r="X1681" s="27"/>
      <c r="Y1681" s="27"/>
      <c r="Z1681" s="27"/>
      <c r="AA1681" s="27"/>
      <c r="AB1681" s="27"/>
      <c r="AC1681" s="27"/>
      <c r="AD1681" s="78"/>
      <c r="AE1681" s="78"/>
      <c r="AF1681" s="78"/>
      <c r="AG1681" s="1"/>
      <c r="AH1681" s="27"/>
      <c r="AI1681" s="30"/>
      <c r="AJ1681" s="1"/>
    </row>
    <row r="1682" spans="1:36" ht="12.75" customHeight="1" x14ac:dyDescent="0.25">
      <c r="A1682" s="22"/>
      <c r="B1682" s="27"/>
      <c r="C1682" s="27"/>
      <c r="D1682" s="76"/>
      <c r="E1682" s="76"/>
      <c r="F1682" s="76"/>
      <c r="G1682" s="76"/>
      <c r="H1682" s="76"/>
      <c r="I1682" s="76"/>
      <c r="J1682" s="76"/>
      <c r="K1682" s="77"/>
      <c r="L1682" s="27"/>
      <c r="M1682" s="27"/>
      <c r="N1682" s="27"/>
      <c r="O1682" s="27"/>
      <c r="P1682" s="27"/>
      <c r="Q1682" s="27"/>
      <c r="R1682" s="27"/>
      <c r="S1682" s="27"/>
      <c r="T1682" s="27"/>
      <c r="U1682" s="27"/>
      <c r="V1682" s="27"/>
      <c r="W1682" s="27"/>
      <c r="X1682" s="27"/>
      <c r="Y1682" s="27"/>
      <c r="Z1682" s="27"/>
      <c r="AA1682" s="27"/>
      <c r="AB1682" s="27"/>
      <c r="AC1682" s="27"/>
      <c r="AD1682" s="78"/>
      <c r="AE1682" s="78"/>
      <c r="AF1682" s="78"/>
      <c r="AG1682" s="1"/>
      <c r="AH1682" s="27"/>
      <c r="AI1682" s="30"/>
      <c r="AJ1682" s="1"/>
    </row>
    <row r="1683" spans="1:36" ht="12.75" customHeight="1" x14ac:dyDescent="0.25">
      <c r="A1683" s="22"/>
      <c r="B1683" s="27"/>
      <c r="C1683" s="27"/>
      <c r="D1683" s="76"/>
      <c r="E1683" s="76"/>
      <c r="F1683" s="76"/>
      <c r="G1683" s="76"/>
      <c r="H1683" s="76"/>
      <c r="I1683" s="76"/>
      <c r="J1683" s="76"/>
      <c r="K1683" s="77"/>
      <c r="L1683" s="27"/>
      <c r="M1683" s="27"/>
      <c r="N1683" s="27"/>
      <c r="O1683" s="27"/>
      <c r="P1683" s="27"/>
      <c r="Q1683" s="27"/>
      <c r="R1683" s="27"/>
      <c r="S1683" s="27"/>
      <c r="T1683" s="27"/>
      <c r="U1683" s="27"/>
      <c r="V1683" s="27"/>
      <c r="W1683" s="27"/>
      <c r="X1683" s="27"/>
      <c r="Y1683" s="27"/>
      <c r="Z1683" s="27"/>
      <c r="AA1683" s="27"/>
      <c r="AB1683" s="27"/>
      <c r="AC1683" s="27"/>
      <c r="AD1683" s="78"/>
      <c r="AE1683" s="78"/>
      <c r="AF1683" s="78"/>
      <c r="AG1683" s="1"/>
      <c r="AH1683" s="27"/>
      <c r="AI1683" s="30"/>
      <c r="AJ1683" s="1"/>
    </row>
    <row r="1684" spans="1:36" ht="12.75" customHeight="1" x14ac:dyDescent="0.25">
      <c r="A1684" s="22"/>
      <c r="B1684" s="27"/>
      <c r="C1684" s="27"/>
      <c r="D1684" s="76"/>
      <c r="E1684" s="76"/>
      <c r="F1684" s="76"/>
      <c r="G1684" s="76"/>
      <c r="H1684" s="76"/>
      <c r="I1684" s="76"/>
      <c r="J1684" s="76"/>
      <c r="K1684" s="77"/>
      <c r="L1684" s="27"/>
      <c r="M1684" s="27"/>
      <c r="N1684" s="27"/>
      <c r="O1684" s="27"/>
      <c r="P1684" s="27"/>
      <c r="Q1684" s="27"/>
      <c r="R1684" s="27"/>
      <c r="S1684" s="27"/>
      <c r="T1684" s="27"/>
      <c r="U1684" s="27"/>
      <c r="V1684" s="27"/>
      <c r="W1684" s="27"/>
      <c r="X1684" s="27"/>
      <c r="Y1684" s="27"/>
      <c r="Z1684" s="27"/>
      <c r="AA1684" s="27"/>
      <c r="AB1684" s="27"/>
      <c r="AC1684" s="27"/>
      <c r="AD1684" s="78"/>
      <c r="AE1684" s="78"/>
      <c r="AF1684" s="78"/>
      <c r="AG1684" s="1"/>
      <c r="AH1684" s="27"/>
      <c r="AI1684" s="30"/>
      <c r="AJ1684" s="1"/>
    </row>
    <row r="1685" spans="1:36" ht="12.75" customHeight="1" x14ac:dyDescent="0.25">
      <c r="A1685" s="22"/>
      <c r="B1685" s="27"/>
      <c r="C1685" s="27"/>
      <c r="D1685" s="76"/>
      <c r="E1685" s="76"/>
      <c r="F1685" s="76"/>
      <c r="G1685" s="76"/>
      <c r="H1685" s="76"/>
      <c r="I1685" s="76"/>
      <c r="J1685" s="76"/>
      <c r="K1685" s="77"/>
      <c r="L1685" s="27"/>
      <c r="M1685" s="27"/>
      <c r="N1685" s="27"/>
      <c r="O1685" s="27"/>
      <c r="P1685" s="27"/>
      <c r="Q1685" s="27"/>
      <c r="R1685" s="27"/>
      <c r="S1685" s="27"/>
      <c r="T1685" s="27"/>
      <c r="U1685" s="27"/>
      <c r="V1685" s="27"/>
      <c r="W1685" s="27"/>
      <c r="X1685" s="27"/>
      <c r="Y1685" s="27"/>
      <c r="Z1685" s="27"/>
      <c r="AA1685" s="27"/>
      <c r="AB1685" s="27"/>
      <c r="AC1685" s="27"/>
      <c r="AD1685" s="78"/>
      <c r="AE1685" s="78"/>
      <c r="AF1685" s="78"/>
      <c r="AG1685" s="1"/>
      <c r="AH1685" s="27"/>
      <c r="AI1685" s="30"/>
      <c r="AJ1685" s="1"/>
    </row>
    <row r="1686" spans="1:36" ht="12.75" customHeight="1" x14ac:dyDescent="0.25">
      <c r="A1686" s="22"/>
      <c r="B1686" s="27"/>
      <c r="C1686" s="27"/>
      <c r="D1686" s="76"/>
      <c r="E1686" s="76"/>
      <c r="F1686" s="76"/>
      <c r="G1686" s="76"/>
      <c r="H1686" s="76"/>
      <c r="I1686" s="76"/>
      <c r="J1686" s="76"/>
      <c r="K1686" s="77"/>
      <c r="L1686" s="27"/>
      <c r="M1686" s="27"/>
      <c r="N1686" s="27"/>
      <c r="O1686" s="27"/>
      <c r="P1686" s="27"/>
      <c r="Q1686" s="27"/>
      <c r="R1686" s="27"/>
      <c r="S1686" s="27"/>
      <c r="T1686" s="27"/>
      <c r="U1686" s="27"/>
      <c r="V1686" s="27"/>
      <c r="W1686" s="27"/>
      <c r="X1686" s="27"/>
      <c r="Y1686" s="27"/>
      <c r="Z1686" s="27"/>
      <c r="AA1686" s="27"/>
      <c r="AB1686" s="27"/>
      <c r="AC1686" s="27"/>
      <c r="AD1686" s="78"/>
      <c r="AE1686" s="78"/>
      <c r="AF1686" s="78"/>
      <c r="AG1686" s="1"/>
      <c r="AH1686" s="27"/>
      <c r="AI1686" s="30"/>
      <c r="AJ1686" s="1"/>
    </row>
    <row r="1687" spans="1:36" ht="12.75" customHeight="1" x14ac:dyDescent="0.25">
      <c r="A1687" s="22"/>
      <c r="B1687" s="27"/>
      <c r="C1687" s="27"/>
      <c r="D1687" s="76"/>
      <c r="E1687" s="76"/>
      <c r="F1687" s="76"/>
      <c r="G1687" s="76"/>
      <c r="H1687" s="76"/>
      <c r="I1687" s="76"/>
      <c r="J1687" s="76"/>
      <c r="K1687" s="77"/>
      <c r="L1687" s="27"/>
      <c r="M1687" s="27"/>
      <c r="N1687" s="27"/>
      <c r="O1687" s="27"/>
      <c r="P1687" s="27"/>
      <c r="Q1687" s="27"/>
      <c r="R1687" s="27"/>
      <c r="S1687" s="27"/>
      <c r="T1687" s="27"/>
      <c r="U1687" s="27"/>
      <c r="V1687" s="27"/>
      <c r="W1687" s="27"/>
      <c r="X1687" s="27"/>
      <c r="Y1687" s="27"/>
      <c r="Z1687" s="27"/>
      <c r="AA1687" s="27"/>
      <c r="AB1687" s="27"/>
      <c r="AC1687" s="27"/>
      <c r="AD1687" s="78"/>
      <c r="AE1687" s="78"/>
      <c r="AF1687" s="78"/>
      <c r="AG1687" s="1"/>
      <c r="AH1687" s="27"/>
      <c r="AI1687" s="30"/>
      <c r="AJ1687" s="1"/>
    </row>
    <row r="1688" spans="1:36" ht="12.75" customHeight="1" x14ac:dyDescent="0.25">
      <c r="A1688" s="22"/>
      <c r="B1688" s="27"/>
      <c r="C1688" s="27"/>
      <c r="D1688" s="76"/>
      <c r="E1688" s="76"/>
      <c r="F1688" s="76"/>
      <c r="G1688" s="76"/>
      <c r="H1688" s="76"/>
      <c r="I1688" s="76"/>
      <c r="J1688" s="76"/>
      <c r="K1688" s="77"/>
      <c r="L1688" s="27"/>
      <c r="M1688" s="27"/>
      <c r="N1688" s="27"/>
      <c r="O1688" s="27"/>
      <c r="P1688" s="27"/>
      <c r="Q1688" s="27"/>
      <c r="R1688" s="27"/>
      <c r="S1688" s="27"/>
      <c r="T1688" s="27"/>
      <c r="U1688" s="27"/>
      <c r="V1688" s="27"/>
      <c r="W1688" s="27"/>
      <c r="X1688" s="27"/>
      <c r="Y1688" s="27"/>
      <c r="Z1688" s="27"/>
      <c r="AA1688" s="27"/>
      <c r="AB1688" s="27"/>
      <c r="AC1688" s="27"/>
      <c r="AD1688" s="78"/>
      <c r="AE1688" s="78"/>
      <c r="AF1688" s="78"/>
      <c r="AG1688" s="1"/>
      <c r="AH1688" s="27"/>
      <c r="AI1688" s="30"/>
      <c r="AJ1688" s="1"/>
    </row>
    <row r="1689" spans="1:36" ht="12.75" customHeight="1" x14ac:dyDescent="0.25">
      <c r="A1689" s="22"/>
      <c r="B1689" s="27"/>
      <c r="C1689" s="27"/>
      <c r="D1689" s="76"/>
      <c r="E1689" s="76"/>
      <c r="F1689" s="76"/>
      <c r="G1689" s="76"/>
      <c r="H1689" s="76"/>
      <c r="I1689" s="76"/>
      <c r="J1689" s="76"/>
      <c r="K1689" s="77"/>
      <c r="L1689" s="27"/>
      <c r="M1689" s="27"/>
      <c r="N1689" s="27"/>
      <c r="O1689" s="27"/>
      <c r="P1689" s="27"/>
      <c r="Q1689" s="27"/>
      <c r="R1689" s="27"/>
      <c r="S1689" s="27"/>
      <c r="T1689" s="27"/>
      <c r="U1689" s="27"/>
      <c r="V1689" s="27"/>
      <c r="W1689" s="27"/>
      <c r="X1689" s="27"/>
      <c r="Y1689" s="27"/>
      <c r="Z1689" s="27"/>
      <c r="AA1689" s="27"/>
      <c r="AB1689" s="27"/>
      <c r="AC1689" s="27"/>
      <c r="AD1689" s="78"/>
      <c r="AE1689" s="78"/>
      <c r="AF1689" s="78"/>
      <c r="AG1689" s="1"/>
      <c r="AH1689" s="27"/>
      <c r="AI1689" s="30"/>
      <c r="AJ1689" s="1"/>
    </row>
    <row r="1690" spans="1:36" ht="12.75" customHeight="1" x14ac:dyDescent="0.25">
      <c r="A1690" s="22"/>
      <c r="B1690" s="27"/>
      <c r="C1690" s="27"/>
      <c r="D1690" s="76"/>
      <c r="E1690" s="76"/>
      <c r="F1690" s="76"/>
      <c r="G1690" s="76"/>
      <c r="H1690" s="76"/>
      <c r="I1690" s="76"/>
      <c r="J1690" s="76"/>
      <c r="K1690" s="77"/>
      <c r="L1690" s="27"/>
      <c r="M1690" s="27"/>
      <c r="N1690" s="27"/>
      <c r="O1690" s="27"/>
      <c r="P1690" s="27"/>
      <c r="Q1690" s="27"/>
      <c r="R1690" s="27"/>
      <c r="S1690" s="27"/>
      <c r="T1690" s="27"/>
      <c r="U1690" s="27"/>
      <c r="V1690" s="27"/>
      <c r="W1690" s="27"/>
      <c r="X1690" s="27"/>
      <c r="Y1690" s="27"/>
      <c r="Z1690" s="27"/>
      <c r="AA1690" s="27"/>
      <c r="AB1690" s="27"/>
      <c r="AC1690" s="27"/>
      <c r="AD1690" s="78"/>
      <c r="AE1690" s="78"/>
      <c r="AF1690" s="78"/>
      <c r="AG1690" s="1"/>
      <c r="AH1690" s="27"/>
      <c r="AI1690" s="30"/>
      <c r="AJ1690" s="1"/>
    </row>
    <row r="1691" spans="1:36" ht="12.75" customHeight="1" x14ac:dyDescent="0.25">
      <c r="A1691" s="22"/>
      <c r="B1691" s="27"/>
      <c r="C1691" s="27"/>
      <c r="D1691" s="76"/>
      <c r="E1691" s="76"/>
      <c r="F1691" s="76"/>
      <c r="G1691" s="76"/>
      <c r="H1691" s="76"/>
      <c r="I1691" s="76"/>
      <c r="J1691" s="76"/>
      <c r="K1691" s="77"/>
      <c r="L1691" s="27"/>
      <c r="M1691" s="27"/>
      <c r="N1691" s="27"/>
      <c r="O1691" s="27"/>
      <c r="P1691" s="27"/>
      <c r="Q1691" s="27"/>
      <c r="R1691" s="27"/>
      <c r="S1691" s="27"/>
      <c r="T1691" s="27"/>
      <c r="U1691" s="27"/>
      <c r="V1691" s="27"/>
      <c r="W1691" s="27"/>
      <c r="X1691" s="27"/>
      <c r="Y1691" s="27"/>
      <c r="Z1691" s="27"/>
      <c r="AA1691" s="27"/>
      <c r="AB1691" s="27"/>
      <c r="AC1691" s="27"/>
      <c r="AD1691" s="78"/>
      <c r="AE1691" s="78"/>
      <c r="AF1691" s="78"/>
      <c r="AG1691" s="1"/>
      <c r="AH1691" s="27"/>
      <c r="AI1691" s="30"/>
      <c r="AJ1691" s="1"/>
    </row>
    <row r="1692" spans="1:36" ht="12.75" customHeight="1" x14ac:dyDescent="0.25">
      <c r="A1692" s="22"/>
      <c r="B1692" s="27"/>
      <c r="C1692" s="27"/>
      <c r="D1692" s="76"/>
      <c r="E1692" s="76"/>
      <c r="F1692" s="76"/>
      <c r="G1692" s="76"/>
      <c r="H1692" s="76"/>
      <c r="I1692" s="76"/>
      <c r="J1692" s="76"/>
      <c r="K1692" s="77"/>
      <c r="L1692" s="27"/>
      <c r="M1692" s="27"/>
      <c r="N1692" s="27"/>
      <c r="O1692" s="27"/>
      <c r="P1692" s="27"/>
      <c r="Q1692" s="27"/>
      <c r="R1692" s="27"/>
      <c r="S1692" s="27"/>
      <c r="T1692" s="27"/>
      <c r="U1692" s="27"/>
      <c r="V1692" s="27"/>
      <c r="W1692" s="27"/>
      <c r="X1692" s="27"/>
      <c r="Y1692" s="27"/>
      <c r="Z1692" s="27"/>
      <c r="AA1692" s="27"/>
      <c r="AB1692" s="27"/>
      <c r="AC1692" s="27"/>
      <c r="AD1692" s="78"/>
      <c r="AE1692" s="78"/>
      <c r="AF1692" s="78"/>
      <c r="AG1692" s="1"/>
      <c r="AH1692" s="27"/>
      <c r="AI1692" s="30"/>
      <c r="AJ1692" s="1"/>
    </row>
    <row r="1693" spans="1:36" ht="12.75" customHeight="1" x14ac:dyDescent="0.25">
      <c r="A1693" s="22"/>
      <c r="B1693" s="27"/>
      <c r="C1693" s="27"/>
      <c r="D1693" s="76"/>
      <c r="E1693" s="76"/>
      <c r="F1693" s="76"/>
      <c r="G1693" s="76"/>
      <c r="H1693" s="76"/>
      <c r="I1693" s="76"/>
      <c r="J1693" s="76"/>
      <c r="K1693" s="77"/>
      <c r="L1693" s="27"/>
      <c r="M1693" s="27"/>
      <c r="N1693" s="27"/>
      <c r="O1693" s="27"/>
      <c r="P1693" s="27"/>
      <c r="Q1693" s="27"/>
      <c r="R1693" s="27"/>
      <c r="S1693" s="27"/>
      <c r="T1693" s="27"/>
      <c r="U1693" s="27"/>
      <c r="V1693" s="27"/>
      <c r="W1693" s="27"/>
      <c r="X1693" s="27"/>
      <c r="Y1693" s="27"/>
      <c r="Z1693" s="27"/>
      <c r="AA1693" s="27"/>
      <c r="AB1693" s="27"/>
      <c r="AC1693" s="27"/>
      <c r="AD1693" s="78"/>
      <c r="AE1693" s="78"/>
      <c r="AF1693" s="78"/>
      <c r="AG1693" s="1"/>
      <c r="AH1693" s="27"/>
      <c r="AI1693" s="30"/>
      <c r="AJ1693" s="1"/>
    </row>
    <row r="1694" spans="1:36" ht="12.75" customHeight="1" x14ac:dyDescent="0.25">
      <c r="A1694" s="22"/>
      <c r="B1694" s="27"/>
      <c r="C1694" s="27"/>
      <c r="D1694" s="76"/>
      <c r="E1694" s="76"/>
      <c r="F1694" s="76"/>
      <c r="G1694" s="76"/>
      <c r="H1694" s="76"/>
      <c r="I1694" s="76"/>
      <c r="J1694" s="76"/>
      <c r="K1694" s="77"/>
      <c r="L1694" s="27"/>
      <c r="M1694" s="27"/>
      <c r="N1694" s="27"/>
      <c r="O1694" s="27"/>
      <c r="P1694" s="27"/>
      <c r="Q1694" s="27"/>
      <c r="R1694" s="27"/>
      <c r="S1694" s="27"/>
      <c r="T1694" s="27"/>
      <c r="U1694" s="27"/>
      <c r="V1694" s="27"/>
      <c r="W1694" s="27"/>
      <c r="X1694" s="27"/>
      <c r="Y1694" s="27"/>
      <c r="Z1694" s="27"/>
      <c r="AA1694" s="27"/>
      <c r="AB1694" s="27"/>
      <c r="AC1694" s="27"/>
      <c r="AD1694" s="78"/>
      <c r="AE1694" s="78"/>
      <c r="AF1694" s="78"/>
      <c r="AG1694" s="1"/>
      <c r="AH1694" s="27"/>
      <c r="AI1694" s="30"/>
      <c r="AJ1694" s="1"/>
    </row>
    <row r="1695" spans="1:36" ht="12.75" customHeight="1" x14ac:dyDescent="0.25">
      <c r="A1695" s="22"/>
      <c r="B1695" s="27"/>
      <c r="C1695" s="27"/>
      <c r="D1695" s="76"/>
      <c r="E1695" s="76"/>
      <c r="F1695" s="76"/>
      <c r="G1695" s="76"/>
      <c r="H1695" s="76"/>
      <c r="I1695" s="76"/>
      <c r="J1695" s="76"/>
      <c r="K1695" s="77"/>
      <c r="L1695" s="27"/>
      <c r="M1695" s="27"/>
      <c r="N1695" s="27"/>
      <c r="O1695" s="27"/>
      <c r="P1695" s="27"/>
      <c r="Q1695" s="27"/>
      <c r="R1695" s="27"/>
      <c r="S1695" s="27"/>
      <c r="T1695" s="27"/>
      <c r="U1695" s="27"/>
      <c r="V1695" s="27"/>
      <c r="W1695" s="27"/>
      <c r="X1695" s="27"/>
      <c r="Y1695" s="27"/>
      <c r="Z1695" s="27"/>
      <c r="AA1695" s="27"/>
      <c r="AB1695" s="27"/>
      <c r="AC1695" s="27"/>
      <c r="AD1695" s="78"/>
      <c r="AE1695" s="78"/>
      <c r="AF1695" s="78"/>
      <c r="AG1695" s="1"/>
      <c r="AH1695" s="27"/>
      <c r="AI1695" s="30"/>
      <c r="AJ1695" s="1"/>
    </row>
    <row r="1696" spans="1:36" ht="12.75" customHeight="1" x14ac:dyDescent="0.25">
      <c r="A1696" s="22"/>
      <c r="B1696" s="27"/>
      <c r="C1696" s="27"/>
      <c r="D1696" s="76"/>
      <c r="E1696" s="76"/>
      <c r="F1696" s="76"/>
      <c r="G1696" s="76"/>
      <c r="H1696" s="76"/>
      <c r="I1696" s="76"/>
      <c r="J1696" s="76"/>
      <c r="K1696" s="77"/>
      <c r="L1696" s="27"/>
      <c r="M1696" s="27"/>
      <c r="N1696" s="27"/>
      <c r="O1696" s="27"/>
      <c r="P1696" s="27"/>
      <c r="Q1696" s="27"/>
      <c r="R1696" s="27"/>
      <c r="S1696" s="27"/>
      <c r="T1696" s="27"/>
      <c r="U1696" s="27"/>
      <c r="V1696" s="27"/>
      <c r="W1696" s="27"/>
      <c r="X1696" s="27"/>
      <c r="Y1696" s="27"/>
      <c r="Z1696" s="27"/>
      <c r="AA1696" s="27"/>
      <c r="AB1696" s="27"/>
      <c r="AC1696" s="27"/>
      <c r="AD1696" s="78"/>
      <c r="AE1696" s="78"/>
      <c r="AF1696" s="78"/>
      <c r="AG1696" s="1"/>
      <c r="AH1696" s="27"/>
      <c r="AI1696" s="30"/>
      <c r="AJ1696" s="1"/>
    </row>
    <row r="1697" spans="1:36" ht="12.75" customHeight="1" x14ac:dyDescent="0.25">
      <c r="A1697" s="22"/>
      <c r="B1697" s="27"/>
      <c r="C1697" s="27"/>
      <c r="D1697" s="76"/>
      <c r="E1697" s="76"/>
      <c r="F1697" s="76"/>
      <c r="G1697" s="76"/>
      <c r="H1697" s="76"/>
      <c r="I1697" s="76"/>
      <c r="J1697" s="76"/>
      <c r="K1697" s="77"/>
      <c r="L1697" s="27"/>
      <c r="M1697" s="27"/>
      <c r="N1697" s="27"/>
      <c r="O1697" s="27"/>
      <c r="P1697" s="27"/>
      <c r="Q1697" s="27"/>
      <c r="R1697" s="27"/>
      <c r="S1697" s="27"/>
      <c r="T1697" s="27"/>
      <c r="U1697" s="27"/>
      <c r="V1697" s="27"/>
      <c r="W1697" s="27"/>
      <c r="X1697" s="27"/>
      <c r="Y1697" s="27"/>
      <c r="Z1697" s="27"/>
      <c r="AA1697" s="27"/>
      <c r="AB1697" s="27"/>
      <c r="AC1697" s="27"/>
      <c r="AD1697" s="78"/>
      <c r="AE1697" s="78"/>
      <c r="AF1697" s="78"/>
      <c r="AG1697" s="1"/>
      <c r="AH1697" s="27"/>
      <c r="AI1697" s="30"/>
      <c r="AJ1697" s="1"/>
    </row>
    <row r="1698" spans="1:36" ht="12.75" customHeight="1" x14ac:dyDescent="0.25">
      <c r="A1698" s="22"/>
      <c r="B1698" s="27"/>
      <c r="C1698" s="27"/>
      <c r="D1698" s="76"/>
      <c r="E1698" s="76"/>
      <c r="F1698" s="76"/>
      <c r="G1698" s="76"/>
      <c r="H1698" s="76"/>
      <c r="I1698" s="76"/>
      <c r="J1698" s="76"/>
      <c r="K1698" s="77"/>
      <c r="L1698" s="27"/>
      <c r="M1698" s="27"/>
      <c r="N1698" s="27"/>
      <c r="O1698" s="27"/>
      <c r="P1698" s="27"/>
      <c r="Q1698" s="27"/>
      <c r="R1698" s="27"/>
      <c r="S1698" s="27"/>
      <c r="T1698" s="27"/>
      <c r="U1698" s="27"/>
      <c r="V1698" s="27"/>
      <c r="W1698" s="27"/>
      <c r="X1698" s="27"/>
      <c r="Y1698" s="27"/>
      <c r="Z1698" s="27"/>
      <c r="AA1698" s="27"/>
      <c r="AB1698" s="27"/>
      <c r="AC1698" s="27"/>
      <c r="AD1698" s="78"/>
      <c r="AE1698" s="78"/>
      <c r="AF1698" s="78"/>
      <c r="AG1698" s="1"/>
      <c r="AH1698" s="27"/>
      <c r="AI1698" s="30"/>
      <c r="AJ1698" s="1"/>
    </row>
    <row r="1699" spans="1:36" ht="12.75" customHeight="1" x14ac:dyDescent="0.25">
      <c r="A1699" s="22"/>
      <c r="B1699" s="27"/>
      <c r="C1699" s="27"/>
      <c r="D1699" s="76"/>
      <c r="E1699" s="76"/>
      <c r="F1699" s="76"/>
      <c r="G1699" s="76"/>
      <c r="H1699" s="76"/>
      <c r="I1699" s="76"/>
      <c r="J1699" s="76"/>
      <c r="K1699" s="77"/>
      <c r="L1699" s="27"/>
      <c r="M1699" s="27"/>
      <c r="N1699" s="27"/>
      <c r="O1699" s="27"/>
      <c r="P1699" s="27"/>
      <c r="Q1699" s="27"/>
      <c r="R1699" s="27"/>
      <c r="S1699" s="27"/>
      <c r="T1699" s="27"/>
      <c r="U1699" s="27"/>
      <c r="V1699" s="27"/>
      <c r="W1699" s="27"/>
      <c r="X1699" s="27"/>
      <c r="Y1699" s="27"/>
      <c r="Z1699" s="27"/>
      <c r="AA1699" s="27"/>
      <c r="AB1699" s="27"/>
      <c r="AC1699" s="27"/>
      <c r="AD1699" s="78"/>
      <c r="AE1699" s="78"/>
      <c r="AF1699" s="78"/>
      <c r="AG1699" s="1"/>
      <c r="AH1699" s="27"/>
      <c r="AI1699" s="30"/>
      <c r="AJ1699" s="1"/>
    </row>
    <row r="1700" spans="1:36" ht="12.75" customHeight="1" x14ac:dyDescent="0.25">
      <c r="A1700" s="22"/>
      <c r="B1700" s="27"/>
      <c r="C1700" s="27"/>
      <c r="D1700" s="76"/>
      <c r="E1700" s="76"/>
      <c r="F1700" s="76"/>
      <c r="G1700" s="76"/>
      <c r="H1700" s="76"/>
      <c r="I1700" s="76"/>
      <c r="J1700" s="76"/>
      <c r="K1700" s="77"/>
      <c r="L1700" s="27"/>
      <c r="M1700" s="27"/>
      <c r="N1700" s="27"/>
      <c r="O1700" s="27"/>
      <c r="P1700" s="27"/>
      <c r="Q1700" s="27"/>
      <c r="R1700" s="27"/>
      <c r="S1700" s="27"/>
      <c r="T1700" s="27"/>
      <c r="U1700" s="27"/>
      <c r="V1700" s="27"/>
      <c r="W1700" s="27"/>
      <c r="X1700" s="27"/>
      <c r="Y1700" s="27"/>
      <c r="Z1700" s="27"/>
      <c r="AA1700" s="27"/>
      <c r="AB1700" s="27"/>
      <c r="AC1700" s="27"/>
      <c r="AD1700" s="78"/>
      <c r="AE1700" s="78"/>
      <c r="AF1700" s="78"/>
      <c r="AG1700" s="1"/>
      <c r="AH1700" s="27"/>
      <c r="AI1700" s="30"/>
      <c r="AJ1700" s="1"/>
    </row>
    <row r="1701" spans="1:36" ht="12.75" customHeight="1" x14ac:dyDescent="0.25">
      <c r="A1701" s="22"/>
      <c r="B1701" s="27"/>
      <c r="C1701" s="27"/>
      <c r="D1701" s="76"/>
      <c r="E1701" s="76"/>
      <c r="F1701" s="76"/>
      <c r="G1701" s="76"/>
      <c r="H1701" s="76"/>
      <c r="I1701" s="76"/>
      <c r="J1701" s="76"/>
      <c r="K1701" s="77"/>
      <c r="L1701" s="27"/>
      <c r="M1701" s="27"/>
      <c r="N1701" s="27"/>
      <c r="O1701" s="27"/>
      <c r="P1701" s="27"/>
      <c r="Q1701" s="27"/>
      <c r="R1701" s="27"/>
      <c r="S1701" s="27"/>
      <c r="T1701" s="27"/>
      <c r="U1701" s="27"/>
      <c r="V1701" s="27"/>
      <c r="W1701" s="27"/>
      <c r="X1701" s="27"/>
      <c r="Y1701" s="27"/>
      <c r="Z1701" s="27"/>
      <c r="AA1701" s="27"/>
      <c r="AB1701" s="27"/>
      <c r="AC1701" s="27"/>
      <c r="AD1701" s="78"/>
      <c r="AE1701" s="78"/>
      <c r="AF1701" s="78"/>
      <c r="AG1701" s="1"/>
      <c r="AH1701" s="27"/>
      <c r="AI1701" s="30"/>
      <c r="AJ1701" s="1"/>
    </row>
    <row r="1702" spans="1:36" ht="12.75" customHeight="1" x14ac:dyDescent="0.25">
      <c r="A1702" s="22"/>
      <c r="B1702" s="27"/>
      <c r="C1702" s="27"/>
      <c r="D1702" s="76"/>
      <c r="E1702" s="76"/>
      <c r="F1702" s="76"/>
      <c r="G1702" s="76"/>
      <c r="H1702" s="76"/>
      <c r="I1702" s="76"/>
      <c r="J1702" s="76"/>
      <c r="K1702" s="77"/>
      <c r="L1702" s="27"/>
      <c r="M1702" s="27"/>
      <c r="N1702" s="27"/>
      <c r="O1702" s="27"/>
      <c r="P1702" s="27"/>
      <c r="Q1702" s="27"/>
      <c r="R1702" s="27"/>
      <c r="S1702" s="27"/>
      <c r="T1702" s="27"/>
      <c r="U1702" s="27"/>
      <c r="V1702" s="27"/>
      <c r="W1702" s="27"/>
      <c r="X1702" s="27"/>
      <c r="Y1702" s="27"/>
      <c r="Z1702" s="27"/>
      <c r="AA1702" s="27"/>
      <c r="AB1702" s="27"/>
      <c r="AC1702" s="27"/>
      <c r="AD1702" s="78"/>
      <c r="AE1702" s="78"/>
      <c r="AF1702" s="78"/>
      <c r="AG1702" s="1"/>
      <c r="AH1702" s="27"/>
      <c r="AI1702" s="30"/>
      <c r="AJ1702" s="1"/>
    </row>
    <row r="1703" spans="1:36" ht="12.75" customHeight="1" x14ac:dyDescent="0.25">
      <c r="A1703" s="22"/>
      <c r="B1703" s="27"/>
      <c r="C1703" s="27"/>
      <c r="D1703" s="76"/>
      <c r="E1703" s="76"/>
      <c r="F1703" s="76"/>
      <c r="G1703" s="76"/>
      <c r="H1703" s="76"/>
      <c r="I1703" s="76"/>
      <c r="J1703" s="76"/>
      <c r="K1703" s="77"/>
      <c r="L1703" s="27"/>
      <c r="M1703" s="27"/>
      <c r="N1703" s="27"/>
      <c r="O1703" s="27"/>
      <c r="P1703" s="27"/>
      <c r="Q1703" s="27"/>
      <c r="R1703" s="27"/>
      <c r="S1703" s="27"/>
      <c r="T1703" s="27"/>
      <c r="U1703" s="27"/>
      <c r="V1703" s="27"/>
      <c r="W1703" s="27"/>
      <c r="X1703" s="27"/>
      <c r="Y1703" s="27"/>
      <c r="Z1703" s="27"/>
      <c r="AA1703" s="27"/>
      <c r="AB1703" s="27"/>
      <c r="AC1703" s="27"/>
      <c r="AD1703" s="78"/>
      <c r="AE1703" s="78"/>
      <c r="AF1703" s="78"/>
      <c r="AG1703" s="1"/>
      <c r="AH1703" s="27"/>
      <c r="AI1703" s="30"/>
      <c r="AJ1703" s="1"/>
    </row>
    <row r="1704" spans="1:36" ht="12.75" customHeight="1" x14ac:dyDescent="0.25">
      <c r="A1704" s="22"/>
      <c r="B1704" s="27"/>
      <c r="C1704" s="27"/>
      <c r="D1704" s="76"/>
      <c r="E1704" s="76"/>
      <c r="F1704" s="76"/>
      <c r="G1704" s="76"/>
      <c r="H1704" s="76"/>
      <c r="I1704" s="76"/>
      <c r="J1704" s="76"/>
      <c r="K1704" s="77"/>
      <c r="L1704" s="27"/>
      <c r="M1704" s="27"/>
      <c r="N1704" s="27"/>
      <c r="O1704" s="27"/>
      <c r="P1704" s="27"/>
      <c r="Q1704" s="27"/>
      <c r="R1704" s="27"/>
      <c r="S1704" s="27"/>
      <c r="T1704" s="27"/>
      <c r="U1704" s="27"/>
      <c r="V1704" s="27"/>
      <c r="W1704" s="27"/>
      <c r="X1704" s="27"/>
      <c r="Y1704" s="27"/>
      <c r="Z1704" s="27"/>
      <c r="AA1704" s="27"/>
      <c r="AB1704" s="27"/>
      <c r="AC1704" s="27"/>
      <c r="AD1704" s="78"/>
      <c r="AE1704" s="78"/>
      <c r="AF1704" s="78"/>
      <c r="AG1704" s="1"/>
      <c r="AH1704" s="27"/>
      <c r="AI1704" s="30"/>
      <c r="AJ1704" s="1"/>
    </row>
    <row r="1705" spans="1:36" ht="12.75" customHeight="1" x14ac:dyDescent="0.25">
      <c r="A1705" s="22"/>
      <c r="B1705" s="27"/>
      <c r="C1705" s="27"/>
      <c r="D1705" s="76"/>
      <c r="E1705" s="76"/>
      <c r="F1705" s="76"/>
      <c r="G1705" s="76"/>
      <c r="H1705" s="76"/>
      <c r="I1705" s="76"/>
      <c r="J1705" s="76"/>
      <c r="K1705" s="77"/>
      <c r="L1705" s="27"/>
      <c r="M1705" s="27"/>
      <c r="N1705" s="27"/>
      <c r="O1705" s="27"/>
      <c r="P1705" s="27"/>
      <c r="Q1705" s="27"/>
      <c r="R1705" s="27"/>
      <c r="S1705" s="27"/>
      <c r="T1705" s="27"/>
      <c r="U1705" s="27"/>
      <c r="V1705" s="27"/>
      <c r="W1705" s="27"/>
      <c r="X1705" s="27"/>
      <c r="Y1705" s="27"/>
      <c r="Z1705" s="27"/>
      <c r="AA1705" s="27"/>
      <c r="AB1705" s="27"/>
      <c r="AC1705" s="27"/>
      <c r="AD1705" s="78"/>
      <c r="AE1705" s="78"/>
      <c r="AF1705" s="78"/>
      <c r="AG1705" s="1"/>
      <c r="AH1705" s="27"/>
      <c r="AI1705" s="30"/>
      <c r="AJ1705" s="1"/>
    </row>
    <row r="1706" spans="1:36" ht="12.75" customHeight="1" x14ac:dyDescent="0.25">
      <c r="A1706" s="22"/>
      <c r="B1706" s="27"/>
      <c r="C1706" s="27"/>
      <c r="D1706" s="76"/>
      <c r="E1706" s="76"/>
      <c r="F1706" s="76"/>
      <c r="G1706" s="76"/>
      <c r="H1706" s="76"/>
      <c r="I1706" s="76"/>
      <c r="J1706" s="76"/>
      <c r="K1706" s="77"/>
      <c r="L1706" s="27"/>
      <c r="M1706" s="27"/>
      <c r="N1706" s="27"/>
      <c r="O1706" s="27"/>
      <c r="P1706" s="27"/>
      <c r="Q1706" s="27"/>
      <c r="R1706" s="27"/>
      <c r="S1706" s="27"/>
      <c r="T1706" s="27"/>
      <c r="U1706" s="27"/>
      <c r="V1706" s="27"/>
      <c r="W1706" s="27"/>
      <c r="X1706" s="27"/>
      <c r="Y1706" s="27"/>
      <c r="Z1706" s="27"/>
      <c r="AA1706" s="27"/>
      <c r="AB1706" s="27"/>
      <c r="AC1706" s="27"/>
      <c r="AD1706" s="78"/>
      <c r="AE1706" s="78"/>
      <c r="AF1706" s="78"/>
      <c r="AG1706" s="1"/>
      <c r="AH1706" s="27"/>
      <c r="AI1706" s="30"/>
      <c r="AJ1706" s="1"/>
    </row>
    <row r="1707" spans="1:36" ht="12.75" customHeight="1" x14ac:dyDescent="0.25">
      <c r="A1707" s="22"/>
      <c r="B1707" s="27"/>
      <c r="C1707" s="27"/>
      <c r="D1707" s="76"/>
      <c r="E1707" s="76"/>
      <c r="F1707" s="76"/>
      <c r="G1707" s="76"/>
      <c r="H1707" s="76"/>
      <c r="I1707" s="76"/>
      <c r="J1707" s="76"/>
      <c r="K1707" s="77"/>
      <c r="L1707" s="27"/>
      <c r="M1707" s="27"/>
      <c r="N1707" s="27"/>
      <c r="O1707" s="27"/>
      <c r="P1707" s="27"/>
      <c r="Q1707" s="27"/>
      <c r="R1707" s="27"/>
      <c r="S1707" s="27"/>
      <c r="T1707" s="27"/>
      <c r="U1707" s="27"/>
      <c r="V1707" s="27"/>
      <c r="W1707" s="27"/>
      <c r="X1707" s="27"/>
      <c r="Y1707" s="27"/>
      <c r="Z1707" s="27"/>
      <c r="AA1707" s="27"/>
      <c r="AB1707" s="27"/>
      <c r="AC1707" s="27"/>
      <c r="AD1707" s="78"/>
      <c r="AE1707" s="78"/>
      <c r="AF1707" s="78"/>
      <c r="AG1707" s="1"/>
      <c r="AH1707" s="27"/>
      <c r="AI1707" s="30"/>
      <c r="AJ1707" s="1"/>
    </row>
    <row r="1708" spans="1:36" ht="12.75" customHeight="1" x14ac:dyDescent="0.25">
      <c r="A1708" s="22"/>
      <c r="B1708" s="27"/>
      <c r="C1708" s="27"/>
      <c r="D1708" s="76"/>
      <c r="E1708" s="76"/>
      <c r="F1708" s="76"/>
      <c r="G1708" s="76"/>
      <c r="H1708" s="76"/>
      <c r="I1708" s="76"/>
      <c r="J1708" s="76"/>
      <c r="K1708" s="77"/>
      <c r="L1708" s="27"/>
      <c r="M1708" s="27"/>
      <c r="N1708" s="27"/>
      <c r="O1708" s="27"/>
      <c r="P1708" s="27"/>
      <c r="Q1708" s="27"/>
      <c r="R1708" s="27"/>
      <c r="S1708" s="27"/>
      <c r="T1708" s="27"/>
      <c r="U1708" s="27"/>
      <c r="V1708" s="27"/>
      <c r="W1708" s="27"/>
      <c r="X1708" s="27"/>
      <c r="Y1708" s="27"/>
      <c r="Z1708" s="27"/>
      <c r="AA1708" s="27"/>
      <c r="AB1708" s="27"/>
      <c r="AC1708" s="27"/>
      <c r="AD1708" s="78"/>
      <c r="AE1708" s="78"/>
      <c r="AF1708" s="78"/>
      <c r="AG1708" s="1"/>
      <c r="AH1708" s="27"/>
      <c r="AI1708" s="30"/>
      <c r="AJ1708" s="1"/>
    </row>
    <row r="1709" spans="1:36" ht="12.75" customHeight="1" x14ac:dyDescent="0.25">
      <c r="A1709" s="22"/>
      <c r="B1709" s="27"/>
      <c r="C1709" s="27"/>
      <c r="D1709" s="76"/>
      <c r="E1709" s="76"/>
      <c r="F1709" s="76"/>
      <c r="G1709" s="76"/>
      <c r="H1709" s="76"/>
      <c r="I1709" s="76"/>
      <c r="J1709" s="76"/>
      <c r="K1709" s="77"/>
      <c r="L1709" s="27"/>
      <c r="M1709" s="27"/>
      <c r="N1709" s="27"/>
      <c r="O1709" s="27"/>
      <c r="P1709" s="27"/>
      <c r="Q1709" s="27"/>
      <c r="R1709" s="27"/>
      <c r="S1709" s="27"/>
      <c r="T1709" s="27"/>
      <c r="U1709" s="27"/>
      <c r="V1709" s="27"/>
      <c r="W1709" s="27"/>
      <c r="X1709" s="27"/>
      <c r="Y1709" s="27"/>
      <c r="Z1709" s="27"/>
      <c r="AA1709" s="27"/>
      <c r="AB1709" s="27"/>
      <c r="AC1709" s="27"/>
      <c r="AD1709" s="78"/>
      <c r="AE1709" s="78"/>
      <c r="AF1709" s="78"/>
      <c r="AG1709" s="1"/>
      <c r="AH1709" s="27"/>
      <c r="AI1709" s="30"/>
      <c r="AJ1709" s="1"/>
    </row>
    <row r="1710" spans="1:36" ht="12.75" customHeight="1" x14ac:dyDescent="0.25">
      <c r="A1710" s="22"/>
      <c r="B1710" s="27"/>
      <c r="C1710" s="27"/>
      <c r="D1710" s="76"/>
      <c r="E1710" s="76"/>
      <c r="F1710" s="76"/>
      <c r="G1710" s="76"/>
      <c r="H1710" s="76"/>
      <c r="I1710" s="76"/>
      <c r="J1710" s="76"/>
      <c r="K1710" s="77"/>
      <c r="L1710" s="27"/>
      <c r="M1710" s="27"/>
      <c r="N1710" s="27"/>
      <c r="O1710" s="27"/>
      <c r="P1710" s="27"/>
      <c r="Q1710" s="27"/>
      <c r="R1710" s="27"/>
      <c r="S1710" s="27"/>
      <c r="T1710" s="27"/>
      <c r="U1710" s="27"/>
      <c r="V1710" s="27"/>
      <c r="W1710" s="27"/>
      <c r="X1710" s="27"/>
      <c r="Y1710" s="27"/>
      <c r="Z1710" s="27"/>
      <c r="AA1710" s="27"/>
      <c r="AB1710" s="27"/>
      <c r="AC1710" s="27"/>
      <c r="AD1710" s="78"/>
      <c r="AE1710" s="78"/>
      <c r="AF1710" s="78"/>
      <c r="AG1710" s="1"/>
      <c r="AH1710" s="27"/>
      <c r="AI1710" s="30"/>
      <c r="AJ1710" s="1"/>
    </row>
    <row r="1711" spans="1:36" ht="12.75" customHeight="1" x14ac:dyDescent="0.25">
      <c r="A1711" s="22"/>
      <c r="B1711" s="27"/>
      <c r="C1711" s="27"/>
      <c r="D1711" s="76"/>
      <c r="E1711" s="76"/>
      <c r="F1711" s="76"/>
      <c r="G1711" s="76"/>
      <c r="H1711" s="76"/>
      <c r="I1711" s="76"/>
      <c r="J1711" s="76"/>
      <c r="K1711" s="77"/>
      <c r="L1711" s="27"/>
      <c r="M1711" s="27"/>
      <c r="N1711" s="27"/>
      <c r="O1711" s="27"/>
      <c r="P1711" s="27"/>
      <c r="Q1711" s="27"/>
      <c r="R1711" s="27"/>
      <c r="S1711" s="27"/>
      <c r="T1711" s="27"/>
      <c r="U1711" s="27"/>
      <c r="V1711" s="27"/>
      <c r="W1711" s="27"/>
      <c r="X1711" s="27"/>
      <c r="Y1711" s="27"/>
      <c r="Z1711" s="27"/>
      <c r="AA1711" s="27"/>
      <c r="AB1711" s="27"/>
      <c r="AC1711" s="27"/>
      <c r="AD1711" s="78"/>
      <c r="AE1711" s="78"/>
      <c r="AF1711" s="78"/>
      <c r="AG1711" s="1"/>
      <c r="AH1711" s="27"/>
      <c r="AI1711" s="30"/>
      <c r="AJ1711" s="1"/>
    </row>
    <row r="1712" spans="1:36" ht="12.75" customHeight="1" x14ac:dyDescent="0.25">
      <c r="A1712" s="22"/>
      <c r="B1712" s="27"/>
      <c r="C1712" s="27"/>
      <c r="D1712" s="76"/>
      <c r="E1712" s="76"/>
      <c r="F1712" s="76"/>
      <c r="G1712" s="76"/>
      <c r="H1712" s="76"/>
      <c r="I1712" s="76"/>
      <c r="J1712" s="76"/>
      <c r="K1712" s="77"/>
      <c r="L1712" s="27"/>
      <c r="M1712" s="27"/>
      <c r="N1712" s="27"/>
      <c r="O1712" s="27"/>
      <c r="P1712" s="27"/>
      <c r="Q1712" s="27"/>
      <c r="R1712" s="27"/>
      <c r="S1712" s="27"/>
      <c r="T1712" s="27"/>
      <c r="U1712" s="27"/>
      <c r="V1712" s="27"/>
      <c r="W1712" s="27"/>
      <c r="X1712" s="27"/>
      <c r="Y1712" s="27"/>
      <c r="Z1712" s="27"/>
      <c r="AA1712" s="27"/>
      <c r="AB1712" s="27"/>
      <c r="AC1712" s="27"/>
      <c r="AD1712" s="78"/>
      <c r="AE1712" s="78"/>
      <c r="AF1712" s="78"/>
      <c r="AG1712" s="1"/>
      <c r="AH1712" s="27"/>
      <c r="AI1712" s="30"/>
      <c r="AJ1712" s="1"/>
    </row>
    <row r="1713" spans="1:36" ht="12.75" customHeight="1" x14ac:dyDescent="0.25">
      <c r="A1713" s="22"/>
      <c r="B1713" s="27"/>
      <c r="C1713" s="27"/>
      <c r="D1713" s="76"/>
      <c r="E1713" s="76"/>
      <c r="F1713" s="76"/>
      <c r="G1713" s="76"/>
      <c r="H1713" s="76"/>
      <c r="I1713" s="76"/>
      <c r="J1713" s="76"/>
      <c r="K1713" s="77"/>
      <c r="L1713" s="27"/>
      <c r="M1713" s="27"/>
      <c r="N1713" s="27"/>
      <c r="O1713" s="27"/>
      <c r="P1713" s="27"/>
      <c r="Q1713" s="27"/>
      <c r="R1713" s="27"/>
      <c r="S1713" s="27"/>
      <c r="T1713" s="27"/>
      <c r="U1713" s="27"/>
      <c r="V1713" s="27"/>
      <c r="W1713" s="27"/>
      <c r="X1713" s="27"/>
      <c r="Y1713" s="27"/>
      <c r="Z1713" s="27"/>
      <c r="AA1713" s="27"/>
      <c r="AB1713" s="27"/>
      <c r="AC1713" s="27"/>
      <c r="AD1713" s="78"/>
      <c r="AE1713" s="78"/>
      <c r="AF1713" s="78"/>
      <c r="AG1713" s="1"/>
      <c r="AH1713" s="27"/>
      <c r="AI1713" s="30"/>
      <c r="AJ1713" s="1"/>
    </row>
    <row r="1714" spans="1:36" ht="12.75" customHeight="1" x14ac:dyDescent="0.2"/>
    <row r="1715" spans="1:36" ht="12.75" customHeight="1" x14ac:dyDescent="0.2"/>
    <row r="1716" spans="1:36" ht="12.75" customHeight="1" x14ac:dyDescent="0.2"/>
    <row r="1717" spans="1:36" ht="12.75" customHeight="1" x14ac:dyDescent="0.2"/>
    <row r="1718" spans="1:36" ht="12.75" customHeight="1" x14ac:dyDescent="0.2"/>
    <row r="1719" spans="1:36" ht="12.75" customHeight="1" x14ac:dyDescent="0.2"/>
    <row r="1720" spans="1:36" ht="12.75" customHeight="1" x14ac:dyDescent="0.2"/>
    <row r="1721" spans="1:36" ht="12.75" customHeight="1" x14ac:dyDescent="0.2"/>
    <row r="1722" spans="1:36" ht="12.75" customHeight="1" x14ac:dyDescent="0.2"/>
    <row r="1723" spans="1:36" ht="12.75" customHeight="1" x14ac:dyDescent="0.2"/>
    <row r="1724" spans="1:36" ht="12.75" customHeight="1" x14ac:dyDescent="0.2"/>
    <row r="1725" spans="1:36" ht="12.75" customHeight="1" x14ac:dyDescent="0.2"/>
    <row r="1726" spans="1:36" ht="12.75" customHeight="1" x14ac:dyDescent="0.2"/>
    <row r="1727" spans="1:36" ht="12.75" customHeight="1" x14ac:dyDescent="0.2"/>
    <row r="1728" spans="1:36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ht="12.75" customHeight="1" x14ac:dyDescent="0.2"/>
    <row r="9986" ht="12.75" customHeight="1" x14ac:dyDescent="0.2"/>
    <row r="9987" ht="12.75" customHeight="1" x14ac:dyDescent="0.2"/>
    <row r="9988" ht="12.75" customHeight="1" x14ac:dyDescent="0.2"/>
    <row r="9989" ht="12.75" customHeight="1" x14ac:dyDescent="0.2"/>
    <row r="9990" ht="12.75" customHeight="1" x14ac:dyDescent="0.2"/>
    <row r="9991" ht="12.75" customHeight="1" x14ac:dyDescent="0.2"/>
    <row r="9992" ht="12.75" customHeight="1" x14ac:dyDescent="0.2"/>
    <row r="9993" ht="12.75" customHeight="1" x14ac:dyDescent="0.2"/>
    <row r="9994" ht="12.75" customHeight="1" x14ac:dyDescent="0.2"/>
    <row r="9995" ht="12.75" customHeight="1" x14ac:dyDescent="0.2"/>
    <row r="9996" ht="12.75" customHeight="1" x14ac:dyDescent="0.2"/>
    <row r="9997" ht="12.75" customHeight="1" x14ac:dyDescent="0.2"/>
    <row r="9998" ht="12.75" customHeight="1" x14ac:dyDescent="0.2"/>
    <row r="9999" ht="12.75" customHeight="1" x14ac:dyDescent="0.2"/>
    <row r="10000" ht="12.75" customHeight="1" x14ac:dyDescent="0.2"/>
    <row r="10001" ht="12.75" customHeight="1" x14ac:dyDescent="0.2"/>
    <row r="10002" ht="12.75" customHeight="1" x14ac:dyDescent="0.2"/>
    <row r="10003" ht="12.75" customHeight="1" x14ac:dyDescent="0.2"/>
    <row r="10004" ht="12.75" customHeight="1" x14ac:dyDescent="0.2"/>
    <row r="10005" ht="12.75" customHeight="1" x14ac:dyDescent="0.2"/>
    <row r="10006" ht="12.75" customHeight="1" x14ac:dyDescent="0.2"/>
    <row r="10007" ht="12.75" customHeight="1" x14ac:dyDescent="0.2"/>
    <row r="10008" ht="12.75" customHeight="1" x14ac:dyDescent="0.2"/>
    <row r="10009" ht="12.75" customHeight="1" x14ac:dyDescent="0.2"/>
    <row r="10010" ht="12.75" customHeight="1" x14ac:dyDescent="0.2"/>
    <row r="10011" ht="12.75" customHeight="1" x14ac:dyDescent="0.2"/>
    <row r="10012" ht="12.75" customHeight="1" x14ac:dyDescent="0.2"/>
    <row r="10013" ht="12.75" customHeight="1" x14ac:dyDescent="0.2"/>
    <row r="10014" ht="12.75" customHeight="1" x14ac:dyDescent="0.2"/>
    <row r="10015" ht="12.75" customHeight="1" x14ac:dyDescent="0.2"/>
    <row r="10016" ht="12.75" customHeight="1" x14ac:dyDescent="0.2"/>
    <row r="10017" ht="12.75" customHeight="1" x14ac:dyDescent="0.2"/>
    <row r="10018" ht="12.75" customHeight="1" x14ac:dyDescent="0.2"/>
    <row r="10019" ht="12.75" customHeight="1" x14ac:dyDescent="0.2"/>
    <row r="10020" ht="12.75" customHeight="1" x14ac:dyDescent="0.2"/>
    <row r="10021" ht="12.75" customHeight="1" x14ac:dyDescent="0.2"/>
    <row r="10022" ht="12.75" customHeight="1" x14ac:dyDescent="0.2"/>
    <row r="10023" ht="12.75" customHeight="1" x14ac:dyDescent="0.2"/>
    <row r="10024" ht="12.75" customHeight="1" x14ac:dyDescent="0.2"/>
    <row r="10025" ht="12.75" customHeight="1" x14ac:dyDescent="0.2"/>
    <row r="10026" ht="12.75" customHeight="1" x14ac:dyDescent="0.2"/>
    <row r="10027" ht="12.75" customHeight="1" x14ac:dyDescent="0.2"/>
    <row r="10028" ht="12.75" customHeight="1" x14ac:dyDescent="0.2"/>
    <row r="10029" ht="12.75" customHeight="1" x14ac:dyDescent="0.2"/>
    <row r="10030" ht="12.75" customHeight="1" x14ac:dyDescent="0.2"/>
    <row r="10031" ht="12.75" customHeight="1" x14ac:dyDescent="0.2"/>
    <row r="10032" ht="12.75" customHeight="1" x14ac:dyDescent="0.2"/>
    <row r="10033" ht="12.75" customHeight="1" x14ac:dyDescent="0.2"/>
    <row r="10034" ht="12.75" customHeight="1" x14ac:dyDescent="0.2"/>
    <row r="10035" ht="12.75" customHeight="1" x14ac:dyDescent="0.2"/>
    <row r="10036" ht="12.75" customHeight="1" x14ac:dyDescent="0.2"/>
    <row r="10037" ht="12.75" customHeight="1" x14ac:dyDescent="0.2"/>
    <row r="10038" ht="12.75" customHeight="1" x14ac:dyDescent="0.2"/>
    <row r="10039" ht="12.75" customHeight="1" x14ac:dyDescent="0.2"/>
    <row r="10040" ht="12.75" customHeight="1" x14ac:dyDescent="0.2"/>
    <row r="10041" ht="12.75" customHeight="1" x14ac:dyDescent="0.2"/>
    <row r="10042" ht="12.75" customHeight="1" x14ac:dyDescent="0.2"/>
    <row r="10043" ht="12.75" customHeight="1" x14ac:dyDescent="0.2"/>
    <row r="10044" ht="12.75" customHeight="1" x14ac:dyDescent="0.2"/>
    <row r="10045" ht="12.75" customHeight="1" x14ac:dyDescent="0.2"/>
    <row r="10046" ht="12.75" customHeight="1" x14ac:dyDescent="0.2"/>
    <row r="10047" ht="12.75" customHeight="1" x14ac:dyDescent="0.2"/>
    <row r="10048" ht="12.75" customHeight="1" x14ac:dyDescent="0.2"/>
    <row r="10049" ht="12.75" customHeight="1" x14ac:dyDescent="0.2"/>
    <row r="10050" ht="12.75" customHeight="1" x14ac:dyDescent="0.2"/>
    <row r="10051" ht="12.75" customHeight="1" x14ac:dyDescent="0.2"/>
    <row r="10052" ht="12.75" customHeight="1" x14ac:dyDescent="0.2"/>
    <row r="10053" ht="12.75" customHeight="1" x14ac:dyDescent="0.2"/>
    <row r="10054" ht="12.75" customHeight="1" x14ac:dyDescent="0.2"/>
    <row r="10055" ht="12.75" customHeight="1" x14ac:dyDescent="0.2"/>
    <row r="10056" ht="12.75" customHeight="1" x14ac:dyDescent="0.2"/>
    <row r="10057" ht="12.75" customHeight="1" x14ac:dyDescent="0.2"/>
    <row r="10058" ht="12.75" customHeight="1" x14ac:dyDescent="0.2"/>
    <row r="10059" ht="12.75" customHeight="1" x14ac:dyDescent="0.2"/>
    <row r="10060" ht="12.75" customHeight="1" x14ac:dyDescent="0.2"/>
    <row r="10061" ht="12.75" customHeight="1" x14ac:dyDescent="0.2"/>
    <row r="10062" ht="12.75" customHeight="1" x14ac:dyDescent="0.2"/>
    <row r="10063" ht="12.75" customHeight="1" x14ac:dyDescent="0.2"/>
    <row r="10064" ht="12.75" customHeight="1" x14ac:dyDescent="0.2"/>
    <row r="10065" ht="12.75" customHeight="1" x14ac:dyDescent="0.2"/>
    <row r="10066" ht="12.75" customHeight="1" x14ac:dyDescent="0.2"/>
    <row r="10067" ht="12.75" customHeight="1" x14ac:dyDescent="0.2"/>
    <row r="10068" ht="12.75" customHeight="1" x14ac:dyDescent="0.2"/>
    <row r="10069" ht="12.75" customHeight="1" x14ac:dyDescent="0.2"/>
    <row r="10070" ht="12.75" customHeight="1" x14ac:dyDescent="0.2"/>
    <row r="10071" ht="12.75" customHeight="1" x14ac:dyDescent="0.2"/>
    <row r="10072" ht="12.75" customHeight="1" x14ac:dyDescent="0.2"/>
    <row r="10073" ht="12.75" customHeight="1" x14ac:dyDescent="0.2"/>
    <row r="10074" ht="12.75" customHeight="1" x14ac:dyDescent="0.2"/>
    <row r="10075" ht="12.75" customHeight="1" x14ac:dyDescent="0.2"/>
    <row r="10076" ht="12.75" customHeight="1" x14ac:dyDescent="0.2"/>
    <row r="10077" ht="12.75" customHeight="1" x14ac:dyDescent="0.2"/>
    <row r="10078" ht="12.75" customHeight="1" x14ac:dyDescent="0.2"/>
    <row r="10079" ht="12.75" customHeight="1" x14ac:dyDescent="0.2"/>
    <row r="10080" ht="12.75" customHeight="1" x14ac:dyDescent="0.2"/>
    <row r="10081" ht="12.75" customHeight="1" x14ac:dyDescent="0.2"/>
    <row r="10082" ht="12.75" customHeight="1" x14ac:dyDescent="0.2"/>
    <row r="10083" ht="12.75" customHeight="1" x14ac:dyDescent="0.2"/>
    <row r="10084" ht="12.75" customHeight="1" x14ac:dyDescent="0.2"/>
    <row r="10085" ht="12.75" customHeight="1" x14ac:dyDescent="0.2"/>
    <row r="10086" ht="12.75" customHeight="1" x14ac:dyDescent="0.2"/>
    <row r="10087" ht="12.75" customHeight="1" x14ac:dyDescent="0.2"/>
    <row r="10088" ht="12.75" customHeight="1" x14ac:dyDescent="0.2"/>
    <row r="10089" ht="12.75" customHeight="1" x14ac:dyDescent="0.2"/>
    <row r="10090" ht="12.75" customHeight="1" x14ac:dyDescent="0.2"/>
    <row r="10091" ht="12.75" customHeight="1" x14ac:dyDescent="0.2"/>
    <row r="10092" ht="12.75" customHeight="1" x14ac:dyDescent="0.2"/>
    <row r="10093" ht="12.75" customHeight="1" x14ac:dyDescent="0.2"/>
    <row r="10094" ht="12.75" customHeight="1" x14ac:dyDescent="0.2"/>
    <row r="10095" ht="12.75" customHeight="1" x14ac:dyDescent="0.2"/>
    <row r="10096" ht="12.75" customHeight="1" x14ac:dyDescent="0.2"/>
    <row r="10097" ht="12.75" customHeight="1" x14ac:dyDescent="0.2"/>
    <row r="10098" ht="12.75" customHeight="1" x14ac:dyDescent="0.2"/>
    <row r="10099" ht="12.75" customHeight="1" x14ac:dyDescent="0.2"/>
    <row r="10100" ht="12.75" customHeight="1" x14ac:dyDescent="0.2"/>
    <row r="10101" ht="12.75" customHeight="1" x14ac:dyDescent="0.2"/>
    <row r="10102" ht="12.75" customHeight="1" x14ac:dyDescent="0.2"/>
    <row r="10103" ht="12.75" customHeight="1" x14ac:dyDescent="0.2"/>
    <row r="10104" ht="12.75" customHeight="1" x14ac:dyDescent="0.2"/>
    <row r="10105" ht="12.75" customHeight="1" x14ac:dyDescent="0.2"/>
    <row r="10106" ht="12.75" customHeight="1" x14ac:dyDescent="0.2"/>
    <row r="10107" ht="12.75" customHeight="1" x14ac:dyDescent="0.2"/>
    <row r="10108" ht="12.75" customHeight="1" x14ac:dyDescent="0.2"/>
    <row r="10109" ht="12.75" customHeight="1" x14ac:dyDescent="0.2"/>
    <row r="10110" ht="12.75" customHeight="1" x14ac:dyDescent="0.2"/>
    <row r="10111" ht="12.75" customHeight="1" x14ac:dyDescent="0.2"/>
    <row r="10112" ht="12.75" customHeight="1" x14ac:dyDescent="0.2"/>
    <row r="10113" ht="12.75" customHeight="1" x14ac:dyDescent="0.2"/>
    <row r="10114" ht="12.75" customHeight="1" x14ac:dyDescent="0.2"/>
    <row r="10115" ht="12.75" customHeight="1" x14ac:dyDescent="0.2"/>
    <row r="10116" ht="12.75" customHeight="1" x14ac:dyDescent="0.2"/>
    <row r="10117" ht="12.75" customHeight="1" x14ac:dyDescent="0.2"/>
    <row r="10118" ht="12.75" customHeight="1" x14ac:dyDescent="0.2"/>
    <row r="10119" ht="12.75" customHeight="1" x14ac:dyDescent="0.2"/>
    <row r="10120" ht="12.75" customHeight="1" x14ac:dyDescent="0.2"/>
    <row r="10121" ht="12.75" customHeight="1" x14ac:dyDescent="0.2"/>
    <row r="10122" ht="12.75" customHeight="1" x14ac:dyDescent="0.2"/>
    <row r="10123" ht="12.75" customHeight="1" x14ac:dyDescent="0.2"/>
    <row r="10124" ht="12.75" customHeight="1" x14ac:dyDescent="0.2"/>
    <row r="10125" ht="12.75" customHeight="1" x14ac:dyDescent="0.2"/>
    <row r="10126" ht="12.75" customHeight="1" x14ac:dyDescent="0.2"/>
    <row r="10127" ht="12.75" customHeight="1" x14ac:dyDescent="0.2"/>
    <row r="10128" ht="12.75" customHeight="1" x14ac:dyDescent="0.2"/>
    <row r="10129" ht="12.75" customHeight="1" x14ac:dyDescent="0.2"/>
    <row r="10130" ht="12.75" customHeight="1" x14ac:dyDescent="0.2"/>
    <row r="10131" ht="12.75" customHeight="1" x14ac:dyDescent="0.2"/>
    <row r="10132" ht="12.75" customHeight="1" x14ac:dyDescent="0.2"/>
    <row r="10133" ht="12.75" customHeight="1" x14ac:dyDescent="0.2"/>
    <row r="10134" ht="12.75" customHeight="1" x14ac:dyDescent="0.2"/>
    <row r="10135" ht="12.75" customHeight="1" x14ac:dyDescent="0.2"/>
    <row r="10136" ht="12.75" customHeight="1" x14ac:dyDescent="0.2"/>
    <row r="10137" ht="12.75" customHeight="1" x14ac:dyDescent="0.2"/>
    <row r="10138" ht="12.75" customHeight="1" x14ac:dyDescent="0.2"/>
    <row r="10139" ht="12.75" customHeight="1" x14ac:dyDescent="0.2"/>
    <row r="10140" ht="12.75" customHeight="1" x14ac:dyDescent="0.2"/>
    <row r="10141" ht="12.75" customHeight="1" x14ac:dyDescent="0.2"/>
    <row r="10142" ht="12.75" customHeight="1" x14ac:dyDescent="0.2"/>
    <row r="10143" ht="12.75" customHeight="1" x14ac:dyDescent="0.2"/>
    <row r="10144" ht="12.75" customHeight="1" x14ac:dyDescent="0.2"/>
    <row r="10145" ht="12.75" customHeight="1" x14ac:dyDescent="0.2"/>
    <row r="10146" ht="12.75" customHeight="1" x14ac:dyDescent="0.2"/>
    <row r="10147" ht="12.75" customHeight="1" x14ac:dyDescent="0.2"/>
    <row r="10148" ht="12.75" customHeight="1" x14ac:dyDescent="0.2"/>
    <row r="10149" ht="12.75" customHeight="1" x14ac:dyDescent="0.2"/>
    <row r="10150" ht="12.75" customHeight="1" x14ac:dyDescent="0.2"/>
    <row r="10151" ht="12.75" customHeight="1" x14ac:dyDescent="0.2"/>
    <row r="10152" ht="12.75" customHeight="1" x14ac:dyDescent="0.2"/>
    <row r="10153" ht="12.75" customHeight="1" x14ac:dyDescent="0.2"/>
    <row r="10154" ht="12.75" customHeight="1" x14ac:dyDescent="0.2"/>
    <row r="10155" ht="12.75" customHeight="1" x14ac:dyDescent="0.2"/>
    <row r="10156" ht="12.75" customHeight="1" x14ac:dyDescent="0.2"/>
    <row r="10157" ht="12.75" customHeight="1" x14ac:dyDescent="0.2"/>
    <row r="10158" ht="12.75" customHeight="1" x14ac:dyDescent="0.2"/>
    <row r="10159" ht="12.75" customHeight="1" x14ac:dyDescent="0.2"/>
    <row r="10160" ht="12.75" customHeight="1" x14ac:dyDescent="0.2"/>
    <row r="10161" ht="12.75" customHeight="1" x14ac:dyDescent="0.2"/>
    <row r="10162" ht="12.75" customHeight="1" x14ac:dyDescent="0.2"/>
    <row r="10163" ht="12.75" customHeight="1" x14ac:dyDescent="0.2"/>
    <row r="10164" ht="12.75" customHeight="1" x14ac:dyDescent="0.2"/>
    <row r="10165" ht="12.75" customHeight="1" x14ac:dyDescent="0.2"/>
    <row r="10166" ht="12.75" customHeight="1" x14ac:dyDescent="0.2"/>
    <row r="10167" ht="12.75" customHeight="1" x14ac:dyDescent="0.2"/>
    <row r="10168" ht="12.75" customHeight="1" x14ac:dyDescent="0.2"/>
    <row r="10169" ht="12.75" customHeight="1" x14ac:dyDescent="0.2"/>
    <row r="10170" ht="12.75" customHeight="1" x14ac:dyDescent="0.2"/>
    <row r="10171" ht="12.75" customHeight="1" x14ac:dyDescent="0.2"/>
    <row r="10172" ht="12.75" customHeight="1" x14ac:dyDescent="0.2"/>
    <row r="10173" ht="12.75" customHeight="1" x14ac:dyDescent="0.2"/>
    <row r="10174" ht="12.75" customHeight="1" x14ac:dyDescent="0.2"/>
    <row r="10175" ht="12.75" customHeight="1" x14ac:dyDescent="0.2"/>
    <row r="10176" ht="12.75" customHeight="1" x14ac:dyDescent="0.2"/>
    <row r="10177" ht="12.75" customHeight="1" x14ac:dyDescent="0.2"/>
    <row r="10178" ht="12.75" customHeight="1" x14ac:dyDescent="0.2"/>
    <row r="10179" ht="12.75" customHeight="1" x14ac:dyDescent="0.2"/>
    <row r="10180" ht="12.75" customHeight="1" x14ac:dyDescent="0.2"/>
    <row r="10181" ht="12.75" customHeight="1" x14ac:dyDescent="0.2"/>
    <row r="10182" ht="12.75" customHeight="1" x14ac:dyDescent="0.2"/>
    <row r="10183" ht="12.75" customHeight="1" x14ac:dyDescent="0.2"/>
    <row r="10184" ht="12.75" customHeight="1" x14ac:dyDescent="0.2"/>
    <row r="10185" ht="12.75" customHeight="1" x14ac:dyDescent="0.2"/>
    <row r="10186" ht="12.75" customHeight="1" x14ac:dyDescent="0.2"/>
    <row r="10187" ht="12.75" customHeight="1" x14ac:dyDescent="0.2"/>
    <row r="10188" ht="12.75" customHeight="1" x14ac:dyDescent="0.2"/>
    <row r="10189" ht="12.75" customHeight="1" x14ac:dyDescent="0.2"/>
    <row r="10190" ht="12.75" customHeight="1" x14ac:dyDescent="0.2"/>
    <row r="10191" ht="12.75" customHeight="1" x14ac:dyDescent="0.2"/>
    <row r="10192" ht="12.75" customHeight="1" x14ac:dyDescent="0.2"/>
    <row r="10193" ht="12.75" customHeight="1" x14ac:dyDescent="0.2"/>
    <row r="10194" ht="12.75" customHeight="1" x14ac:dyDescent="0.2"/>
    <row r="10195" ht="12.75" customHeight="1" x14ac:dyDescent="0.2"/>
    <row r="10196" ht="12.75" customHeight="1" x14ac:dyDescent="0.2"/>
    <row r="10197" ht="12.75" customHeight="1" x14ac:dyDescent="0.2"/>
    <row r="10198" ht="12.75" customHeight="1" x14ac:dyDescent="0.2"/>
    <row r="10199" ht="12.75" customHeight="1" x14ac:dyDescent="0.2"/>
    <row r="10200" ht="12.75" customHeight="1" x14ac:dyDescent="0.2"/>
    <row r="10201" ht="12.75" customHeight="1" x14ac:dyDescent="0.2"/>
    <row r="10202" ht="12.75" customHeight="1" x14ac:dyDescent="0.2"/>
    <row r="10203" ht="12.75" customHeight="1" x14ac:dyDescent="0.2"/>
    <row r="10204" ht="12.75" customHeight="1" x14ac:dyDescent="0.2"/>
    <row r="10205" ht="12.75" customHeight="1" x14ac:dyDescent="0.2"/>
    <row r="10206" ht="12.75" customHeight="1" x14ac:dyDescent="0.2"/>
    <row r="10207" ht="12.75" customHeight="1" x14ac:dyDescent="0.2"/>
    <row r="10208" ht="12.75" customHeight="1" x14ac:dyDescent="0.2"/>
    <row r="10209" ht="12.75" customHeight="1" x14ac:dyDescent="0.2"/>
    <row r="10210" ht="12.75" customHeight="1" x14ac:dyDescent="0.2"/>
    <row r="10211" ht="12.75" customHeight="1" x14ac:dyDescent="0.2"/>
    <row r="10212" ht="12.75" customHeight="1" x14ac:dyDescent="0.2"/>
    <row r="10213" ht="12.75" customHeight="1" x14ac:dyDescent="0.2"/>
    <row r="10214" ht="12.75" customHeight="1" x14ac:dyDescent="0.2"/>
    <row r="10215" ht="12.75" customHeight="1" x14ac:dyDescent="0.2"/>
    <row r="10216" ht="12.75" customHeight="1" x14ac:dyDescent="0.2"/>
    <row r="10217" ht="12.75" customHeight="1" x14ac:dyDescent="0.2"/>
    <row r="10218" ht="12.75" customHeight="1" x14ac:dyDescent="0.2"/>
    <row r="10219" ht="12.75" customHeight="1" x14ac:dyDescent="0.2"/>
    <row r="10220" ht="12.75" customHeight="1" x14ac:dyDescent="0.2"/>
    <row r="10221" ht="12.75" customHeight="1" x14ac:dyDescent="0.2"/>
    <row r="10222" ht="12.75" customHeight="1" x14ac:dyDescent="0.2"/>
    <row r="10223" ht="12.75" customHeight="1" x14ac:dyDescent="0.2"/>
    <row r="10224" ht="12.75" customHeight="1" x14ac:dyDescent="0.2"/>
    <row r="10225" ht="12.75" customHeight="1" x14ac:dyDescent="0.2"/>
    <row r="10226" ht="12.75" customHeight="1" x14ac:dyDescent="0.2"/>
    <row r="10227" ht="12.75" customHeight="1" x14ac:dyDescent="0.2"/>
    <row r="10228" ht="12.75" customHeight="1" x14ac:dyDescent="0.2"/>
    <row r="10229" ht="12.75" customHeight="1" x14ac:dyDescent="0.2"/>
    <row r="10230" ht="12.75" customHeight="1" x14ac:dyDescent="0.2"/>
    <row r="10231" ht="12.75" customHeight="1" x14ac:dyDescent="0.2"/>
    <row r="10232" ht="12.75" customHeight="1" x14ac:dyDescent="0.2"/>
    <row r="10233" ht="12.75" customHeight="1" x14ac:dyDescent="0.2"/>
    <row r="10234" ht="12.75" customHeight="1" x14ac:dyDescent="0.2"/>
    <row r="10235" ht="12.75" customHeight="1" x14ac:dyDescent="0.2"/>
    <row r="10236" ht="12.75" customHeight="1" x14ac:dyDescent="0.2"/>
    <row r="10237" ht="12.75" customHeight="1" x14ac:dyDescent="0.2"/>
    <row r="10238" ht="12.75" customHeight="1" x14ac:dyDescent="0.2"/>
    <row r="10239" ht="12.75" customHeight="1" x14ac:dyDescent="0.2"/>
    <row r="10240" ht="12.75" customHeight="1" x14ac:dyDescent="0.2"/>
    <row r="10241" ht="12.75" customHeight="1" x14ac:dyDescent="0.2"/>
    <row r="10242" ht="12.75" customHeight="1" x14ac:dyDescent="0.2"/>
    <row r="10243" ht="12.75" customHeight="1" x14ac:dyDescent="0.2"/>
    <row r="10244" ht="12.75" customHeight="1" x14ac:dyDescent="0.2"/>
    <row r="10245" ht="12.75" customHeight="1" x14ac:dyDescent="0.2"/>
    <row r="10246" ht="12.75" customHeight="1" x14ac:dyDescent="0.2"/>
    <row r="10247" ht="12.75" customHeight="1" x14ac:dyDescent="0.2"/>
    <row r="10248" ht="12.75" customHeight="1" x14ac:dyDescent="0.2"/>
    <row r="10249" ht="12.75" customHeight="1" x14ac:dyDescent="0.2"/>
    <row r="10250" ht="12.75" customHeight="1" x14ac:dyDescent="0.2"/>
    <row r="10251" ht="12.75" customHeight="1" x14ac:dyDescent="0.2"/>
    <row r="10252" ht="12.75" customHeight="1" x14ac:dyDescent="0.2"/>
    <row r="10253" ht="12.75" customHeight="1" x14ac:dyDescent="0.2"/>
    <row r="10254" ht="12.75" customHeight="1" x14ac:dyDescent="0.2"/>
    <row r="10255" ht="12.75" customHeight="1" x14ac:dyDescent="0.2"/>
    <row r="10256" ht="12.75" customHeight="1" x14ac:dyDescent="0.2"/>
    <row r="10257" ht="12.75" customHeight="1" x14ac:dyDescent="0.2"/>
    <row r="10258" ht="12.75" customHeight="1" x14ac:dyDescent="0.2"/>
    <row r="10259" ht="12.75" customHeight="1" x14ac:dyDescent="0.2"/>
    <row r="10260" ht="12.75" customHeight="1" x14ac:dyDescent="0.2"/>
    <row r="10261" ht="12.75" customHeight="1" x14ac:dyDescent="0.2"/>
    <row r="10262" ht="12.75" customHeight="1" x14ac:dyDescent="0.2"/>
    <row r="10263" ht="12.75" customHeight="1" x14ac:dyDescent="0.2"/>
    <row r="10264" ht="12.75" customHeight="1" x14ac:dyDescent="0.2"/>
    <row r="10265" ht="12.75" customHeight="1" x14ac:dyDescent="0.2"/>
    <row r="10266" ht="12.75" customHeight="1" x14ac:dyDescent="0.2"/>
    <row r="10267" ht="12.75" customHeight="1" x14ac:dyDescent="0.2"/>
    <row r="10268" ht="12.75" customHeight="1" x14ac:dyDescent="0.2"/>
    <row r="10269" ht="12.75" customHeight="1" x14ac:dyDescent="0.2"/>
    <row r="10270" ht="12.75" customHeight="1" x14ac:dyDescent="0.2"/>
    <row r="10271" ht="12.75" customHeight="1" x14ac:dyDescent="0.2"/>
    <row r="10272" ht="12.75" customHeight="1" x14ac:dyDescent="0.2"/>
    <row r="10273" ht="12.75" customHeight="1" x14ac:dyDescent="0.2"/>
    <row r="10274" ht="12.75" customHeight="1" x14ac:dyDescent="0.2"/>
    <row r="10275" ht="12.75" customHeight="1" x14ac:dyDescent="0.2"/>
    <row r="10276" ht="12.75" customHeight="1" x14ac:dyDescent="0.2"/>
    <row r="10277" ht="12.75" customHeight="1" x14ac:dyDescent="0.2"/>
    <row r="10278" ht="12.75" customHeight="1" x14ac:dyDescent="0.2"/>
    <row r="10279" ht="12.75" customHeight="1" x14ac:dyDescent="0.2"/>
    <row r="10280" ht="12.75" customHeight="1" x14ac:dyDescent="0.2"/>
    <row r="10281" ht="12.75" customHeight="1" x14ac:dyDescent="0.2"/>
    <row r="10282" ht="12.75" customHeight="1" x14ac:dyDescent="0.2"/>
    <row r="10283" ht="12.75" customHeight="1" x14ac:dyDescent="0.2"/>
    <row r="10284" ht="12.75" customHeight="1" x14ac:dyDescent="0.2"/>
    <row r="10285" ht="12.75" customHeight="1" x14ac:dyDescent="0.2"/>
    <row r="10286" ht="12.75" customHeight="1" x14ac:dyDescent="0.2"/>
    <row r="10287" ht="12.75" customHeight="1" x14ac:dyDescent="0.2"/>
    <row r="10288" ht="12.75" customHeight="1" x14ac:dyDescent="0.2"/>
    <row r="10289" ht="12.75" customHeight="1" x14ac:dyDescent="0.2"/>
    <row r="10290" ht="12.75" customHeight="1" x14ac:dyDescent="0.2"/>
    <row r="10291" ht="12.75" customHeight="1" x14ac:dyDescent="0.2"/>
    <row r="10292" ht="12.75" customHeight="1" x14ac:dyDescent="0.2"/>
    <row r="10293" ht="12.75" customHeight="1" x14ac:dyDescent="0.2"/>
    <row r="10294" ht="12.75" customHeight="1" x14ac:dyDescent="0.2"/>
    <row r="10295" ht="12.75" customHeight="1" x14ac:dyDescent="0.2"/>
    <row r="10296" ht="12.75" customHeight="1" x14ac:dyDescent="0.2"/>
    <row r="10297" ht="12.75" customHeight="1" x14ac:dyDescent="0.2"/>
    <row r="10298" ht="12.75" customHeight="1" x14ac:dyDescent="0.2"/>
    <row r="10299" ht="12.75" customHeight="1" x14ac:dyDescent="0.2"/>
    <row r="10300" ht="12.75" customHeight="1" x14ac:dyDescent="0.2"/>
    <row r="10301" ht="12.75" customHeight="1" x14ac:dyDescent="0.2"/>
    <row r="10302" ht="12.75" customHeight="1" x14ac:dyDescent="0.2"/>
    <row r="10303" ht="12.75" customHeight="1" x14ac:dyDescent="0.2"/>
    <row r="10304" ht="12.75" customHeight="1" x14ac:dyDescent="0.2"/>
    <row r="10305" ht="12.75" customHeight="1" x14ac:dyDescent="0.2"/>
    <row r="10306" ht="12.75" customHeight="1" x14ac:dyDescent="0.2"/>
    <row r="10307" ht="12.75" customHeight="1" x14ac:dyDescent="0.2"/>
    <row r="10308" ht="12.75" customHeight="1" x14ac:dyDescent="0.2"/>
    <row r="10309" ht="12.75" customHeight="1" x14ac:dyDescent="0.2"/>
    <row r="10310" ht="12.75" customHeight="1" x14ac:dyDescent="0.2"/>
    <row r="10311" ht="12.75" customHeight="1" x14ac:dyDescent="0.2"/>
    <row r="10312" ht="12.75" customHeight="1" x14ac:dyDescent="0.2"/>
    <row r="10313" ht="12.75" customHeight="1" x14ac:dyDescent="0.2"/>
    <row r="10314" ht="12.75" customHeight="1" x14ac:dyDescent="0.2"/>
    <row r="10315" ht="12.75" customHeight="1" x14ac:dyDescent="0.2"/>
    <row r="10316" ht="12.75" customHeight="1" x14ac:dyDescent="0.2"/>
    <row r="10317" ht="12.75" customHeight="1" x14ac:dyDescent="0.2"/>
    <row r="10318" ht="12.75" customHeight="1" x14ac:dyDescent="0.2"/>
    <row r="10319" ht="12.75" customHeight="1" x14ac:dyDescent="0.2"/>
    <row r="10320" ht="12.75" customHeight="1" x14ac:dyDescent="0.2"/>
    <row r="10321" ht="12.75" customHeight="1" x14ac:dyDescent="0.2"/>
    <row r="10322" ht="12.75" customHeight="1" x14ac:dyDescent="0.2"/>
    <row r="10323" ht="12.75" customHeight="1" x14ac:dyDescent="0.2"/>
    <row r="10324" ht="12.75" customHeight="1" x14ac:dyDescent="0.2"/>
    <row r="10325" ht="12.75" customHeight="1" x14ac:dyDescent="0.2"/>
    <row r="10326" ht="12.75" customHeight="1" x14ac:dyDescent="0.2"/>
    <row r="10327" ht="12.75" customHeight="1" x14ac:dyDescent="0.2"/>
    <row r="10328" ht="12.75" customHeight="1" x14ac:dyDescent="0.2"/>
    <row r="10329" ht="12.75" customHeight="1" x14ac:dyDescent="0.2"/>
    <row r="10330" ht="12.75" customHeight="1" x14ac:dyDescent="0.2"/>
    <row r="10331" ht="12.75" customHeight="1" x14ac:dyDescent="0.2"/>
    <row r="10332" ht="12.75" customHeight="1" x14ac:dyDescent="0.2"/>
    <row r="10333" ht="12.75" customHeight="1" x14ac:dyDescent="0.2"/>
    <row r="10334" ht="12.75" customHeight="1" x14ac:dyDescent="0.2"/>
    <row r="10335" ht="12.75" customHeight="1" x14ac:dyDescent="0.2"/>
    <row r="10336" ht="12.75" customHeight="1" x14ac:dyDescent="0.2"/>
    <row r="10337" ht="12.75" customHeight="1" x14ac:dyDescent="0.2"/>
    <row r="10338" ht="12.75" customHeight="1" x14ac:dyDescent="0.2"/>
    <row r="10339" ht="12.75" customHeight="1" x14ac:dyDescent="0.2"/>
    <row r="10340" ht="12.75" customHeight="1" x14ac:dyDescent="0.2"/>
    <row r="10341" ht="12.75" customHeight="1" x14ac:dyDescent="0.2"/>
    <row r="10342" ht="12.75" customHeight="1" x14ac:dyDescent="0.2"/>
    <row r="10343" ht="12.75" customHeight="1" x14ac:dyDescent="0.2"/>
    <row r="10344" ht="12.75" customHeight="1" x14ac:dyDescent="0.2"/>
    <row r="10345" ht="12.75" customHeight="1" x14ac:dyDescent="0.2"/>
    <row r="10346" ht="12.75" customHeight="1" x14ac:dyDescent="0.2"/>
    <row r="10347" ht="12.75" customHeight="1" x14ac:dyDescent="0.2"/>
    <row r="10348" ht="12.75" customHeight="1" x14ac:dyDescent="0.2"/>
    <row r="10349" ht="12.75" customHeight="1" x14ac:dyDescent="0.2"/>
    <row r="10350" ht="12.75" customHeight="1" x14ac:dyDescent="0.2"/>
    <row r="10351" ht="12.75" customHeight="1" x14ac:dyDescent="0.2"/>
    <row r="10352" ht="12.75" customHeight="1" x14ac:dyDescent="0.2"/>
    <row r="10353" ht="12.75" customHeight="1" x14ac:dyDescent="0.2"/>
    <row r="10354" ht="12.75" customHeight="1" x14ac:dyDescent="0.2"/>
    <row r="10355" ht="12.75" customHeight="1" x14ac:dyDescent="0.2"/>
    <row r="10356" ht="12.75" customHeight="1" x14ac:dyDescent="0.2"/>
    <row r="10357" ht="12.75" customHeight="1" x14ac:dyDescent="0.2"/>
    <row r="10358" ht="12.75" customHeight="1" x14ac:dyDescent="0.2"/>
    <row r="10359" ht="12.75" customHeight="1" x14ac:dyDescent="0.2"/>
    <row r="10360" ht="12.75" customHeight="1" x14ac:dyDescent="0.2"/>
    <row r="10361" ht="12.75" customHeight="1" x14ac:dyDescent="0.2"/>
    <row r="10362" ht="12.75" customHeight="1" x14ac:dyDescent="0.2"/>
    <row r="10363" ht="12.75" customHeight="1" x14ac:dyDescent="0.2"/>
    <row r="10364" ht="12.75" customHeight="1" x14ac:dyDescent="0.2"/>
    <row r="10365" ht="12.75" customHeight="1" x14ac:dyDescent="0.2"/>
    <row r="10366" ht="12.75" customHeight="1" x14ac:dyDescent="0.2"/>
    <row r="10367" ht="12.75" customHeight="1" x14ac:dyDescent="0.2"/>
    <row r="10368" ht="12.75" customHeight="1" x14ac:dyDescent="0.2"/>
    <row r="10369" ht="12.75" customHeight="1" x14ac:dyDescent="0.2"/>
    <row r="10370" ht="12.75" customHeight="1" x14ac:dyDescent="0.2"/>
    <row r="10371" ht="12.75" customHeight="1" x14ac:dyDescent="0.2"/>
    <row r="10372" ht="12.75" customHeight="1" x14ac:dyDescent="0.2"/>
    <row r="10373" ht="12.75" customHeight="1" x14ac:dyDescent="0.2"/>
    <row r="10374" ht="12.75" customHeight="1" x14ac:dyDescent="0.2"/>
    <row r="10375" ht="12.75" customHeight="1" x14ac:dyDescent="0.2"/>
    <row r="10376" ht="12.75" customHeight="1" x14ac:dyDescent="0.2"/>
    <row r="10377" ht="12.75" customHeight="1" x14ac:dyDescent="0.2"/>
    <row r="10378" ht="12.75" customHeight="1" x14ac:dyDescent="0.2"/>
    <row r="10379" ht="12.75" customHeight="1" x14ac:dyDescent="0.2"/>
    <row r="10380" ht="12.75" customHeight="1" x14ac:dyDescent="0.2"/>
    <row r="10381" ht="12.75" customHeight="1" x14ac:dyDescent="0.2"/>
    <row r="10382" ht="12.75" customHeight="1" x14ac:dyDescent="0.2"/>
    <row r="10383" ht="12.75" customHeight="1" x14ac:dyDescent="0.2"/>
    <row r="10384" ht="12.75" customHeight="1" x14ac:dyDescent="0.2"/>
    <row r="10385" ht="12.75" customHeight="1" x14ac:dyDescent="0.2"/>
    <row r="10386" ht="12.75" customHeight="1" x14ac:dyDescent="0.2"/>
    <row r="10387" ht="12.75" customHeight="1" x14ac:dyDescent="0.2"/>
    <row r="10388" ht="12.75" customHeight="1" x14ac:dyDescent="0.2"/>
    <row r="10389" ht="12.75" customHeight="1" x14ac:dyDescent="0.2"/>
    <row r="10390" ht="12.75" customHeight="1" x14ac:dyDescent="0.2"/>
    <row r="10391" ht="12.75" customHeight="1" x14ac:dyDescent="0.2"/>
    <row r="10392" ht="12.75" customHeight="1" x14ac:dyDescent="0.2"/>
    <row r="10393" ht="12.75" customHeight="1" x14ac:dyDescent="0.2"/>
    <row r="10394" ht="12.75" customHeight="1" x14ac:dyDescent="0.2"/>
    <row r="10395" ht="12.75" customHeight="1" x14ac:dyDescent="0.2"/>
    <row r="10396" ht="12.75" customHeight="1" x14ac:dyDescent="0.2"/>
    <row r="10397" ht="12.75" customHeight="1" x14ac:dyDescent="0.2"/>
    <row r="10398" ht="12.75" customHeight="1" x14ac:dyDescent="0.2"/>
    <row r="10399" ht="12.75" customHeight="1" x14ac:dyDescent="0.2"/>
    <row r="10400" ht="12.75" customHeight="1" x14ac:dyDescent="0.2"/>
    <row r="10401" ht="12.75" customHeight="1" x14ac:dyDescent="0.2"/>
    <row r="10402" ht="12.75" customHeight="1" x14ac:dyDescent="0.2"/>
    <row r="10403" ht="12.75" customHeight="1" x14ac:dyDescent="0.2"/>
    <row r="10404" ht="12.75" customHeight="1" x14ac:dyDescent="0.2"/>
    <row r="10405" ht="12.75" customHeight="1" x14ac:dyDescent="0.2"/>
    <row r="10406" ht="12.75" customHeight="1" x14ac:dyDescent="0.2"/>
    <row r="10407" ht="12.75" customHeight="1" x14ac:dyDescent="0.2"/>
    <row r="10408" ht="12.75" customHeight="1" x14ac:dyDescent="0.2"/>
    <row r="10409" ht="12.75" customHeight="1" x14ac:dyDescent="0.2"/>
    <row r="10410" ht="12.75" customHeight="1" x14ac:dyDescent="0.2"/>
    <row r="10411" ht="12.75" customHeight="1" x14ac:dyDescent="0.2"/>
    <row r="10412" ht="12.75" customHeight="1" x14ac:dyDescent="0.2"/>
    <row r="10413" ht="12.75" customHeight="1" x14ac:dyDescent="0.2"/>
    <row r="10414" ht="12.75" customHeight="1" x14ac:dyDescent="0.2"/>
    <row r="10415" ht="12.75" customHeight="1" x14ac:dyDescent="0.2"/>
    <row r="10416" ht="12.75" customHeight="1" x14ac:dyDescent="0.2"/>
    <row r="10417" ht="12.75" customHeight="1" x14ac:dyDescent="0.2"/>
    <row r="10418" ht="12.75" customHeight="1" x14ac:dyDescent="0.2"/>
    <row r="10419" ht="12.75" customHeight="1" x14ac:dyDescent="0.2"/>
    <row r="10420" ht="12.75" customHeight="1" x14ac:dyDescent="0.2"/>
    <row r="10421" ht="12.75" customHeight="1" x14ac:dyDescent="0.2"/>
    <row r="10422" ht="12.75" customHeight="1" x14ac:dyDescent="0.2"/>
    <row r="10423" ht="12.75" customHeight="1" x14ac:dyDescent="0.2"/>
    <row r="10424" ht="12.75" customHeight="1" x14ac:dyDescent="0.2"/>
    <row r="10425" ht="12.75" customHeight="1" x14ac:dyDescent="0.2"/>
    <row r="10426" ht="12.75" customHeight="1" x14ac:dyDescent="0.2"/>
    <row r="10427" ht="12.75" customHeight="1" x14ac:dyDescent="0.2"/>
    <row r="10428" ht="12.75" customHeight="1" x14ac:dyDescent="0.2"/>
    <row r="10429" ht="12.75" customHeight="1" x14ac:dyDescent="0.2"/>
    <row r="10430" ht="12.75" customHeight="1" x14ac:dyDescent="0.2"/>
    <row r="10431" ht="12.75" customHeight="1" x14ac:dyDescent="0.2"/>
    <row r="10432" ht="12.75" customHeight="1" x14ac:dyDescent="0.2"/>
    <row r="10433" ht="12.75" customHeight="1" x14ac:dyDescent="0.2"/>
    <row r="10434" ht="12.75" customHeight="1" x14ac:dyDescent="0.2"/>
    <row r="10435" ht="12.75" customHeight="1" x14ac:dyDescent="0.2"/>
    <row r="10436" ht="12.75" customHeight="1" x14ac:dyDescent="0.2"/>
    <row r="10437" ht="12.75" customHeight="1" x14ac:dyDescent="0.2"/>
    <row r="10438" ht="12.75" customHeight="1" x14ac:dyDescent="0.2"/>
    <row r="10439" ht="12.75" customHeight="1" x14ac:dyDescent="0.2"/>
    <row r="10440" ht="12.75" customHeight="1" x14ac:dyDescent="0.2"/>
    <row r="10441" ht="12.75" customHeight="1" x14ac:dyDescent="0.2"/>
    <row r="10442" ht="12.75" customHeight="1" x14ac:dyDescent="0.2"/>
    <row r="10443" ht="12.75" customHeight="1" x14ac:dyDescent="0.2"/>
    <row r="10444" ht="12.75" customHeight="1" x14ac:dyDescent="0.2"/>
    <row r="10445" ht="12.75" customHeight="1" x14ac:dyDescent="0.2"/>
    <row r="10446" ht="12.75" customHeight="1" x14ac:dyDescent="0.2"/>
    <row r="10447" ht="12.75" customHeight="1" x14ac:dyDescent="0.2"/>
    <row r="10448" ht="12.75" customHeight="1" x14ac:dyDescent="0.2"/>
    <row r="10449" ht="12.75" customHeight="1" x14ac:dyDescent="0.2"/>
    <row r="10450" ht="12.75" customHeight="1" x14ac:dyDescent="0.2"/>
    <row r="10451" ht="12.75" customHeight="1" x14ac:dyDescent="0.2"/>
    <row r="10452" ht="12.75" customHeight="1" x14ac:dyDescent="0.2"/>
    <row r="10453" ht="12.75" customHeight="1" x14ac:dyDescent="0.2"/>
    <row r="10454" ht="12.75" customHeight="1" x14ac:dyDescent="0.2"/>
    <row r="10455" ht="12.75" customHeight="1" x14ac:dyDescent="0.2"/>
    <row r="10456" ht="12.75" customHeight="1" x14ac:dyDescent="0.2"/>
    <row r="10457" ht="12.75" customHeight="1" x14ac:dyDescent="0.2"/>
    <row r="10458" ht="12.75" customHeight="1" x14ac:dyDescent="0.2"/>
    <row r="10459" ht="12.75" customHeight="1" x14ac:dyDescent="0.2"/>
    <row r="10460" ht="12.75" customHeight="1" x14ac:dyDescent="0.2"/>
    <row r="10461" ht="12.75" customHeight="1" x14ac:dyDescent="0.2"/>
    <row r="10462" ht="12.75" customHeight="1" x14ac:dyDescent="0.2"/>
    <row r="10463" ht="12.75" customHeight="1" x14ac:dyDescent="0.2"/>
    <row r="10464" ht="12.75" customHeight="1" x14ac:dyDescent="0.2"/>
    <row r="10465" ht="12.75" customHeight="1" x14ac:dyDescent="0.2"/>
    <row r="10466" ht="12.75" customHeight="1" x14ac:dyDescent="0.2"/>
    <row r="10467" ht="12.75" customHeight="1" x14ac:dyDescent="0.2"/>
    <row r="10468" ht="12.75" customHeight="1" x14ac:dyDescent="0.2"/>
    <row r="10469" ht="12.75" customHeight="1" x14ac:dyDescent="0.2"/>
    <row r="10470" ht="12.75" customHeight="1" x14ac:dyDescent="0.2"/>
    <row r="10471" ht="12.75" customHeight="1" x14ac:dyDescent="0.2"/>
    <row r="10472" ht="12.75" customHeight="1" x14ac:dyDescent="0.2"/>
    <row r="10473" ht="12.75" customHeight="1" x14ac:dyDescent="0.2"/>
    <row r="10474" ht="12.75" customHeight="1" x14ac:dyDescent="0.2"/>
    <row r="10475" ht="12.75" customHeight="1" x14ac:dyDescent="0.2"/>
    <row r="10476" ht="12.75" customHeight="1" x14ac:dyDescent="0.2"/>
    <row r="10477" ht="12.75" customHeight="1" x14ac:dyDescent="0.2"/>
    <row r="10478" ht="12.75" customHeight="1" x14ac:dyDescent="0.2"/>
    <row r="10479" ht="12.75" customHeight="1" x14ac:dyDescent="0.2"/>
    <row r="10480" ht="12.75" customHeight="1" x14ac:dyDescent="0.2"/>
    <row r="10481" ht="12.75" customHeight="1" x14ac:dyDescent="0.2"/>
    <row r="10482" ht="12.75" customHeight="1" x14ac:dyDescent="0.2"/>
    <row r="10483" ht="12.75" customHeight="1" x14ac:dyDescent="0.2"/>
    <row r="10484" ht="12.75" customHeight="1" x14ac:dyDescent="0.2"/>
    <row r="10485" ht="12.75" customHeight="1" x14ac:dyDescent="0.2"/>
    <row r="10486" ht="12.75" customHeight="1" x14ac:dyDescent="0.2"/>
    <row r="10487" ht="12.75" customHeight="1" x14ac:dyDescent="0.2"/>
    <row r="10488" ht="12.75" customHeight="1" x14ac:dyDescent="0.2"/>
    <row r="10489" ht="12.75" customHeight="1" x14ac:dyDescent="0.2"/>
    <row r="10490" ht="12.75" customHeight="1" x14ac:dyDescent="0.2"/>
    <row r="10491" ht="12.75" customHeight="1" x14ac:dyDescent="0.2"/>
    <row r="10492" ht="12.75" customHeight="1" x14ac:dyDescent="0.2"/>
    <row r="10493" ht="12.75" customHeight="1" x14ac:dyDescent="0.2"/>
    <row r="10494" ht="12.75" customHeight="1" x14ac:dyDescent="0.2"/>
    <row r="10495" ht="12.75" customHeight="1" x14ac:dyDescent="0.2"/>
    <row r="10496" ht="12.75" customHeight="1" x14ac:dyDescent="0.2"/>
    <row r="10497" ht="12.75" customHeight="1" x14ac:dyDescent="0.2"/>
    <row r="10498" ht="12.75" customHeight="1" x14ac:dyDescent="0.2"/>
    <row r="10499" ht="12.75" customHeight="1" x14ac:dyDescent="0.2"/>
    <row r="10500" ht="12.75" customHeight="1" x14ac:dyDescent="0.2"/>
    <row r="10501" ht="12.75" customHeight="1" x14ac:dyDescent="0.2"/>
    <row r="10502" ht="12.75" customHeight="1" x14ac:dyDescent="0.2"/>
    <row r="10503" ht="12.75" customHeight="1" x14ac:dyDescent="0.2"/>
    <row r="10504" ht="12.75" customHeight="1" x14ac:dyDescent="0.2"/>
    <row r="10505" ht="12.75" customHeight="1" x14ac:dyDescent="0.2"/>
    <row r="10506" ht="12.75" customHeight="1" x14ac:dyDescent="0.2"/>
    <row r="10507" ht="12.75" customHeight="1" x14ac:dyDescent="0.2"/>
    <row r="10508" ht="12.75" customHeight="1" x14ac:dyDescent="0.2"/>
    <row r="10509" ht="12.75" customHeight="1" x14ac:dyDescent="0.2"/>
    <row r="10510" ht="12.75" customHeight="1" x14ac:dyDescent="0.2"/>
    <row r="10511" ht="12.75" customHeight="1" x14ac:dyDescent="0.2"/>
    <row r="10512" ht="12.75" customHeight="1" x14ac:dyDescent="0.2"/>
    <row r="10513" ht="12.75" customHeight="1" x14ac:dyDescent="0.2"/>
    <row r="10514" ht="12.75" customHeight="1" x14ac:dyDescent="0.2"/>
    <row r="10515" ht="12.75" customHeight="1" x14ac:dyDescent="0.2"/>
    <row r="10516" ht="12.75" customHeight="1" x14ac:dyDescent="0.2"/>
    <row r="10517" ht="12.75" customHeight="1" x14ac:dyDescent="0.2"/>
    <row r="10518" ht="12.75" customHeight="1" x14ac:dyDescent="0.2"/>
    <row r="10519" ht="12.75" customHeight="1" x14ac:dyDescent="0.2"/>
    <row r="10520" ht="12.75" customHeight="1" x14ac:dyDescent="0.2"/>
    <row r="10521" ht="12.75" customHeight="1" x14ac:dyDescent="0.2"/>
    <row r="10522" ht="12.75" customHeight="1" x14ac:dyDescent="0.2"/>
    <row r="10523" ht="12.75" customHeight="1" x14ac:dyDescent="0.2"/>
    <row r="10524" ht="12.75" customHeight="1" x14ac:dyDescent="0.2"/>
    <row r="10525" ht="12.75" customHeight="1" x14ac:dyDescent="0.2"/>
    <row r="10526" ht="12.75" customHeight="1" x14ac:dyDescent="0.2"/>
    <row r="10527" ht="12.75" customHeight="1" x14ac:dyDescent="0.2"/>
    <row r="10528" ht="12.75" customHeight="1" x14ac:dyDescent="0.2"/>
    <row r="10529" ht="12.75" customHeight="1" x14ac:dyDescent="0.2"/>
    <row r="10530" ht="12.75" customHeight="1" x14ac:dyDescent="0.2"/>
    <row r="10531" ht="12.75" customHeight="1" x14ac:dyDescent="0.2"/>
    <row r="10532" ht="12.75" customHeight="1" x14ac:dyDescent="0.2"/>
    <row r="10533" ht="12.75" customHeight="1" x14ac:dyDescent="0.2"/>
    <row r="10534" ht="12.75" customHeight="1" x14ac:dyDescent="0.2"/>
    <row r="10535" ht="12.75" customHeight="1" x14ac:dyDescent="0.2"/>
    <row r="10536" ht="12.75" customHeight="1" x14ac:dyDescent="0.2"/>
    <row r="10537" ht="12.75" customHeight="1" x14ac:dyDescent="0.2"/>
    <row r="10538" ht="12.75" customHeight="1" x14ac:dyDescent="0.2"/>
    <row r="10539" ht="12.75" customHeight="1" x14ac:dyDescent="0.2"/>
    <row r="10540" ht="12.75" customHeight="1" x14ac:dyDescent="0.2"/>
    <row r="10541" ht="12.75" customHeight="1" x14ac:dyDescent="0.2"/>
    <row r="10542" ht="12.75" customHeight="1" x14ac:dyDescent="0.2"/>
    <row r="10543" ht="12.75" customHeight="1" x14ac:dyDescent="0.2"/>
    <row r="10544" ht="12.75" customHeight="1" x14ac:dyDescent="0.2"/>
    <row r="10545" ht="12.75" customHeight="1" x14ac:dyDescent="0.2"/>
    <row r="10546" ht="12.75" customHeight="1" x14ac:dyDescent="0.2"/>
    <row r="10547" ht="12.75" customHeight="1" x14ac:dyDescent="0.2"/>
    <row r="10548" ht="12.75" customHeight="1" x14ac:dyDescent="0.2"/>
    <row r="10549" ht="12.75" customHeight="1" x14ac:dyDescent="0.2"/>
    <row r="10550" ht="12.75" customHeight="1" x14ac:dyDescent="0.2"/>
    <row r="10551" ht="12.75" customHeight="1" x14ac:dyDescent="0.2"/>
    <row r="10552" ht="12.75" customHeight="1" x14ac:dyDescent="0.2"/>
    <row r="10553" ht="12.75" customHeight="1" x14ac:dyDescent="0.2"/>
    <row r="10554" ht="12.75" customHeight="1" x14ac:dyDescent="0.2"/>
    <row r="10555" ht="12.75" customHeight="1" x14ac:dyDescent="0.2"/>
    <row r="10556" ht="12.75" customHeight="1" x14ac:dyDescent="0.2"/>
    <row r="10557" ht="12.75" customHeight="1" x14ac:dyDescent="0.2"/>
    <row r="10558" ht="12.75" customHeight="1" x14ac:dyDescent="0.2"/>
    <row r="10559" ht="12.75" customHeight="1" x14ac:dyDescent="0.2"/>
    <row r="10560" ht="12.75" customHeight="1" x14ac:dyDescent="0.2"/>
    <row r="10561" ht="12.75" customHeight="1" x14ac:dyDescent="0.2"/>
    <row r="10562" ht="12.75" customHeight="1" x14ac:dyDescent="0.2"/>
    <row r="10563" ht="12.75" customHeight="1" x14ac:dyDescent="0.2"/>
    <row r="10564" ht="12.75" customHeight="1" x14ac:dyDescent="0.2"/>
    <row r="10565" ht="12.75" customHeight="1" x14ac:dyDescent="0.2"/>
    <row r="10566" ht="12.75" customHeight="1" x14ac:dyDescent="0.2"/>
    <row r="10567" ht="12.75" customHeight="1" x14ac:dyDescent="0.2"/>
    <row r="10568" ht="12.75" customHeight="1" x14ac:dyDescent="0.2"/>
    <row r="10569" ht="12.75" customHeight="1" x14ac:dyDescent="0.2"/>
    <row r="10570" ht="12.75" customHeight="1" x14ac:dyDescent="0.2"/>
    <row r="10571" ht="12.75" customHeight="1" x14ac:dyDescent="0.2"/>
    <row r="10572" ht="12.75" customHeight="1" x14ac:dyDescent="0.2"/>
    <row r="10573" ht="12.75" customHeight="1" x14ac:dyDescent="0.2"/>
    <row r="10574" ht="12.75" customHeight="1" x14ac:dyDescent="0.2"/>
    <row r="10575" ht="12.75" customHeight="1" x14ac:dyDescent="0.2"/>
    <row r="10576" ht="12.75" customHeight="1" x14ac:dyDescent="0.2"/>
    <row r="10577" ht="12.75" customHeight="1" x14ac:dyDescent="0.2"/>
    <row r="10578" ht="12.75" customHeight="1" x14ac:dyDescent="0.2"/>
    <row r="10579" ht="12.75" customHeight="1" x14ac:dyDescent="0.2"/>
    <row r="10580" ht="12.75" customHeight="1" x14ac:dyDescent="0.2"/>
    <row r="10581" ht="12.75" customHeight="1" x14ac:dyDescent="0.2"/>
    <row r="10582" ht="12.75" customHeight="1" x14ac:dyDescent="0.2"/>
    <row r="10583" ht="12.75" customHeight="1" x14ac:dyDescent="0.2"/>
    <row r="10584" ht="12.75" customHeight="1" x14ac:dyDescent="0.2"/>
    <row r="10585" ht="12.75" customHeight="1" x14ac:dyDescent="0.2"/>
    <row r="10586" ht="12.75" customHeight="1" x14ac:dyDescent="0.2"/>
    <row r="10587" ht="12.75" customHeight="1" x14ac:dyDescent="0.2"/>
    <row r="10588" ht="12.75" customHeight="1" x14ac:dyDescent="0.2"/>
    <row r="10589" ht="12.75" customHeight="1" x14ac:dyDescent="0.2"/>
    <row r="10590" ht="12.75" customHeight="1" x14ac:dyDescent="0.2"/>
    <row r="10591" ht="12.75" customHeight="1" x14ac:dyDescent="0.2"/>
    <row r="10592" ht="12.75" customHeight="1" x14ac:dyDescent="0.2"/>
    <row r="10593" ht="12.75" customHeight="1" x14ac:dyDescent="0.2"/>
    <row r="10594" ht="12.75" customHeight="1" x14ac:dyDescent="0.2"/>
    <row r="10595" ht="12.75" customHeight="1" x14ac:dyDescent="0.2"/>
    <row r="10596" ht="12.75" customHeight="1" x14ac:dyDescent="0.2"/>
    <row r="10597" ht="12.75" customHeight="1" x14ac:dyDescent="0.2"/>
    <row r="10598" ht="12.75" customHeight="1" x14ac:dyDescent="0.2"/>
    <row r="10599" ht="12.75" customHeight="1" x14ac:dyDescent="0.2"/>
    <row r="10600" ht="12.75" customHeight="1" x14ac:dyDescent="0.2"/>
    <row r="10601" ht="12.75" customHeight="1" x14ac:dyDescent="0.2"/>
    <row r="10602" ht="12.75" customHeight="1" x14ac:dyDescent="0.2"/>
    <row r="10603" ht="12.75" customHeight="1" x14ac:dyDescent="0.2"/>
    <row r="10604" ht="12.75" customHeight="1" x14ac:dyDescent="0.2"/>
    <row r="10605" ht="12.75" customHeight="1" x14ac:dyDescent="0.2"/>
    <row r="10606" ht="12.75" customHeight="1" x14ac:dyDescent="0.2"/>
    <row r="10607" ht="12.75" customHeight="1" x14ac:dyDescent="0.2"/>
    <row r="10608" ht="12.75" customHeight="1" x14ac:dyDescent="0.2"/>
    <row r="10609" ht="12.75" customHeight="1" x14ac:dyDescent="0.2"/>
    <row r="10610" ht="12.75" customHeight="1" x14ac:dyDescent="0.2"/>
    <row r="10611" ht="12.75" customHeight="1" x14ac:dyDescent="0.2"/>
    <row r="10612" ht="12.75" customHeight="1" x14ac:dyDescent="0.2"/>
    <row r="10613" ht="12.75" customHeight="1" x14ac:dyDescent="0.2"/>
    <row r="10614" ht="12.75" customHeight="1" x14ac:dyDescent="0.2"/>
    <row r="10615" ht="12.75" customHeight="1" x14ac:dyDescent="0.2"/>
    <row r="10616" ht="12.75" customHeight="1" x14ac:dyDescent="0.2"/>
    <row r="10617" ht="12.75" customHeight="1" x14ac:dyDescent="0.2"/>
    <row r="10618" ht="12.75" customHeight="1" x14ac:dyDescent="0.2"/>
    <row r="10619" ht="12.75" customHeight="1" x14ac:dyDescent="0.2"/>
    <row r="10620" ht="12.75" customHeight="1" x14ac:dyDescent="0.2"/>
    <row r="10621" ht="12.75" customHeight="1" x14ac:dyDescent="0.2"/>
    <row r="10622" ht="12.75" customHeight="1" x14ac:dyDescent="0.2"/>
    <row r="10623" ht="12.75" customHeight="1" x14ac:dyDescent="0.2"/>
    <row r="10624" ht="12.75" customHeight="1" x14ac:dyDescent="0.2"/>
    <row r="10625" ht="12.75" customHeight="1" x14ac:dyDescent="0.2"/>
    <row r="10626" ht="12.75" customHeight="1" x14ac:dyDescent="0.2"/>
    <row r="10627" ht="12.75" customHeight="1" x14ac:dyDescent="0.2"/>
    <row r="10628" ht="12.75" customHeight="1" x14ac:dyDescent="0.2"/>
    <row r="10629" ht="12.75" customHeight="1" x14ac:dyDescent="0.2"/>
    <row r="10630" ht="12.75" customHeight="1" x14ac:dyDescent="0.2"/>
    <row r="10631" ht="12.75" customHeight="1" x14ac:dyDescent="0.2"/>
    <row r="10632" ht="12.75" customHeight="1" x14ac:dyDescent="0.2"/>
    <row r="10633" ht="12.75" customHeight="1" x14ac:dyDescent="0.2"/>
    <row r="10634" ht="12.75" customHeight="1" x14ac:dyDescent="0.2"/>
    <row r="10635" ht="12.75" customHeight="1" x14ac:dyDescent="0.2"/>
    <row r="10636" ht="12.75" customHeight="1" x14ac:dyDescent="0.2"/>
    <row r="10637" ht="12.75" customHeight="1" x14ac:dyDescent="0.2"/>
    <row r="10638" ht="12.75" customHeight="1" x14ac:dyDescent="0.2"/>
    <row r="10639" ht="12.75" customHeight="1" x14ac:dyDescent="0.2"/>
    <row r="10640" ht="12.75" customHeight="1" x14ac:dyDescent="0.2"/>
    <row r="10641" ht="12.75" customHeight="1" x14ac:dyDescent="0.2"/>
    <row r="10642" ht="12.75" customHeight="1" x14ac:dyDescent="0.2"/>
    <row r="10643" ht="12.75" customHeight="1" x14ac:dyDescent="0.2"/>
    <row r="10644" ht="12.75" customHeight="1" x14ac:dyDescent="0.2"/>
    <row r="10645" ht="12.75" customHeight="1" x14ac:dyDescent="0.2"/>
    <row r="10646" ht="12.75" customHeight="1" x14ac:dyDescent="0.2"/>
    <row r="10647" ht="12.75" customHeight="1" x14ac:dyDescent="0.2"/>
    <row r="10648" ht="12.75" customHeight="1" x14ac:dyDescent="0.2"/>
    <row r="10649" ht="12.75" customHeight="1" x14ac:dyDescent="0.2"/>
    <row r="10650" ht="12.75" customHeight="1" x14ac:dyDescent="0.2"/>
    <row r="10651" ht="12.75" customHeight="1" x14ac:dyDescent="0.2"/>
    <row r="10652" ht="12.75" customHeight="1" x14ac:dyDescent="0.2"/>
    <row r="10653" ht="12.75" customHeight="1" x14ac:dyDescent="0.2"/>
    <row r="10654" ht="12.75" customHeight="1" x14ac:dyDescent="0.2"/>
    <row r="10655" ht="12.75" customHeight="1" x14ac:dyDescent="0.2"/>
    <row r="10656" ht="12.75" customHeight="1" x14ac:dyDescent="0.2"/>
    <row r="10657" ht="12.75" customHeight="1" x14ac:dyDescent="0.2"/>
    <row r="10658" ht="12.75" customHeight="1" x14ac:dyDescent="0.2"/>
    <row r="10659" ht="12.75" customHeight="1" x14ac:dyDescent="0.2"/>
    <row r="10660" ht="12.75" customHeight="1" x14ac:dyDescent="0.2"/>
    <row r="10661" ht="12.75" customHeight="1" x14ac:dyDescent="0.2"/>
    <row r="10662" ht="12.75" customHeight="1" x14ac:dyDescent="0.2"/>
    <row r="10663" ht="12.75" customHeight="1" x14ac:dyDescent="0.2"/>
    <row r="10664" ht="12.75" customHeight="1" x14ac:dyDescent="0.2"/>
    <row r="10665" ht="12.75" customHeight="1" x14ac:dyDescent="0.2"/>
    <row r="10666" ht="12.75" customHeight="1" x14ac:dyDescent="0.2"/>
    <row r="10667" ht="12.75" customHeight="1" x14ac:dyDescent="0.2"/>
    <row r="10668" ht="12.75" customHeight="1" x14ac:dyDescent="0.2"/>
    <row r="10669" ht="12.75" customHeight="1" x14ac:dyDescent="0.2"/>
    <row r="10670" ht="12.75" customHeight="1" x14ac:dyDescent="0.2"/>
    <row r="10671" ht="12.75" customHeight="1" x14ac:dyDescent="0.2"/>
    <row r="10672" ht="12.75" customHeight="1" x14ac:dyDescent="0.2"/>
    <row r="10673" ht="12.75" customHeight="1" x14ac:dyDescent="0.2"/>
    <row r="10674" ht="12.75" customHeight="1" x14ac:dyDescent="0.2"/>
    <row r="10675" ht="12.75" customHeight="1" x14ac:dyDescent="0.2"/>
    <row r="10676" ht="12.75" customHeight="1" x14ac:dyDescent="0.2"/>
    <row r="10677" ht="12.75" customHeight="1" x14ac:dyDescent="0.2"/>
    <row r="10678" ht="12.75" customHeight="1" x14ac:dyDescent="0.2"/>
    <row r="10679" ht="12.75" customHeight="1" x14ac:dyDescent="0.2"/>
    <row r="10680" ht="12.75" customHeight="1" x14ac:dyDescent="0.2"/>
    <row r="10681" ht="12.75" customHeight="1" x14ac:dyDescent="0.2"/>
    <row r="10682" ht="12.75" customHeight="1" x14ac:dyDescent="0.2"/>
    <row r="10683" ht="12.75" customHeight="1" x14ac:dyDescent="0.2"/>
    <row r="10684" ht="12.75" customHeight="1" x14ac:dyDescent="0.2"/>
    <row r="10685" ht="12.75" customHeight="1" x14ac:dyDescent="0.2"/>
    <row r="10686" ht="12.75" customHeight="1" x14ac:dyDescent="0.2"/>
    <row r="10687" ht="12.75" customHeight="1" x14ac:dyDescent="0.2"/>
    <row r="10688" ht="12.75" customHeight="1" x14ac:dyDescent="0.2"/>
    <row r="10689" ht="12.75" customHeight="1" x14ac:dyDescent="0.2"/>
    <row r="10690" ht="12.75" customHeight="1" x14ac:dyDescent="0.2"/>
    <row r="10691" ht="12.75" customHeight="1" x14ac:dyDescent="0.2"/>
    <row r="10692" ht="12.75" customHeight="1" x14ac:dyDescent="0.2"/>
    <row r="10693" ht="12.75" customHeight="1" x14ac:dyDescent="0.2"/>
    <row r="10694" ht="12.75" customHeight="1" x14ac:dyDescent="0.2"/>
    <row r="10695" ht="12.75" customHeight="1" x14ac:dyDescent="0.2"/>
    <row r="10696" ht="12.75" customHeight="1" x14ac:dyDescent="0.2"/>
    <row r="10697" ht="12.75" customHeight="1" x14ac:dyDescent="0.2"/>
    <row r="10698" ht="12.75" customHeight="1" x14ac:dyDescent="0.2"/>
    <row r="10699" ht="12.75" customHeight="1" x14ac:dyDescent="0.2"/>
    <row r="10700" ht="12.75" customHeight="1" x14ac:dyDescent="0.2"/>
    <row r="10701" ht="12.75" customHeight="1" x14ac:dyDescent="0.2"/>
    <row r="10702" ht="12.75" customHeight="1" x14ac:dyDescent="0.2"/>
    <row r="10703" ht="12.75" customHeight="1" x14ac:dyDescent="0.2"/>
    <row r="10704" ht="12.75" customHeight="1" x14ac:dyDescent="0.2"/>
    <row r="10705" ht="12.75" customHeight="1" x14ac:dyDescent="0.2"/>
    <row r="10706" ht="12.75" customHeight="1" x14ac:dyDescent="0.2"/>
    <row r="10707" ht="12.75" customHeight="1" x14ac:dyDescent="0.2"/>
    <row r="10708" ht="12.75" customHeight="1" x14ac:dyDescent="0.2"/>
    <row r="10709" ht="12.75" customHeight="1" x14ac:dyDescent="0.2"/>
    <row r="10710" ht="12.75" customHeight="1" x14ac:dyDescent="0.2"/>
    <row r="10711" ht="12.75" customHeight="1" x14ac:dyDescent="0.2"/>
    <row r="10712" ht="12.75" customHeight="1" x14ac:dyDescent="0.2"/>
    <row r="10713" ht="12.75" customHeight="1" x14ac:dyDescent="0.2"/>
    <row r="10714" ht="12.75" customHeight="1" x14ac:dyDescent="0.2"/>
    <row r="10715" ht="12.75" customHeight="1" x14ac:dyDescent="0.2"/>
    <row r="10716" ht="12.75" customHeight="1" x14ac:dyDescent="0.2"/>
    <row r="10717" ht="12.75" customHeight="1" x14ac:dyDescent="0.2"/>
    <row r="10718" ht="12.75" customHeight="1" x14ac:dyDescent="0.2"/>
    <row r="10719" ht="12.75" customHeight="1" x14ac:dyDescent="0.2"/>
    <row r="10720" ht="12.75" customHeight="1" x14ac:dyDescent="0.2"/>
    <row r="10721" ht="12.75" customHeight="1" x14ac:dyDescent="0.2"/>
    <row r="10722" ht="12.75" customHeight="1" x14ac:dyDescent="0.2"/>
    <row r="10723" ht="12.75" customHeight="1" x14ac:dyDescent="0.2"/>
    <row r="10724" ht="12.75" customHeight="1" x14ac:dyDescent="0.2"/>
    <row r="10725" ht="12.75" customHeight="1" x14ac:dyDescent="0.2"/>
    <row r="10726" ht="12.75" customHeight="1" x14ac:dyDescent="0.2"/>
    <row r="10727" ht="12.75" customHeight="1" x14ac:dyDescent="0.2"/>
    <row r="10728" ht="12.75" customHeight="1" x14ac:dyDescent="0.2"/>
    <row r="10729" ht="12.75" customHeight="1" x14ac:dyDescent="0.2"/>
    <row r="10730" ht="12.75" customHeight="1" x14ac:dyDescent="0.2"/>
    <row r="10731" ht="12.75" customHeight="1" x14ac:dyDescent="0.2"/>
    <row r="10732" ht="12.75" customHeight="1" x14ac:dyDescent="0.2"/>
    <row r="10733" ht="12.75" customHeight="1" x14ac:dyDescent="0.2"/>
    <row r="10734" ht="12.75" customHeight="1" x14ac:dyDescent="0.2"/>
    <row r="10735" ht="12.75" customHeight="1" x14ac:dyDescent="0.2"/>
    <row r="10736" ht="12.75" customHeight="1" x14ac:dyDescent="0.2"/>
    <row r="10737" ht="12.75" customHeight="1" x14ac:dyDescent="0.2"/>
    <row r="10738" ht="12.75" customHeight="1" x14ac:dyDescent="0.2"/>
    <row r="10739" ht="12.75" customHeight="1" x14ac:dyDescent="0.2"/>
    <row r="10740" ht="12.75" customHeight="1" x14ac:dyDescent="0.2"/>
    <row r="10741" ht="12.75" customHeight="1" x14ac:dyDescent="0.2"/>
    <row r="10742" ht="12.75" customHeight="1" x14ac:dyDescent="0.2"/>
    <row r="10743" ht="12.75" customHeight="1" x14ac:dyDescent="0.2"/>
    <row r="10744" ht="12.75" customHeight="1" x14ac:dyDescent="0.2"/>
    <row r="10745" ht="12.75" customHeight="1" x14ac:dyDescent="0.2"/>
    <row r="10746" ht="12.75" customHeight="1" x14ac:dyDescent="0.2"/>
    <row r="10747" ht="12.75" customHeight="1" x14ac:dyDescent="0.2"/>
    <row r="10748" ht="12.75" customHeight="1" x14ac:dyDescent="0.2"/>
    <row r="10749" ht="12.75" customHeight="1" x14ac:dyDescent="0.2"/>
    <row r="10750" ht="12.75" customHeight="1" x14ac:dyDescent="0.2"/>
    <row r="10751" ht="12.75" customHeight="1" x14ac:dyDescent="0.2"/>
    <row r="10752" ht="12.75" customHeight="1" x14ac:dyDescent="0.2"/>
    <row r="10753" ht="12.75" customHeight="1" x14ac:dyDescent="0.2"/>
    <row r="10754" ht="12.75" customHeight="1" x14ac:dyDescent="0.2"/>
    <row r="10755" ht="12.75" customHeight="1" x14ac:dyDescent="0.2"/>
    <row r="10756" ht="12.75" customHeight="1" x14ac:dyDescent="0.2"/>
    <row r="10757" ht="12.75" customHeight="1" x14ac:dyDescent="0.2"/>
    <row r="10758" ht="12.75" customHeight="1" x14ac:dyDescent="0.2"/>
    <row r="10759" ht="12.75" customHeight="1" x14ac:dyDescent="0.2"/>
    <row r="10760" ht="12.75" customHeight="1" x14ac:dyDescent="0.2"/>
    <row r="10761" ht="12.75" customHeight="1" x14ac:dyDescent="0.2"/>
    <row r="10762" ht="12.75" customHeight="1" x14ac:dyDescent="0.2"/>
    <row r="10763" ht="12.75" customHeight="1" x14ac:dyDescent="0.2"/>
    <row r="10764" ht="12.75" customHeight="1" x14ac:dyDescent="0.2"/>
    <row r="10765" ht="12.75" customHeight="1" x14ac:dyDescent="0.2"/>
    <row r="10766" ht="12.75" customHeight="1" x14ac:dyDescent="0.2"/>
    <row r="10767" ht="12.75" customHeight="1" x14ac:dyDescent="0.2"/>
    <row r="10768" ht="12.75" customHeight="1" x14ac:dyDescent="0.2"/>
    <row r="10769" ht="12.75" customHeight="1" x14ac:dyDescent="0.2"/>
    <row r="10770" ht="12.75" customHeight="1" x14ac:dyDescent="0.2"/>
    <row r="10771" ht="12.75" customHeight="1" x14ac:dyDescent="0.2"/>
    <row r="10772" ht="12.75" customHeight="1" x14ac:dyDescent="0.2"/>
    <row r="10773" ht="12.75" customHeight="1" x14ac:dyDescent="0.2"/>
    <row r="10774" ht="12.75" customHeight="1" x14ac:dyDescent="0.2"/>
    <row r="10775" ht="12.75" customHeight="1" x14ac:dyDescent="0.2"/>
    <row r="10776" ht="12.75" customHeight="1" x14ac:dyDescent="0.2"/>
    <row r="10777" ht="12.75" customHeight="1" x14ac:dyDescent="0.2"/>
    <row r="10778" ht="12.75" customHeight="1" x14ac:dyDescent="0.2"/>
    <row r="10779" ht="12.75" customHeight="1" x14ac:dyDescent="0.2"/>
    <row r="10780" ht="12.75" customHeight="1" x14ac:dyDescent="0.2"/>
    <row r="10781" ht="12.75" customHeight="1" x14ac:dyDescent="0.2"/>
    <row r="10782" ht="12.75" customHeight="1" x14ac:dyDescent="0.2"/>
    <row r="10783" ht="12.75" customHeight="1" x14ac:dyDescent="0.2"/>
    <row r="10784" ht="12.75" customHeight="1" x14ac:dyDescent="0.2"/>
    <row r="10785" ht="12.75" customHeight="1" x14ac:dyDescent="0.2"/>
    <row r="10786" ht="12.75" customHeight="1" x14ac:dyDescent="0.2"/>
    <row r="10787" ht="12.75" customHeight="1" x14ac:dyDescent="0.2"/>
    <row r="10788" ht="12.75" customHeight="1" x14ac:dyDescent="0.2"/>
    <row r="10789" ht="12.75" customHeight="1" x14ac:dyDescent="0.2"/>
    <row r="10790" ht="12.75" customHeight="1" x14ac:dyDescent="0.2"/>
    <row r="10791" ht="12.75" customHeight="1" x14ac:dyDescent="0.2"/>
    <row r="10792" ht="12.75" customHeight="1" x14ac:dyDescent="0.2"/>
    <row r="10793" ht="12.75" customHeight="1" x14ac:dyDescent="0.2"/>
    <row r="10794" ht="12.75" customHeight="1" x14ac:dyDescent="0.2"/>
    <row r="10795" ht="12.75" customHeight="1" x14ac:dyDescent="0.2"/>
    <row r="10796" ht="12.75" customHeight="1" x14ac:dyDescent="0.2"/>
    <row r="10797" ht="12.75" customHeight="1" x14ac:dyDescent="0.2"/>
    <row r="10798" ht="12.75" customHeight="1" x14ac:dyDescent="0.2"/>
    <row r="10799" ht="12.75" customHeight="1" x14ac:dyDescent="0.2"/>
    <row r="10800" ht="12.75" customHeight="1" x14ac:dyDescent="0.2"/>
    <row r="10801" ht="12.75" customHeight="1" x14ac:dyDescent="0.2"/>
    <row r="10802" ht="12.75" customHeight="1" x14ac:dyDescent="0.2"/>
    <row r="10803" ht="12.75" customHeight="1" x14ac:dyDescent="0.2"/>
    <row r="10804" ht="12.75" customHeight="1" x14ac:dyDescent="0.2"/>
    <row r="10805" ht="12.75" customHeight="1" x14ac:dyDescent="0.2"/>
    <row r="10806" ht="12.75" customHeight="1" x14ac:dyDescent="0.2"/>
    <row r="10807" ht="12.75" customHeight="1" x14ac:dyDescent="0.2"/>
    <row r="10808" ht="12.75" customHeight="1" x14ac:dyDescent="0.2"/>
    <row r="10809" ht="12.75" customHeight="1" x14ac:dyDescent="0.2"/>
    <row r="10810" ht="12.75" customHeight="1" x14ac:dyDescent="0.2"/>
    <row r="10811" ht="12.75" customHeight="1" x14ac:dyDescent="0.2"/>
    <row r="10812" ht="12.75" customHeight="1" x14ac:dyDescent="0.2"/>
    <row r="10813" ht="12.75" customHeight="1" x14ac:dyDescent="0.2"/>
    <row r="10814" ht="12.75" customHeight="1" x14ac:dyDescent="0.2"/>
    <row r="10815" ht="12.75" customHeight="1" x14ac:dyDescent="0.2"/>
    <row r="10816" ht="12.75" customHeight="1" x14ac:dyDescent="0.2"/>
    <row r="10817" ht="12.75" customHeight="1" x14ac:dyDescent="0.2"/>
    <row r="10818" ht="12.75" customHeight="1" x14ac:dyDescent="0.2"/>
    <row r="10819" ht="12.75" customHeight="1" x14ac:dyDescent="0.2"/>
    <row r="10820" ht="12.75" customHeight="1" x14ac:dyDescent="0.2"/>
    <row r="10821" ht="12.75" customHeight="1" x14ac:dyDescent="0.2"/>
    <row r="10822" ht="12.75" customHeight="1" x14ac:dyDescent="0.2"/>
    <row r="10823" ht="12.75" customHeight="1" x14ac:dyDescent="0.2"/>
    <row r="10824" ht="12.75" customHeight="1" x14ac:dyDescent="0.2"/>
    <row r="10825" ht="12.75" customHeight="1" x14ac:dyDescent="0.2"/>
    <row r="10826" ht="12.75" customHeight="1" x14ac:dyDescent="0.2"/>
    <row r="10827" ht="12.75" customHeight="1" x14ac:dyDescent="0.2"/>
    <row r="10828" ht="12.75" customHeight="1" x14ac:dyDescent="0.2"/>
    <row r="10829" ht="12.75" customHeight="1" x14ac:dyDescent="0.2"/>
    <row r="10830" ht="12.75" customHeight="1" x14ac:dyDescent="0.2"/>
    <row r="10831" ht="12.75" customHeight="1" x14ac:dyDescent="0.2"/>
    <row r="10832" ht="12.75" customHeight="1" x14ac:dyDescent="0.2"/>
    <row r="10833" ht="12.75" customHeight="1" x14ac:dyDescent="0.2"/>
    <row r="10834" ht="12.75" customHeight="1" x14ac:dyDescent="0.2"/>
    <row r="10835" ht="12.75" customHeight="1" x14ac:dyDescent="0.2"/>
    <row r="10836" ht="12.75" customHeight="1" x14ac:dyDescent="0.2"/>
    <row r="10837" ht="12.75" customHeight="1" x14ac:dyDescent="0.2"/>
    <row r="10838" ht="12.75" customHeight="1" x14ac:dyDescent="0.2"/>
    <row r="10839" ht="12.75" customHeight="1" x14ac:dyDescent="0.2"/>
    <row r="10840" ht="12.75" customHeight="1" x14ac:dyDescent="0.2"/>
    <row r="10841" ht="12.75" customHeight="1" x14ac:dyDescent="0.2"/>
    <row r="10842" ht="12.75" customHeight="1" x14ac:dyDescent="0.2"/>
    <row r="10843" ht="12.75" customHeight="1" x14ac:dyDescent="0.2"/>
    <row r="10844" ht="12.75" customHeight="1" x14ac:dyDescent="0.2"/>
    <row r="10845" ht="12.75" customHeight="1" x14ac:dyDescent="0.2"/>
    <row r="10846" ht="12.75" customHeight="1" x14ac:dyDescent="0.2"/>
    <row r="10847" ht="12.75" customHeight="1" x14ac:dyDescent="0.2"/>
    <row r="10848" ht="12.75" customHeight="1" x14ac:dyDescent="0.2"/>
    <row r="10849" ht="12.75" customHeight="1" x14ac:dyDescent="0.2"/>
    <row r="10850" ht="12.75" customHeight="1" x14ac:dyDescent="0.2"/>
    <row r="10851" ht="12.75" customHeight="1" x14ac:dyDescent="0.2"/>
    <row r="10852" ht="12.75" customHeight="1" x14ac:dyDescent="0.2"/>
    <row r="10853" ht="12.75" customHeight="1" x14ac:dyDescent="0.2"/>
    <row r="10854" ht="12.75" customHeight="1" x14ac:dyDescent="0.2"/>
    <row r="10855" ht="12.75" customHeight="1" x14ac:dyDescent="0.2"/>
    <row r="10856" ht="12.75" customHeight="1" x14ac:dyDescent="0.2"/>
    <row r="10857" ht="12.75" customHeight="1" x14ac:dyDescent="0.2"/>
    <row r="10858" ht="12.75" customHeight="1" x14ac:dyDescent="0.2"/>
    <row r="10859" ht="12.75" customHeight="1" x14ac:dyDescent="0.2"/>
    <row r="10860" ht="12.75" customHeight="1" x14ac:dyDescent="0.2"/>
    <row r="10861" ht="12.75" customHeight="1" x14ac:dyDescent="0.2"/>
    <row r="10862" ht="12.75" customHeight="1" x14ac:dyDescent="0.2"/>
    <row r="10863" ht="12.75" customHeight="1" x14ac:dyDescent="0.2"/>
    <row r="10864" ht="12.75" customHeight="1" x14ac:dyDescent="0.2"/>
    <row r="10865" ht="12.75" customHeight="1" x14ac:dyDescent="0.2"/>
    <row r="10866" ht="12.75" customHeight="1" x14ac:dyDescent="0.2"/>
    <row r="10867" ht="12.75" customHeight="1" x14ac:dyDescent="0.2"/>
    <row r="10868" ht="12.75" customHeight="1" x14ac:dyDescent="0.2"/>
    <row r="10869" ht="12.75" customHeight="1" x14ac:dyDescent="0.2"/>
    <row r="10870" ht="12.75" customHeight="1" x14ac:dyDescent="0.2"/>
    <row r="10871" ht="12.75" customHeight="1" x14ac:dyDescent="0.2"/>
    <row r="10872" ht="12.75" customHeight="1" x14ac:dyDescent="0.2"/>
    <row r="10873" ht="12.75" customHeight="1" x14ac:dyDescent="0.2"/>
    <row r="10874" ht="12.75" customHeight="1" x14ac:dyDescent="0.2"/>
    <row r="10875" ht="12.75" customHeight="1" x14ac:dyDescent="0.2"/>
    <row r="10876" ht="12.75" customHeight="1" x14ac:dyDescent="0.2"/>
    <row r="10877" ht="12.75" customHeight="1" x14ac:dyDescent="0.2"/>
    <row r="10878" ht="12.75" customHeight="1" x14ac:dyDescent="0.2"/>
    <row r="10879" ht="12.75" customHeight="1" x14ac:dyDescent="0.2"/>
    <row r="10880" ht="12.75" customHeight="1" x14ac:dyDescent="0.2"/>
    <row r="10881" ht="12.75" customHeight="1" x14ac:dyDescent="0.2"/>
    <row r="10882" ht="12.75" customHeight="1" x14ac:dyDescent="0.2"/>
    <row r="10883" ht="12.75" customHeight="1" x14ac:dyDescent="0.2"/>
    <row r="10884" ht="12.75" customHeight="1" x14ac:dyDescent="0.2"/>
    <row r="10885" ht="12.75" customHeight="1" x14ac:dyDescent="0.2"/>
    <row r="10886" ht="12.75" customHeight="1" x14ac:dyDescent="0.2"/>
    <row r="10887" ht="12.75" customHeight="1" x14ac:dyDescent="0.2"/>
    <row r="10888" ht="12.75" customHeight="1" x14ac:dyDescent="0.2"/>
    <row r="10889" ht="12.75" customHeight="1" x14ac:dyDescent="0.2"/>
    <row r="10890" ht="12.75" customHeight="1" x14ac:dyDescent="0.2"/>
    <row r="10891" ht="12.75" customHeight="1" x14ac:dyDescent="0.2"/>
    <row r="10892" ht="12.75" customHeight="1" x14ac:dyDescent="0.2"/>
    <row r="10893" ht="12.75" customHeight="1" x14ac:dyDescent="0.2"/>
    <row r="10894" ht="12.75" customHeight="1" x14ac:dyDescent="0.2"/>
    <row r="10895" ht="12.75" customHeight="1" x14ac:dyDescent="0.2"/>
    <row r="10896" ht="12.75" customHeight="1" x14ac:dyDescent="0.2"/>
    <row r="10897" ht="12.75" customHeight="1" x14ac:dyDescent="0.2"/>
    <row r="10898" ht="12.75" customHeight="1" x14ac:dyDescent="0.2"/>
    <row r="10899" ht="12.75" customHeight="1" x14ac:dyDescent="0.2"/>
    <row r="10900" ht="12.75" customHeight="1" x14ac:dyDescent="0.2"/>
    <row r="10901" ht="12.75" customHeight="1" x14ac:dyDescent="0.2"/>
    <row r="10902" ht="12.75" customHeight="1" x14ac:dyDescent="0.2"/>
    <row r="10903" ht="12.75" customHeight="1" x14ac:dyDescent="0.2"/>
    <row r="10904" ht="12.75" customHeight="1" x14ac:dyDescent="0.2"/>
    <row r="10905" ht="12.75" customHeight="1" x14ac:dyDescent="0.2"/>
    <row r="10906" ht="12.75" customHeight="1" x14ac:dyDescent="0.2"/>
    <row r="10907" ht="12.75" customHeight="1" x14ac:dyDescent="0.2"/>
    <row r="10908" ht="12.75" customHeight="1" x14ac:dyDescent="0.2"/>
    <row r="10909" ht="12.75" customHeight="1" x14ac:dyDescent="0.2"/>
    <row r="10910" ht="12.75" customHeight="1" x14ac:dyDescent="0.2"/>
    <row r="10911" ht="12.75" customHeight="1" x14ac:dyDescent="0.2"/>
    <row r="10912" ht="12.75" customHeight="1" x14ac:dyDescent="0.2"/>
    <row r="10913" ht="12.75" customHeight="1" x14ac:dyDescent="0.2"/>
    <row r="10914" ht="12.75" customHeight="1" x14ac:dyDescent="0.2"/>
    <row r="10915" ht="12.75" customHeight="1" x14ac:dyDescent="0.2"/>
    <row r="10916" ht="12.75" customHeight="1" x14ac:dyDescent="0.2"/>
    <row r="10917" ht="12.75" customHeight="1" x14ac:dyDescent="0.2"/>
    <row r="10918" ht="12.75" customHeight="1" x14ac:dyDescent="0.2"/>
    <row r="10919" ht="12.75" customHeight="1" x14ac:dyDescent="0.2"/>
    <row r="10920" ht="12.75" customHeight="1" x14ac:dyDescent="0.2"/>
    <row r="10921" ht="12.75" customHeight="1" x14ac:dyDescent="0.2"/>
    <row r="10922" ht="12.75" customHeight="1" x14ac:dyDescent="0.2"/>
    <row r="10923" ht="12.75" customHeight="1" x14ac:dyDescent="0.2"/>
    <row r="10924" ht="12.75" customHeight="1" x14ac:dyDescent="0.2"/>
    <row r="10925" ht="12.75" customHeight="1" x14ac:dyDescent="0.2"/>
    <row r="10926" ht="12.75" customHeight="1" x14ac:dyDescent="0.2"/>
    <row r="10927" ht="12.75" customHeight="1" x14ac:dyDescent="0.2"/>
    <row r="10928" ht="12.75" customHeight="1" x14ac:dyDescent="0.2"/>
    <row r="10929" ht="12.75" customHeight="1" x14ac:dyDescent="0.2"/>
    <row r="10930" ht="12.75" customHeight="1" x14ac:dyDescent="0.2"/>
    <row r="10931" ht="12.75" customHeight="1" x14ac:dyDescent="0.2"/>
    <row r="10932" ht="12.75" customHeight="1" x14ac:dyDescent="0.2"/>
    <row r="10933" ht="12.75" customHeight="1" x14ac:dyDescent="0.2"/>
    <row r="10934" ht="12.75" customHeight="1" x14ac:dyDescent="0.2"/>
    <row r="10935" ht="12.75" customHeight="1" x14ac:dyDescent="0.2"/>
    <row r="10936" ht="12.75" customHeight="1" x14ac:dyDescent="0.2"/>
    <row r="10937" ht="12.75" customHeight="1" x14ac:dyDescent="0.2"/>
    <row r="10938" ht="12.75" customHeight="1" x14ac:dyDescent="0.2"/>
    <row r="10939" ht="12.75" customHeight="1" x14ac:dyDescent="0.2"/>
    <row r="10940" ht="12.75" customHeight="1" x14ac:dyDescent="0.2"/>
    <row r="10941" ht="12.75" customHeight="1" x14ac:dyDescent="0.2"/>
    <row r="10942" ht="12.75" customHeight="1" x14ac:dyDescent="0.2"/>
    <row r="10943" ht="12.75" customHeight="1" x14ac:dyDescent="0.2"/>
    <row r="10944" ht="12.75" customHeight="1" x14ac:dyDescent="0.2"/>
    <row r="10945" ht="12.75" customHeight="1" x14ac:dyDescent="0.2"/>
    <row r="10946" ht="12.75" customHeight="1" x14ac:dyDescent="0.2"/>
    <row r="10947" ht="12.75" customHeight="1" x14ac:dyDescent="0.2"/>
    <row r="10948" ht="12.75" customHeight="1" x14ac:dyDescent="0.2"/>
    <row r="10949" ht="12.75" customHeight="1" x14ac:dyDescent="0.2"/>
    <row r="10950" ht="12.75" customHeight="1" x14ac:dyDescent="0.2"/>
    <row r="10951" ht="12.75" customHeight="1" x14ac:dyDescent="0.2"/>
    <row r="10952" ht="12.75" customHeight="1" x14ac:dyDescent="0.2"/>
    <row r="10953" ht="12.75" customHeight="1" x14ac:dyDescent="0.2"/>
    <row r="10954" ht="12.75" customHeight="1" x14ac:dyDescent="0.2"/>
    <row r="10955" ht="12.75" customHeight="1" x14ac:dyDescent="0.2"/>
    <row r="10956" ht="12.75" customHeight="1" x14ac:dyDescent="0.2"/>
    <row r="10957" ht="12.75" customHeight="1" x14ac:dyDescent="0.2"/>
    <row r="10958" ht="12.75" customHeight="1" x14ac:dyDescent="0.2"/>
    <row r="10959" ht="12.75" customHeight="1" x14ac:dyDescent="0.2"/>
    <row r="10960" ht="12.75" customHeight="1" x14ac:dyDescent="0.2"/>
    <row r="10961" ht="12.75" customHeight="1" x14ac:dyDescent="0.2"/>
    <row r="10962" ht="12.75" customHeight="1" x14ac:dyDescent="0.2"/>
    <row r="10963" ht="12.75" customHeight="1" x14ac:dyDescent="0.2"/>
    <row r="10964" ht="12.75" customHeight="1" x14ac:dyDescent="0.2"/>
    <row r="10965" ht="12.75" customHeight="1" x14ac:dyDescent="0.2"/>
    <row r="10966" ht="12.75" customHeight="1" x14ac:dyDescent="0.2"/>
    <row r="10967" ht="12.75" customHeight="1" x14ac:dyDescent="0.2"/>
    <row r="10968" ht="12.75" customHeight="1" x14ac:dyDescent="0.2"/>
    <row r="10969" ht="12.75" customHeight="1" x14ac:dyDescent="0.2"/>
    <row r="10970" ht="12.75" customHeight="1" x14ac:dyDescent="0.2"/>
    <row r="10971" ht="12.75" customHeight="1" x14ac:dyDescent="0.2"/>
    <row r="10972" ht="12.75" customHeight="1" x14ac:dyDescent="0.2"/>
    <row r="10973" ht="12.75" customHeight="1" x14ac:dyDescent="0.2"/>
    <row r="10974" ht="12.75" customHeight="1" x14ac:dyDescent="0.2"/>
    <row r="10975" ht="12.75" customHeight="1" x14ac:dyDescent="0.2"/>
    <row r="10976" ht="12.75" customHeight="1" x14ac:dyDescent="0.2"/>
    <row r="10977" ht="12.75" customHeight="1" x14ac:dyDescent="0.2"/>
    <row r="10978" ht="12.75" customHeight="1" x14ac:dyDescent="0.2"/>
    <row r="10979" ht="12.75" customHeight="1" x14ac:dyDescent="0.2"/>
    <row r="10980" ht="12.75" customHeight="1" x14ac:dyDescent="0.2"/>
    <row r="10981" ht="12.75" customHeight="1" x14ac:dyDescent="0.2"/>
    <row r="10982" ht="12.75" customHeight="1" x14ac:dyDescent="0.2"/>
    <row r="10983" ht="12.75" customHeight="1" x14ac:dyDescent="0.2"/>
    <row r="10984" ht="12.75" customHeight="1" x14ac:dyDescent="0.2"/>
    <row r="10985" ht="12.75" customHeight="1" x14ac:dyDescent="0.2"/>
    <row r="10986" ht="12.75" customHeight="1" x14ac:dyDescent="0.2"/>
    <row r="10987" ht="12.75" customHeight="1" x14ac:dyDescent="0.2"/>
    <row r="10988" ht="12.75" customHeight="1" x14ac:dyDescent="0.2"/>
    <row r="10989" ht="12.75" customHeight="1" x14ac:dyDescent="0.2"/>
    <row r="10990" ht="12.75" customHeight="1" x14ac:dyDescent="0.2"/>
    <row r="10991" ht="12.75" customHeight="1" x14ac:dyDescent="0.2"/>
    <row r="10992" ht="12.75" customHeight="1" x14ac:dyDescent="0.2"/>
    <row r="10993" ht="12.75" customHeight="1" x14ac:dyDescent="0.2"/>
    <row r="10994" ht="12.75" customHeight="1" x14ac:dyDescent="0.2"/>
    <row r="10995" ht="12.75" customHeight="1" x14ac:dyDescent="0.2"/>
    <row r="10996" ht="12.75" customHeight="1" x14ac:dyDescent="0.2"/>
    <row r="10997" ht="12.75" customHeight="1" x14ac:dyDescent="0.2"/>
    <row r="10998" ht="12.75" customHeight="1" x14ac:dyDescent="0.2"/>
    <row r="10999" ht="12.75" customHeight="1" x14ac:dyDescent="0.2"/>
    <row r="11000" ht="12.75" customHeight="1" x14ac:dyDescent="0.2"/>
    <row r="11001" ht="12.75" customHeight="1" x14ac:dyDescent="0.2"/>
    <row r="11002" ht="12.75" customHeight="1" x14ac:dyDescent="0.2"/>
    <row r="11003" ht="12.75" customHeight="1" x14ac:dyDescent="0.2"/>
    <row r="11004" ht="12.75" customHeight="1" x14ac:dyDescent="0.2"/>
    <row r="11005" ht="12.75" customHeight="1" x14ac:dyDescent="0.2"/>
    <row r="11006" ht="12.75" customHeight="1" x14ac:dyDescent="0.2"/>
    <row r="11007" ht="12.75" customHeight="1" x14ac:dyDescent="0.2"/>
    <row r="11008" ht="12.75" customHeight="1" x14ac:dyDescent="0.2"/>
    <row r="11009" ht="12.75" customHeight="1" x14ac:dyDescent="0.2"/>
    <row r="11010" ht="12.75" customHeight="1" x14ac:dyDescent="0.2"/>
    <row r="11011" ht="12.75" customHeight="1" x14ac:dyDescent="0.2"/>
    <row r="11012" ht="12.75" customHeight="1" x14ac:dyDescent="0.2"/>
    <row r="11013" ht="12.75" customHeight="1" x14ac:dyDescent="0.2"/>
    <row r="11014" ht="12.75" customHeight="1" x14ac:dyDescent="0.2"/>
    <row r="11015" ht="12.75" customHeight="1" x14ac:dyDescent="0.2"/>
    <row r="11016" ht="12.75" customHeight="1" x14ac:dyDescent="0.2"/>
    <row r="11017" ht="12.75" customHeight="1" x14ac:dyDescent="0.2"/>
    <row r="11018" ht="12.75" customHeight="1" x14ac:dyDescent="0.2"/>
    <row r="11019" ht="12.75" customHeight="1" x14ac:dyDescent="0.2"/>
    <row r="11020" ht="12.75" customHeight="1" x14ac:dyDescent="0.2"/>
    <row r="11021" ht="12.75" customHeight="1" x14ac:dyDescent="0.2"/>
    <row r="11022" ht="12.75" customHeight="1" x14ac:dyDescent="0.2"/>
    <row r="11023" ht="12.75" customHeight="1" x14ac:dyDescent="0.2"/>
    <row r="11024" ht="12.75" customHeight="1" x14ac:dyDescent="0.2"/>
    <row r="11025" ht="12.75" customHeight="1" x14ac:dyDescent="0.2"/>
    <row r="11026" ht="12.75" customHeight="1" x14ac:dyDescent="0.2"/>
    <row r="11027" ht="12.75" customHeight="1" x14ac:dyDescent="0.2"/>
    <row r="11028" ht="12.75" customHeight="1" x14ac:dyDescent="0.2"/>
    <row r="11029" ht="12.75" customHeight="1" x14ac:dyDescent="0.2"/>
    <row r="11030" ht="12.75" customHeight="1" x14ac:dyDescent="0.2"/>
    <row r="11031" ht="12.75" customHeight="1" x14ac:dyDescent="0.2"/>
    <row r="11032" ht="12.75" customHeight="1" x14ac:dyDescent="0.2"/>
    <row r="11033" ht="12.75" customHeight="1" x14ac:dyDescent="0.2"/>
    <row r="11034" ht="12.75" customHeight="1" x14ac:dyDescent="0.2"/>
    <row r="11035" ht="12.75" customHeight="1" x14ac:dyDescent="0.2"/>
    <row r="11036" ht="12.75" customHeight="1" x14ac:dyDescent="0.2"/>
    <row r="11037" ht="12.75" customHeight="1" x14ac:dyDescent="0.2"/>
    <row r="11038" ht="12.75" customHeight="1" x14ac:dyDescent="0.2"/>
    <row r="11039" ht="12.75" customHeight="1" x14ac:dyDescent="0.2"/>
    <row r="11040" ht="12.75" customHeight="1" x14ac:dyDescent="0.2"/>
    <row r="11041" ht="12.75" customHeight="1" x14ac:dyDescent="0.2"/>
    <row r="11042" ht="12.75" customHeight="1" x14ac:dyDescent="0.2"/>
    <row r="11043" ht="12.75" customHeight="1" x14ac:dyDescent="0.2"/>
    <row r="11044" ht="12.75" customHeight="1" x14ac:dyDescent="0.2"/>
    <row r="11045" ht="12.75" customHeight="1" x14ac:dyDescent="0.2"/>
    <row r="11046" ht="12.75" customHeight="1" x14ac:dyDescent="0.2"/>
    <row r="11047" ht="12.75" customHeight="1" x14ac:dyDescent="0.2"/>
    <row r="11048" ht="12.75" customHeight="1" x14ac:dyDescent="0.2"/>
    <row r="11049" ht="12.75" customHeight="1" x14ac:dyDescent="0.2"/>
    <row r="11050" ht="12.75" customHeight="1" x14ac:dyDescent="0.2"/>
    <row r="11051" ht="12.75" customHeight="1" x14ac:dyDescent="0.2"/>
    <row r="11052" ht="12.75" customHeight="1" x14ac:dyDescent="0.2"/>
    <row r="11053" ht="12.75" customHeight="1" x14ac:dyDescent="0.2"/>
    <row r="11054" ht="12.75" customHeight="1" x14ac:dyDescent="0.2"/>
    <row r="11055" ht="12.75" customHeight="1" x14ac:dyDescent="0.2"/>
    <row r="11056" ht="12.75" customHeight="1" x14ac:dyDescent="0.2"/>
    <row r="11057" ht="12.75" customHeight="1" x14ac:dyDescent="0.2"/>
    <row r="11058" ht="12.75" customHeight="1" x14ac:dyDescent="0.2"/>
    <row r="11059" ht="12.75" customHeight="1" x14ac:dyDescent="0.2"/>
    <row r="11060" ht="12.75" customHeight="1" x14ac:dyDescent="0.2"/>
    <row r="11061" ht="12.75" customHeight="1" x14ac:dyDescent="0.2"/>
    <row r="11062" ht="12.75" customHeight="1" x14ac:dyDescent="0.2"/>
    <row r="11063" ht="12.75" customHeight="1" x14ac:dyDescent="0.2"/>
    <row r="11064" ht="12.75" customHeight="1" x14ac:dyDescent="0.2"/>
    <row r="11065" ht="12.75" customHeight="1" x14ac:dyDescent="0.2"/>
    <row r="11066" ht="12.75" customHeight="1" x14ac:dyDescent="0.2"/>
    <row r="11067" ht="12.75" customHeight="1" x14ac:dyDescent="0.2"/>
    <row r="11068" ht="12.75" customHeight="1" x14ac:dyDescent="0.2"/>
    <row r="11069" ht="12.75" customHeight="1" x14ac:dyDescent="0.2"/>
    <row r="11070" ht="12.75" customHeight="1" x14ac:dyDescent="0.2"/>
    <row r="11071" ht="12.75" customHeight="1" x14ac:dyDescent="0.2"/>
    <row r="11072" ht="12.75" customHeight="1" x14ac:dyDescent="0.2"/>
    <row r="11073" ht="12.75" customHeight="1" x14ac:dyDescent="0.2"/>
    <row r="11074" ht="12.75" customHeight="1" x14ac:dyDescent="0.2"/>
    <row r="11075" ht="12.75" customHeight="1" x14ac:dyDescent="0.2"/>
    <row r="11076" ht="12.75" customHeight="1" x14ac:dyDescent="0.2"/>
    <row r="11077" ht="12.75" customHeight="1" x14ac:dyDescent="0.2"/>
    <row r="11078" ht="12.75" customHeight="1" x14ac:dyDescent="0.2"/>
    <row r="11079" ht="12.75" customHeight="1" x14ac:dyDescent="0.2"/>
    <row r="11080" ht="12.75" customHeight="1" x14ac:dyDescent="0.2"/>
    <row r="11081" ht="12.75" customHeight="1" x14ac:dyDescent="0.2"/>
    <row r="11082" ht="12.75" customHeight="1" x14ac:dyDescent="0.2"/>
    <row r="11083" ht="12.75" customHeight="1" x14ac:dyDescent="0.2"/>
    <row r="11084" ht="12.75" customHeight="1" x14ac:dyDescent="0.2"/>
    <row r="11085" ht="12.75" customHeight="1" x14ac:dyDescent="0.2"/>
    <row r="11086" ht="12.75" customHeight="1" x14ac:dyDescent="0.2"/>
    <row r="11087" ht="12.75" customHeight="1" x14ac:dyDescent="0.2"/>
    <row r="11088" ht="12.75" customHeight="1" x14ac:dyDescent="0.2"/>
    <row r="11089" ht="12.75" customHeight="1" x14ac:dyDescent="0.2"/>
    <row r="11090" ht="12.75" customHeight="1" x14ac:dyDescent="0.2"/>
    <row r="11091" ht="12.75" customHeight="1" x14ac:dyDescent="0.2"/>
    <row r="11092" ht="12.75" customHeight="1" x14ac:dyDescent="0.2"/>
    <row r="11093" ht="12.75" customHeight="1" x14ac:dyDescent="0.2"/>
    <row r="11094" ht="12.75" customHeight="1" x14ac:dyDescent="0.2"/>
    <row r="11095" ht="12.75" customHeight="1" x14ac:dyDescent="0.2"/>
    <row r="11096" ht="12.75" customHeight="1" x14ac:dyDescent="0.2"/>
    <row r="11097" ht="12.75" customHeight="1" x14ac:dyDescent="0.2"/>
    <row r="11098" ht="12.75" customHeight="1" x14ac:dyDescent="0.2"/>
    <row r="11099" ht="12.75" customHeight="1" x14ac:dyDescent="0.2"/>
    <row r="11100" ht="12.75" customHeight="1" x14ac:dyDescent="0.2"/>
    <row r="11101" ht="12.75" customHeight="1" x14ac:dyDescent="0.2"/>
    <row r="11102" ht="12.75" customHeight="1" x14ac:dyDescent="0.2"/>
    <row r="11103" ht="12.75" customHeight="1" x14ac:dyDescent="0.2"/>
    <row r="11104" ht="12.75" customHeight="1" x14ac:dyDescent="0.2"/>
    <row r="11105" ht="12.75" customHeight="1" x14ac:dyDescent="0.2"/>
    <row r="11106" ht="12.75" customHeight="1" x14ac:dyDescent="0.2"/>
    <row r="11107" ht="12.75" customHeight="1" x14ac:dyDescent="0.2"/>
    <row r="11108" ht="12.75" customHeight="1" x14ac:dyDescent="0.2"/>
    <row r="11109" ht="12.75" customHeight="1" x14ac:dyDescent="0.2"/>
    <row r="11110" ht="12.75" customHeight="1" x14ac:dyDescent="0.2"/>
    <row r="11111" ht="12.75" customHeight="1" x14ac:dyDescent="0.2"/>
    <row r="11112" ht="12.75" customHeight="1" x14ac:dyDescent="0.2"/>
    <row r="11113" ht="12.75" customHeight="1" x14ac:dyDescent="0.2"/>
    <row r="11114" ht="12.75" customHeight="1" x14ac:dyDescent="0.2"/>
    <row r="11115" ht="12.75" customHeight="1" x14ac:dyDescent="0.2"/>
    <row r="11116" ht="12.75" customHeight="1" x14ac:dyDescent="0.2"/>
    <row r="11117" ht="12.75" customHeight="1" x14ac:dyDescent="0.2"/>
    <row r="11118" ht="12.75" customHeight="1" x14ac:dyDescent="0.2"/>
    <row r="11119" ht="12.75" customHeight="1" x14ac:dyDescent="0.2"/>
    <row r="11120" ht="12.75" customHeight="1" x14ac:dyDescent="0.2"/>
    <row r="11121" ht="12.75" customHeight="1" x14ac:dyDescent="0.2"/>
    <row r="11122" ht="12.75" customHeight="1" x14ac:dyDescent="0.2"/>
    <row r="11123" ht="12.75" customHeight="1" x14ac:dyDescent="0.2"/>
    <row r="11124" ht="12.75" customHeight="1" x14ac:dyDescent="0.2"/>
    <row r="11125" ht="12.75" customHeight="1" x14ac:dyDescent="0.2"/>
    <row r="11126" ht="12.75" customHeight="1" x14ac:dyDescent="0.2"/>
    <row r="11127" ht="12.75" customHeight="1" x14ac:dyDescent="0.2"/>
    <row r="11128" ht="12.75" customHeight="1" x14ac:dyDescent="0.2"/>
    <row r="11129" ht="12.75" customHeight="1" x14ac:dyDescent="0.2"/>
    <row r="11130" ht="12.75" customHeight="1" x14ac:dyDescent="0.2"/>
    <row r="11131" ht="12.75" customHeight="1" x14ac:dyDescent="0.2"/>
    <row r="11132" ht="12.75" customHeight="1" x14ac:dyDescent="0.2"/>
    <row r="11133" ht="12.75" customHeight="1" x14ac:dyDescent="0.2"/>
    <row r="11134" ht="12.75" customHeight="1" x14ac:dyDescent="0.2"/>
    <row r="11135" ht="12.75" customHeight="1" x14ac:dyDescent="0.2"/>
    <row r="11136" ht="12.75" customHeight="1" x14ac:dyDescent="0.2"/>
    <row r="11137" ht="12.75" customHeight="1" x14ac:dyDescent="0.2"/>
    <row r="11138" ht="12.75" customHeight="1" x14ac:dyDescent="0.2"/>
    <row r="11139" ht="12.75" customHeight="1" x14ac:dyDescent="0.2"/>
    <row r="11140" ht="12.75" customHeight="1" x14ac:dyDescent="0.2"/>
    <row r="11141" ht="12.75" customHeight="1" x14ac:dyDescent="0.2"/>
    <row r="11142" ht="12.75" customHeight="1" x14ac:dyDescent="0.2"/>
    <row r="11143" ht="12.75" customHeight="1" x14ac:dyDescent="0.2"/>
    <row r="11144" ht="12.75" customHeight="1" x14ac:dyDescent="0.2"/>
    <row r="11145" ht="12.75" customHeight="1" x14ac:dyDescent="0.2"/>
    <row r="11146" ht="12.75" customHeight="1" x14ac:dyDescent="0.2"/>
    <row r="11147" ht="12.75" customHeight="1" x14ac:dyDescent="0.2"/>
    <row r="11148" ht="12.75" customHeight="1" x14ac:dyDescent="0.2"/>
    <row r="11149" ht="12.75" customHeight="1" x14ac:dyDescent="0.2"/>
    <row r="11150" ht="12.75" customHeight="1" x14ac:dyDescent="0.2"/>
    <row r="11151" ht="12.75" customHeight="1" x14ac:dyDescent="0.2"/>
    <row r="11152" ht="12.75" customHeight="1" x14ac:dyDescent="0.2"/>
    <row r="11153" ht="12.75" customHeight="1" x14ac:dyDescent="0.2"/>
    <row r="11154" ht="12.75" customHeight="1" x14ac:dyDescent="0.2"/>
    <row r="11155" ht="12.75" customHeight="1" x14ac:dyDescent="0.2"/>
    <row r="11156" ht="12.75" customHeight="1" x14ac:dyDescent="0.2"/>
    <row r="11157" ht="12.75" customHeight="1" x14ac:dyDescent="0.2"/>
    <row r="11158" ht="12.75" customHeight="1" x14ac:dyDescent="0.2"/>
    <row r="11159" ht="12.75" customHeight="1" x14ac:dyDescent="0.2"/>
    <row r="11160" ht="12.75" customHeight="1" x14ac:dyDescent="0.2"/>
    <row r="11161" ht="12.75" customHeight="1" x14ac:dyDescent="0.2"/>
    <row r="11162" ht="12.75" customHeight="1" x14ac:dyDescent="0.2"/>
    <row r="11163" ht="12.75" customHeight="1" x14ac:dyDescent="0.2"/>
    <row r="11164" ht="12.75" customHeight="1" x14ac:dyDescent="0.2"/>
    <row r="11165" ht="12.75" customHeight="1" x14ac:dyDescent="0.2"/>
    <row r="11166" ht="12.75" customHeight="1" x14ac:dyDescent="0.2"/>
    <row r="11167" ht="12.75" customHeight="1" x14ac:dyDescent="0.2"/>
    <row r="11168" ht="12.75" customHeight="1" x14ac:dyDescent="0.2"/>
    <row r="11169" ht="12.75" customHeight="1" x14ac:dyDescent="0.2"/>
    <row r="11170" ht="12.75" customHeight="1" x14ac:dyDescent="0.2"/>
    <row r="11171" ht="12.75" customHeight="1" x14ac:dyDescent="0.2"/>
    <row r="11172" ht="12.75" customHeight="1" x14ac:dyDescent="0.2"/>
    <row r="11173" ht="12.75" customHeight="1" x14ac:dyDescent="0.2"/>
    <row r="11174" ht="12.75" customHeight="1" x14ac:dyDescent="0.2"/>
    <row r="11175" ht="12.75" customHeight="1" x14ac:dyDescent="0.2"/>
    <row r="11176" ht="12.75" customHeight="1" x14ac:dyDescent="0.2"/>
    <row r="11177" ht="12.75" customHeight="1" x14ac:dyDescent="0.2"/>
    <row r="11178" ht="12.75" customHeight="1" x14ac:dyDescent="0.2"/>
    <row r="11179" ht="12.75" customHeight="1" x14ac:dyDescent="0.2"/>
    <row r="11180" ht="12.75" customHeight="1" x14ac:dyDescent="0.2"/>
    <row r="11181" ht="12.75" customHeight="1" x14ac:dyDescent="0.2"/>
    <row r="11182" ht="12.75" customHeight="1" x14ac:dyDescent="0.2"/>
    <row r="11183" ht="12.75" customHeight="1" x14ac:dyDescent="0.2"/>
    <row r="11184" ht="12.75" customHeight="1" x14ac:dyDescent="0.2"/>
    <row r="11185" ht="12.75" customHeight="1" x14ac:dyDescent="0.2"/>
    <row r="11186" ht="12.75" customHeight="1" x14ac:dyDescent="0.2"/>
    <row r="11187" ht="12.75" customHeight="1" x14ac:dyDescent="0.2"/>
    <row r="11188" ht="12.75" customHeight="1" x14ac:dyDescent="0.2"/>
    <row r="11189" ht="12.75" customHeight="1" x14ac:dyDescent="0.2"/>
    <row r="11190" ht="12.75" customHeight="1" x14ac:dyDescent="0.2"/>
    <row r="11191" ht="12.75" customHeight="1" x14ac:dyDescent="0.2"/>
    <row r="11192" ht="12.75" customHeight="1" x14ac:dyDescent="0.2"/>
    <row r="11193" ht="12.75" customHeight="1" x14ac:dyDescent="0.2"/>
    <row r="11194" ht="12.75" customHeight="1" x14ac:dyDescent="0.2"/>
    <row r="11195" ht="12.75" customHeight="1" x14ac:dyDescent="0.2"/>
    <row r="11196" ht="12.75" customHeight="1" x14ac:dyDescent="0.2"/>
    <row r="11197" ht="12.75" customHeight="1" x14ac:dyDescent="0.2"/>
    <row r="11198" ht="12.75" customHeight="1" x14ac:dyDescent="0.2"/>
    <row r="11199" ht="12.75" customHeight="1" x14ac:dyDescent="0.2"/>
    <row r="11200" ht="12.75" customHeight="1" x14ac:dyDescent="0.2"/>
    <row r="11201" ht="12.75" customHeight="1" x14ac:dyDescent="0.2"/>
    <row r="11202" ht="12.75" customHeight="1" x14ac:dyDescent="0.2"/>
    <row r="11203" ht="12.75" customHeight="1" x14ac:dyDescent="0.2"/>
    <row r="11204" ht="12.75" customHeight="1" x14ac:dyDescent="0.2"/>
    <row r="11205" ht="12.75" customHeight="1" x14ac:dyDescent="0.2"/>
    <row r="11206" ht="12.75" customHeight="1" x14ac:dyDescent="0.2"/>
    <row r="11207" ht="12.75" customHeight="1" x14ac:dyDescent="0.2"/>
    <row r="11208" ht="12.75" customHeight="1" x14ac:dyDescent="0.2"/>
    <row r="11209" ht="12.75" customHeight="1" x14ac:dyDescent="0.2"/>
    <row r="11210" ht="12.75" customHeight="1" x14ac:dyDescent="0.2"/>
    <row r="11211" ht="12.75" customHeight="1" x14ac:dyDescent="0.2"/>
    <row r="11212" ht="12.75" customHeight="1" x14ac:dyDescent="0.2"/>
    <row r="11213" ht="12.75" customHeight="1" x14ac:dyDescent="0.2"/>
    <row r="11214" ht="12.75" customHeight="1" x14ac:dyDescent="0.2"/>
    <row r="11215" ht="12.75" customHeight="1" x14ac:dyDescent="0.2"/>
    <row r="11216" ht="12.75" customHeight="1" x14ac:dyDescent="0.2"/>
    <row r="11217" ht="12.75" customHeight="1" x14ac:dyDescent="0.2"/>
    <row r="11218" ht="12.75" customHeight="1" x14ac:dyDescent="0.2"/>
    <row r="11219" ht="12.75" customHeight="1" x14ac:dyDescent="0.2"/>
    <row r="11220" ht="12.75" customHeight="1" x14ac:dyDescent="0.2"/>
    <row r="11221" ht="12.75" customHeight="1" x14ac:dyDescent="0.2"/>
    <row r="11222" ht="12.75" customHeight="1" x14ac:dyDescent="0.2"/>
    <row r="11223" ht="12.75" customHeight="1" x14ac:dyDescent="0.2"/>
    <row r="11224" ht="12.75" customHeight="1" x14ac:dyDescent="0.2"/>
    <row r="11225" ht="12.75" customHeight="1" x14ac:dyDescent="0.2"/>
    <row r="11226" ht="12.75" customHeight="1" x14ac:dyDescent="0.2"/>
    <row r="11227" ht="12.75" customHeight="1" x14ac:dyDescent="0.2"/>
    <row r="11228" ht="12.75" customHeight="1" x14ac:dyDescent="0.2"/>
    <row r="11229" ht="12.75" customHeight="1" x14ac:dyDescent="0.2"/>
    <row r="11230" ht="12.75" customHeight="1" x14ac:dyDescent="0.2"/>
    <row r="11231" ht="12.75" customHeight="1" x14ac:dyDescent="0.2"/>
    <row r="11232" ht="12.75" customHeight="1" x14ac:dyDescent="0.2"/>
    <row r="11233" ht="12.75" customHeight="1" x14ac:dyDescent="0.2"/>
    <row r="11234" ht="12.75" customHeight="1" x14ac:dyDescent="0.2"/>
    <row r="11235" ht="12.75" customHeight="1" x14ac:dyDescent="0.2"/>
    <row r="11236" ht="12.75" customHeight="1" x14ac:dyDescent="0.2"/>
    <row r="11237" ht="12.75" customHeight="1" x14ac:dyDescent="0.2"/>
    <row r="11238" ht="12.75" customHeight="1" x14ac:dyDescent="0.2"/>
    <row r="11239" ht="12.75" customHeight="1" x14ac:dyDescent="0.2"/>
    <row r="11240" ht="12.75" customHeight="1" x14ac:dyDescent="0.2"/>
    <row r="11241" ht="12.75" customHeight="1" x14ac:dyDescent="0.2"/>
    <row r="11242" ht="12.75" customHeight="1" x14ac:dyDescent="0.2"/>
    <row r="11243" ht="12.75" customHeight="1" x14ac:dyDescent="0.2"/>
    <row r="11244" ht="12.75" customHeight="1" x14ac:dyDescent="0.2"/>
    <row r="11245" ht="12.75" customHeight="1" x14ac:dyDescent="0.2"/>
    <row r="11246" ht="12.75" customHeight="1" x14ac:dyDescent="0.2"/>
    <row r="11247" ht="12.75" customHeight="1" x14ac:dyDescent="0.2"/>
    <row r="11248" ht="12.75" customHeight="1" x14ac:dyDescent="0.2"/>
    <row r="11249" ht="12.75" customHeight="1" x14ac:dyDescent="0.2"/>
    <row r="11250" ht="12.75" customHeight="1" x14ac:dyDescent="0.2"/>
    <row r="11251" ht="12.75" customHeight="1" x14ac:dyDescent="0.2"/>
    <row r="11252" ht="12.75" customHeight="1" x14ac:dyDescent="0.2"/>
    <row r="11253" ht="12.75" customHeight="1" x14ac:dyDescent="0.2"/>
    <row r="11254" ht="12.75" customHeight="1" x14ac:dyDescent="0.2"/>
    <row r="11255" ht="12.75" customHeight="1" x14ac:dyDescent="0.2"/>
    <row r="11256" ht="12.75" customHeight="1" x14ac:dyDescent="0.2"/>
    <row r="11257" ht="12.75" customHeight="1" x14ac:dyDescent="0.2"/>
    <row r="11258" ht="12.75" customHeight="1" x14ac:dyDescent="0.2"/>
    <row r="11259" ht="12.75" customHeight="1" x14ac:dyDescent="0.2"/>
    <row r="11260" ht="12.75" customHeight="1" x14ac:dyDescent="0.2"/>
    <row r="11261" ht="12.75" customHeight="1" x14ac:dyDescent="0.2"/>
    <row r="11262" ht="12.75" customHeight="1" x14ac:dyDescent="0.2"/>
    <row r="11263" ht="12.75" customHeight="1" x14ac:dyDescent="0.2"/>
    <row r="11264" ht="12.75" customHeight="1" x14ac:dyDescent="0.2"/>
    <row r="11265" ht="12.75" customHeight="1" x14ac:dyDescent="0.2"/>
    <row r="11266" ht="12.75" customHeight="1" x14ac:dyDescent="0.2"/>
    <row r="11267" ht="12.75" customHeight="1" x14ac:dyDescent="0.2"/>
    <row r="11268" ht="12.75" customHeight="1" x14ac:dyDescent="0.2"/>
    <row r="11269" ht="12.75" customHeight="1" x14ac:dyDescent="0.2"/>
    <row r="11270" ht="12.75" customHeight="1" x14ac:dyDescent="0.2"/>
    <row r="11271" ht="12.75" customHeight="1" x14ac:dyDescent="0.2"/>
    <row r="11272" ht="12.75" customHeight="1" x14ac:dyDescent="0.2"/>
    <row r="11273" ht="12.75" customHeight="1" x14ac:dyDescent="0.2"/>
    <row r="11274" ht="12.75" customHeight="1" x14ac:dyDescent="0.2"/>
    <row r="11275" ht="12.75" customHeight="1" x14ac:dyDescent="0.2"/>
    <row r="11276" ht="12.75" customHeight="1" x14ac:dyDescent="0.2"/>
    <row r="11277" ht="12.75" customHeight="1" x14ac:dyDescent="0.2"/>
    <row r="11278" ht="12.75" customHeight="1" x14ac:dyDescent="0.2"/>
    <row r="11279" ht="12.75" customHeight="1" x14ac:dyDescent="0.2"/>
    <row r="11280" ht="12.75" customHeight="1" x14ac:dyDescent="0.2"/>
    <row r="11281" ht="12.75" customHeight="1" x14ac:dyDescent="0.2"/>
    <row r="11282" ht="12.75" customHeight="1" x14ac:dyDescent="0.2"/>
    <row r="11283" ht="12.75" customHeight="1" x14ac:dyDescent="0.2"/>
    <row r="11284" ht="12.75" customHeight="1" x14ac:dyDescent="0.2"/>
    <row r="11285" ht="12.75" customHeight="1" x14ac:dyDescent="0.2"/>
    <row r="11286" ht="12.75" customHeight="1" x14ac:dyDescent="0.2"/>
    <row r="11287" ht="12.75" customHeight="1" x14ac:dyDescent="0.2"/>
    <row r="11288" ht="12.75" customHeight="1" x14ac:dyDescent="0.2"/>
    <row r="11289" ht="12.75" customHeight="1" x14ac:dyDescent="0.2"/>
    <row r="11290" ht="12.75" customHeight="1" x14ac:dyDescent="0.2"/>
    <row r="11291" ht="12.75" customHeight="1" x14ac:dyDescent="0.2"/>
    <row r="11292" ht="12.75" customHeight="1" x14ac:dyDescent="0.2"/>
    <row r="11293" ht="12.75" customHeight="1" x14ac:dyDescent="0.2"/>
    <row r="11294" ht="12.75" customHeight="1" x14ac:dyDescent="0.2"/>
    <row r="11295" ht="12.75" customHeight="1" x14ac:dyDescent="0.2"/>
    <row r="11296" ht="12.75" customHeight="1" x14ac:dyDescent="0.2"/>
    <row r="11297" ht="12.75" customHeight="1" x14ac:dyDescent="0.2"/>
    <row r="11298" ht="12.75" customHeight="1" x14ac:dyDescent="0.2"/>
    <row r="11299" ht="12.75" customHeight="1" x14ac:dyDescent="0.2"/>
    <row r="11300" ht="12.75" customHeight="1" x14ac:dyDescent="0.2"/>
    <row r="11301" ht="12.75" customHeight="1" x14ac:dyDescent="0.2"/>
    <row r="11302" ht="12.75" customHeight="1" x14ac:dyDescent="0.2"/>
    <row r="11303" ht="12.75" customHeight="1" x14ac:dyDescent="0.2"/>
    <row r="11304" ht="12.75" customHeight="1" x14ac:dyDescent="0.2"/>
    <row r="11305" ht="12.75" customHeight="1" x14ac:dyDescent="0.2"/>
    <row r="11306" ht="12.75" customHeight="1" x14ac:dyDescent="0.2"/>
    <row r="11307" ht="12.75" customHeight="1" x14ac:dyDescent="0.2"/>
    <row r="11308" ht="12.75" customHeight="1" x14ac:dyDescent="0.2"/>
    <row r="11309" ht="12.75" customHeight="1" x14ac:dyDescent="0.2"/>
    <row r="11310" ht="12.75" customHeight="1" x14ac:dyDescent="0.2"/>
    <row r="11311" ht="12.75" customHeight="1" x14ac:dyDescent="0.2"/>
    <row r="11312" ht="12.75" customHeight="1" x14ac:dyDescent="0.2"/>
    <row r="11313" ht="12.75" customHeight="1" x14ac:dyDescent="0.2"/>
    <row r="11314" ht="12.75" customHeight="1" x14ac:dyDescent="0.2"/>
    <row r="11315" ht="12.75" customHeight="1" x14ac:dyDescent="0.2"/>
    <row r="11316" ht="12.75" customHeight="1" x14ac:dyDescent="0.2"/>
    <row r="11317" ht="12.75" customHeight="1" x14ac:dyDescent="0.2"/>
    <row r="11318" ht="12.75" customHeight="1" x14ac:dyDescent="0.2"/>
    <row r="11319" ht="12.75" customHeight="1" x14ac:dyDescent="0.2"/>
    <row r="11320" ht="12.75" customHeight="1" x14ac:dyDescent="0.2"/>
    <row r="11321" ht="12.75" customHeight="1" x14ac:dyDescent="0.2"/>
    <row r="11322" ht="12.75" customHeight="1" x14ac:dyDescent="0.2"/>
    <row r="11323" ht="12.75" customHeight="1" x14ac:dyDescent="0.2"/>
    <row r="11324" ht="12.75" customHeight="1" x14ac:dyDescent="0.2"/>
    <row r="11325" ht="12.75" customHeight="1" x14ac:dyDescent="0.2"/>
    <row r="11326" ht="12.75" customHeight="1" x14ac:dyDescent="0.2"/>
    <row r="11327" ht="12.75" customHeight="1" x14ac:dyDescent="0.2"/>
    <row r="11328" ht="12.75" customHeight="1" x14ac:dyDescent="0.2"/>
    <row r="11329" ht="12.75" customHeight="1" x14ac:dyDescent="0.2"/>
    <row r="11330" ht="12.75" customHeight="1" x14ac:dyDescent="0.2"/>
    <row r="11331" ht="12.75" customHeight="1" x14ac:dyDescent="0.2"/>
    <row r="11332" ht="12.75" customHeight="1" x14ac:dyDescent="0.2"/>
    <row r="11333" ht="12.75" customHeight="1" x14ac:dyDescent="0.2"/>
    <row r="11334" ht="12.75" customHeight="1" x14ac:dyDescent="0.2"/>
    <row r="11335" ht="12.75" customHeight="1" x14ac:dyDescent="0.2"/>
    <row r="11336" ht="12.75" customHeight="1" x14ac:dyDescent="0.2"/>
    <row r="11337" ht="12.75" customHeight="1" x14ac:dyDescent="0.2"/>
    <row r="11338" ht="12.75" customHeight="1" x14ac:dyDescent="0.2"/>
    <row r="11339" ht="12.75" customHeight="1" x14ac:dyDescent="0.2"/>
    <row r="11340" ht="12.75" customHeight="1" x14ac:dyDescent="0.2"/>
    <row r="11341" ht="12.75" customHeight="1" x14ac:dyDescent="0.2"/>
    <row r="11342" ht="12.75" customHeight="1" x14ac:dyDescent="0.2"/>
    <row r="11343" ht="12.75" customHeight="1" x14ac:dyDescent="0.2"/>
    <row r="11344" ht="12.75" customHeight="1" x14ac:dyDescent="0.2"/>
    <row r="11345" ht="12.75" customHeight="1" x14ac:dyDescent="0.2"/>
    <row r="11346" ht="12.75" customHeight="1" x14ac:dyDescent="0.2"/>
    <row r="11347" ht="12.75" customHeight="1" x14ac:dyDescent="0.2"/>
    <row r="11348" ht="12.75" customHeight="1" x14ac:dyDescent="0.2"/>
    <row r="11349" ht="12.75" customHeight="1" x14ac:dyDescent="0.2"/>
    <row r="11350" ht="12.75" customHeight="1" x14ac:dyDescent="0.2"/>
    <row r="11351" ht="12.75" customHeight="1" x14ac:dyDescent="0.2"/>
    <row r="11352" ht="12.75" customHeight="1" x14ac:dyDescent="0.2"/>
    <row r="11353" ht="12.75" customHeight="1" x14ac:dyDescent="0.2"/>
    <row r="11354" ht="12.75" customHeight="1" x14ac:dyDescent="0.2"/>
    <row r="11355" ht="12.75" customHeight="1" x14ac:dyDescent="0.2"/>
    <row r="11356" ht="12.75" customHeight="1" x14ac:dyDescent="0.2"/>
    <row r="11357" ht="12.75" customHeight="1" x14ac:dyDescent="0.2"/>
    <row r="11358" ht="12.75" customHeight="1" x14ac:dyDescent="0.2"/>
    <row r="11359" ht="12.75" customHeight="1" x14ac:dyDescent="0.2"/>
    <row r="11360" ht="12.75" customHeight="1" x14ac:dyDescent="0.2"/>
    <row r="11361" ht="12.75" customHeight="1" x14ac:dyDescent="0.2"/>
    <row r="11362" ht="12.75" customHeight="1" x14ac:dyDescent="0.2"/>
    <row r="11363" ht="12.75" customHeight="1" x14ac:dyDescent="0.2"/>
    <row r="11364" ht="12.75" customHeight="1" x14ac:dyDescent="0.2"/>
    <row r="11365" ht="12.75" customHeight="1" x14ac:dyDescent="0.2"/>
    <row r="11366" ht="12.75" customHeight="1" x14ac:dyDescent="0.2"/>
    <row r="11367" ht="12.75" customHeight="1" x14ac:dyDescent="0.2"/>
    <row r="11368" ht="12.75" customHeight="1" x14ac:dyDescent="0.2"/>
    <row r="11369" ht="12.75" customHeight="1" x14ac:dyDescent="0.2"/>
    <row r="11370" ht="12.75" customHeight="1" x14ac:dyDescent="0.2"/>
    <row r="11371" ht="12.75" customHeight="1" x14ac:dyDescent="0.2"/>
    <row r="11372" ht="12.75" customHeight="1" x14ac:dyDescent="0.2"/>
    <row r="11373" ht="12.75" customHeight="1" x14ac:dyDescent="0.2"/>
    <row r="11374" ht="12.75" customHeight="1" x14ac:dyDescent="0.2"/>
    <row r="11375" ht="12.75" customHeight="1" x14ac:dyDescent="0.2"/>
    <row r="11376" ht="12.75" customHeight="1" x14ac:dyDescent="0.2"/>
    <row r="11377" ht="12.75" customHeight="1" x14ac:dyDescent="0.2"/>
    <row r="11378" ht="12.75" customHeight="1" x14ac:dyDescent="0.2"/>
    <row r="11379" ht="12.75" customHeight="1" x14ac:dyDescent="0.2"/>
    <row r="11380" ht="12.75" customHeight="1" x14ac:dyDescent="0.2"/>
    <row r="11381" ht="12.75" customHeight="1" x14ac:dyDescent="0.2"/>
    <row r="11382" ht="12.75" customHeight="1" x14ac:dyDescent="0.2"/>
    <row r="11383" ht="12.75" customHeight="1" x14ac:dyDescent="0.2"/>
    <row r="11384" ht="12.75" customHeight="1" x14ac:dyDescent="0.2"/>
    <row r="11385" ht="12.75" customHeight="1" x14ac:dyDescent="0.2"/>
    <row r="11386" ht="12.75" customHeight="1" x14ac:dyDescent="0.2"/>
    <row r="11387" ht="12.75" customHeight="1" x14ac:dyDescent="0.2"/>
    <row r="11388" ht="12.75" customHeight="1" x14ac:dyDescent="0.2"/>
    <row r="11389" ht="12.75" customHeight="1" x14ac:dyDescent="0.2"/>
    <row r="11390" ht="12.75" customHeight="1" x14ac:dyDescent="0.2"/>
    <row r="11391" ht="12.75" customHeight="1" x14ac:dyDescent="0.2"/>
    <row r="11392" ht="12.75" customHeight="1" x14ac:dyDescent="0.2"/>
    <row r="11393" ht="12.75" customHeight="1" x14ac:dyDescent="0.2"/>
    <row r="11394" ht="12.75" customHeight="1" x14ac:dyDescent="0.2"/>
    <row r="11395" ht="12.75" customHeight="1" x14ac:dyDescent="0.2"/>
    <row r="11396" ht="12.75" customHeight="1" x14ac:dyDescent="0.2"/>
    <row r="11397" ht="12.75" customHeight="1" x14ac:dyDescent="0.2"/>
    <row r="11398" ht="12.75" customHeight="1" x14ac:dyDescent="0.2"/>
    <row r="11399" ht="12.75" customHeight="1" x14ac:dyDescent="0.2"/>
    <row r="11400" ht="12.75" customHeight="1" x14ac:dyDescent="0.2"/>
    <row r="11401" ht="12.75" customHeight="1" x14ac:dyDescent="0.2"/>
    <row r="11402" ht="12.75" customHeight="1" x14ac:dyDescent="0.2"/>
    <row r="11403" ht="12.75" customHeight="1" x14ac:dyDescent="0.2"/>
    <row r="11404" ht="12.75" customHeight="1" x14ac:dyDescent="0.2"/>
    <row r="11405" ht="12.75" customHeight="1" x14ac:dyDescent="0.2"/>
    <row r="11406" ht="12.75" customHeight="1" x14ac:dyDescent="0.2"/>
    <row r="11407" ht="12.75" customHeight="1" x14ac:dyDescent="0.2"/>
    <row r="11408" ht="12.75" customHeight="1" x14ac:dyDescent="0.2"/>
    <row r="11409" ht="12.75" customHeight="1" x14ac:dyDescent="0.2"/>
    <row r="11410" ht="12.75" customHeight="1" x14ac:dyDescent="0.2"/>
    <row r="11411" ht="12.75" customHeight="1" x14ac:dyDescent="0.2"/>
    <row r="11412" ht="12.75" customHeight="1" x14ac:dyDescent="0.2"/>
    <row r="11413" ht="12.75" customHeight="1" x14ac:dyDescent="0.2"/>
    <row r="11414" ht="12.75" customHeight="1" x14ac:dyDescent="0.2"/>
    <row r="11415" ht="12.75" customHeight="1" x14ac:dyDescent="0.2"/>
    <row r="11416" ht="12.75" customHeight="1" x14ac:dyDescent="0.2"/>
    <row r="11417" ht="12.75" customHeight="1" x14ac:dyDescent="0.2"/>
    <row r="11418" ht="12.75" customHeight="1" x14ac:dyDescent="0.2"/>
    <row r="11419" ht="12.75" customHeight="1" x14ac:dyDescent="0.2"/>
    <row r="11420" ht="12.75" customHeight="1" x14ac:dyDescent="0.2"/>
    <row r="11421" ht="12.75" customHeight="1" x14ac:dyDescent="0.2"/>
    <row r="11422" ht="12.75" customHeight="1" x14ac:dyDescent="0.2"/>
    <row r="11423" ht="12.75" customHeight="1" x14ac:dyDescent="0.2"/>
    <row r="11424" ht="12.75" customHeight="1" x14ac:dyDescent="0.2"/>
    <row r="11425" ht="12.75" customHeight="1" x14ac:dyDescent="0.2"/>
    <row r="11426" ht="12.75" customHeight="1" x14ac:dyDescent="0.2"/>
    <row r="11427" ht="12.75" customHeight="1" x14ac:dyDescent="0.2"/>
    <row r="11428" ht="12.75" customHeight="1" x14ac:dyDescent="0.2"/>
    <row r="11429" ht="12.75" customHeight="1" x14ac:dyDescent="0.2"/>
    <row r="11430" ht="12.75" customHeight="1" x14ac:dyDescent="0.2"/>
    <row r="11431" ht="12.75" customHeight="1" x14ac:dyDescent="0.2"/>
    <row r="11432" ht="12.75" customHeight="1" x14ac:dyDescent="0.2"/>
    <row r="11433" ht="12.75" customHeight="1" x14ac:dyDescent="0.2"/>
    <row r="11434" ht="12.75" customHeight="1" x14ac:dyDescent="0.2"/>
    <row r="11435" ht="12.75" customHeight="1" x14ac:dyDescent="0.2"/>
    <row r="11436" ht="12.75" customHeight="1" x14ac:dyDescent="0.2"/>
    <row r="11437" ht="12.75" customHeight="1" x14ac:dyDescent="0.2"/>
    <row r="11438" ht="12.75" customHeight="1" x14ac:dyDescent="0.2"/>
    <row r="11439" ht="12.75" customHeight="1" x14ac:dyDescent="0.2"/>
    <row r="11440" ht="12.75" customHeight="1" x14ac:dyDescent="0.2"/>
    <row r="11441" ht="12.75" customHeight="1" x14ac:dyDescent="0.2"/>
    <row r="11442" ht="12.75" customHeight="1" x14ac:dyDescent="0.2"/>
    <row r="11443" ht="12.75" customHeight="1" x14ac:dyDescent="0.2"/>
    <row r="11444" ht="12.75" customHeight="1" x14ac:dyDescent="0.2"/>
    <row r="11445" ht="12.75" customHeight="1" x14ac:dyDescent="0.2"/>
    <row r="11446" ht="12.75" customHeight="1" x14ac:dyDescent="0.2"/>
    <row r="11447" ht="12.75" customHeight="1" x14ac:dyDescent="0.2"/>
    <row r="11448" ht="12.75" customHeight="1" x14ac:dyDescent="0.2"/>
    <row r="11449" ht="12.75" customHeight="1" x14ac:dyDescent="0.2"/>
    <row r="11450" ht="12.75" customHeight="1" x14ac:dyDescent="0.2"/>
    <row r="11451" ht="12.75" customHeight="1" x14ac:dyDescent="0.2"/>
    <row r="11452" ht="12.75" customHeight="1" x14ac:dyDescent="0.2"/>
    <row r="11453" ht="12.75" customHeight="1" x14ac:dyDescent="0.2"/>
    <row r="11454" ht="12.75" customHeight="1" x14ac:dyDescent="0.2"/>
    <row r="11455" ht="12.75" customHeight="1" x14ac:dyDescent="0.2"/>
    <row r="11456" ht="12.75" customHeight="1" x14ac:dyDescent="0.2"/>
    <row r="11457" ht="12.75" customHeight="1" x14ac:dyDescent="0.2"/>
    <row r="11458" ht="12.75" customHeight="1" x14ac:dyDescent="0.2"/>
    <row r="11459" ht="12.75" customHeight="1" x14ac:dyDescent="0.2"/>
    <row r="11460" ht="12.75" customHeight="1" x14ac:dyDescent="0.2"/>
    <row r="11461" ht="12.75" customHeight="1" x14ac:dyDescent="0.2"/>
    <row r="11462" ht="12.75" customHeight="1" x14ac:dyDescent="0.2"/>
    <row r="11463" ht="12.75" customHeight="1" x14ac:dyDescent="0.2"/>
    <row r="11464" ht="12.75" customHeight="1" x14ac:dyDescent="0.2"/>
    <row r="11465" ht="12.75" customHeight="1" x14ac:dyDescent="0.2"/>
    <row r="11466" ht="12.75" customHeight="1" x14ac:dyDescent="0.2"/>
    <row r="11467" ht="12.75" customHeight="1" x14ac:dyDescent="0.2"/>
    <row r="11468" ht="12.75" customHeight="1" x14ac:dyDescent="0.2"/>
    <row r="11469" ht="12.75" customHeight="1" x14ac:dyDescent="0.2"/>
    <row r="11470" ht="12.75" customHeight="1" x14ac:dyDescent="0.2"/>
    <row r="11471" ht="12.75" customHeight="1" x14ac:dyDescent="0.2"/>
    <row r="11472" ht="12.75" customHeight="1" x14ac:dyDescent="0.2"/>
    <row r="11473" ht="12.75" customHeight="1" x14ac:dyDescent="0.2"/>
    <row r="11474" ht="12.75" customHeight="1" x14ac:dyDescent="0.2"/>
    <row r="11475" ht="12.75" customHeight="1" x14ac:dyDescent="0.2"/>
    <row r="11476" ht="12.75" customHeight="1" x14ac:dyDescent="0.2"/>
    <row r="11477" ht="12.75" customHeight="1" x14ac:dyDescent="0.2"/>
    <row r="11478" ht="12.75" customHeight="1" x14ac:dyDescent="0.2"/>
    <row r="11479" ht="12.75" customHeight="1" x14ac:dyDescent="0.2"/>
    <row r="11480" ht="12.75" customHeight="1" x14ac:dyDescent="0.2"/>
    <row r="11481" ht="12.75" customHeight="1" x14ac:dyDescent="0.2"/>
    <row r="11482" ht="12.75" customHeight="1" x14ac:dyDescent="0.2"/>
    <row r="11483" ht="12.75" customHeight="1" x14ac:dyDescent="0.2"/>
    <row r="11484" ht="12.75" customHeight="1" x14ac:dyDescent="0.2"/>
    <row r="11485" ht="12.75" customHeight="1" x14ac:dyDescent="0.2"/>
    <row r="11486" ht="12.75" customHeight="1" x14ac:dyDescent="0.2"/>
    <row r="11487" ht="12.75" customHeight="1" x14ac:dyDescent="0.2"/>
    <row r="11488" ht="12.75" customHeight="1" x14ac:dyDescent="0.2"/>
    <row r="11489" ht="12.75" customHeight="1" x14ac:dyDescent="0.2"/>
    <row r="11490" ht="12.75" customHeight="1" x14ac:dyDescent="0.2"/>
    <row r="11491" ht="12.75" customHeight="1" x14ac:dyDescent="0.2"/>
    <row r="11492" ht="12.75" customHeight="1" x14ac:dyDescent="0.2"/>
    <row r="11493" ht="12.75" customHeight="1" x14ac:dyDescent="0.2"/>
    <row r="11494" ht="12.75" customHeight="1" x14ac:dyDescent="0.2"/>
    <row r="11495" ht="12.75" customHeight="1" x14ac:dyDescent="0.2"/>
    <row r="11496" ht="12.75" customHeight="1" x14ac:dyDescent="0.2"/>
    <row r="11497" ht="12.75" customHeight="1" x14ac:dyDescent="0.2"/>
    <row r="11498" ht="12.75" customHeight="1" x14ac:dyDescent="0.2"/>
    <row r="11499" ht="12.75" customHeight="1" x14ac:dyDescent="0.2"/>
    <row r="11500" ht="12.75" customHeight="1" x14ac:dyDescent="0.2"/>
    <row r="11501" ht="12.75" customHeight="1" x14ac:dyDescent="0.2"/>
    <row r="11502" ht="12.75" customHeight="1" x14ac:dyDescent="0.2"/>
    <row r="11503" ht="12.75" customHeight="1" x14ac:dyDescent="0.2"/>
    <row r="11504" ht="12.75" customHeight="1" x14ac:dyDescent="0.2"/>
    <row r="11505" ht="12.75" customHeight="1" x14ac:dyDescent="0.2"/>
    <row r="11506" ht="12.75" customHeight="1" x14ac:dyDescent="0.2"/>
    <row r="11507" ht="12.75" customHeight="1" x14ac:dyDescent="0.2"/>
    <row r="11508" ht="12.75" customHeight="1" x14ac:dyDescent="0.2"/>
    <row r="11509" ht="12.75" customHeight="1" x14ac:dyDescent="0.2"/>
    <row r="11510" ht="12.75" customHeight="1" x14ac:dyDescent="0.2"/>
    <row r="11511" ht="12.75" customHeight="1" x14ac:dyDescent="0.2"/>
    <row r="11512" ht="12.75" customHeight="1" x14ac:dyDescent="0.2"/>
    <row r="11513" ht="12.75" customHeight="1" x14ac:dyDescent="0.2"/>
    <row r="11514" ht="12.75" customHeight="1" x14ac:dyDescent="0.2"/>
    <row r="11515" ht="12.75" customHeight="1" x14ac:dyDescent="0.2"/>
    <row r="11516" ht="12.75" customHeight="1" x14ac:dyDescent="0.2"/>
    <row r="11517" ht="12.75" customHeight="1" x14ac:dyDescent="0.2"/>
    <row r="11518" ht="12.75" customHeight="1" x14ac:dyDescent="0.2"/>
    <row r="11519" ht="12.75" customHeight="1" x14ac:dyDescent="0.2"/>
    <row r="11520" ht="12.75" customHeight="1" x14ac:dyDescent="0.2"/>
    <row r="11521" ht="12.75" customHeight="1" x14ac:dyDescent="0.2"/>
    <row r="11522" ht="12.75" customHeight="1" x14ac:dyDescent="0.2"/>
    <row r="11523" ht="12.75" customHeight="1" x14ac:dyDescent="0.2"/>
    <row r="11524" ht="12.75" customHeight="1" x14ac:dyDescent="0.2"/>
    <row r="11525" ht="12.75" customHeight="1" x14ac:dyDescent="0.2"/>
    <row r="11526" ht="12.75" customHeight="1" x14ac:dyDescent="0.2"/>
    <row r="11527" ht="12.75" customHeight="1" x14ac:dyDescent="0.2"/>
    <row r="11528" ht="12.75" customHeight="1" x14ac:dyDescent="0.2"/>
    <row r="11529" ht="12.75" customHeight="1" x14ac:dyDescent="0.2"/>
    <row r="11530" ht="12.75" customHeight="1" x14ac:dyDescent="0.2"/>
    <row r="11531" ht="12.75" customHeight="1" x14ac:dyDescent="0.2"/>
    <row r="11532" ht="12.75" customHeight="1" x14ac:dyDescent="0.2"/>
    <row r="11533" ht="12.75" customHeight="1" x14ac:dyDescent="0.2"/>
    <row r="11534" ht="12.75" customHeight="1" x14ac:dyDescent="0.2"/>
    <row r="11535" ht="12.75" customHeight="1" x14ac:dyDescent="0.2"/>
    <row r="11536" ht="12.75" customHeight="1" x14ac:dyDescent="0.2"/>
    <row r="11537" ht="12.75" customHeight="1" x14ac:dyDescent="0.2"/>
    <row r="11538" ht="12.75" customHeight="1" x14ac:dyDescent="0.2"/>
    <row r="11539" ht="12.75" customHeight="1" x14ac:dyDescent="0.2"/>
    <row r="11540" ht="12.75" customHeight="1" x14ac:dyDescent="0.2"/>
    <row r="11541" ht="12.75" customHeight="1" x14ac:dyDescent="0.2"/>
    <row r="11542" ht="12.75" customHeight="1" x14ac:dyDescent="0.2"/>
    <row r="11543" ht="12.75" customHeight="1" x14ac:dyDescent="0.2"/>
    <row r="11544" ht="12.75" customHeight="1" x14ac:dyDescent="0.2"/>
    <row r="11545" ht="12.75" customHeight="1" x14ac:dyDescent="0.2"/>
    <row r="11546" ht="12.75" customHeight="1" x14ac:dyDescent="0.2"/>
    <row r="11547" ht="12.75" customHeight="1" x14ac:dyDescent="0.2"/>
    <row r="11548" ht="12.75" customHeight="1" x14ac:dyDescent="0.2"/>
    <row r="11549" ht="12.75" customHeight="1" x14ac:dyDescent="0.2"/>
    <row r="11550" ht="12.75" customHeight="1" x14ac:dyDescent="0.2"/>
    <row r="11551" ht="12.75" customHeight="1" x14ac:dyDescent="0.2"/>
    <row r="11552" ht="12.75" customHeight="1" x14ac:dyDescent="0.2"/>
    <row r="11553" ht="12.75" customHeight="1" x14ac:dyDescent="0.2"/>
    <row r="11554" ht="12.75" customHeight="1" x14ac:dyDescent="0.2"/>
    <row r="11555" ht="12.75" customHeight="1" x14ac:dyDescent="0.2"/>
    <row r="11556" ht="12.75" customHeight="1" x14ac:dyDescent="0.2"/>
    <row r="11557" ht="12.75" customHeight="1" x14ac:dyDescent="0.2"/>
    <row r="11558" ht="12.75" customHeight="1" x14ac:dyDescent="0.2"/>
    <row r="11559" ht="12.75" customHeight="1" x14ac:dyDescent="0.2"/>
    <row r="11560" ht="12.75" customHeight="1" x14ac:dyDescent="0.2"/>
    <row r="11561" ht="12.75" customHeight="1" x14ac:dyDescent="0.2"/>
    <row r="11562" ht="12.75" customHeight="1" x14ac:dyDescent="0.2"/>
    <row r="11563" ht="12.75" customHeight="1" x14ac:dyDescent="0.2"/>
    <row r="11564" ht="12.75" customHeight="1" x14ac:dyDescent="0.2"/>
    <row r="11565" ht="12.75" customHeight="1" x14ac:dyDescent="0.2"/>
    <row r="11566" ht="12.75" customHeight="1" x14ac:dyDescent="0.2"/>
    <row r="11567" ht="12.75" customHeight="1" x14ac:dyDescent="0.2"/>
    <row r="11568" ht="12.75" customHeight="1" x14ac:dyDescent="0.2"/>
    <row r="11569" ht="12.75" customHeight="1" x14ac:dyDescent="0.2"/>
    <row r="11570" ht="12.75" customHeight="1" x14ac:dyDescent="0.2"/>
    <row r="11571" ht="12.75" customHeight="1" x14ac:dyDescent="0.2"/>
    <row r="11572" ht="12.75" customHeight="1" x14ac:dyDescent="0.2"/>
    <row r="11573" ht="12.75" customHeight="1" x14ac:dyDescent="0.2"/>
    <row r="11574" ht="12.75" customHeight="1" x14ac:dyDescent="0.2"/>
    <row r="11575" ht="12.75" customHeight="1" x14ac:dyDescent="0.2"/>
    <row r="11576" ht="12.75" customHeight="1" x14ac:dyDescent="0.2"/>
    <row r="11577" ht="12.75" customHeight="1" x14ac:dyDescent="0.2"/>
    <row r="11578" ht="12.75" customHeight="1" x14ac:dyDescent="0.2"/>
    <row r="11579" ht="12.75" customHeight="1" x14ac:dyDescent="0.2"/>
    <row r="11580" ht="12.75" customHeight="1" x14ac:dyDescent="0.2"/>
    <row r="11581" ht="12.75" customHeight="1" x14ac:dyDescent="0.2"/>
    <row r="11582" ht="12.75" customHeight="1" x14ac:dyDescent="0.2"/>
    <row r="11583" ht="12.75" customHeight="1" x14ac:dyDescent="0.2"/>
    <row r="11584" ht="12.75" customHeight="1" x14ac:dyDescent="0.2"/>
    <row r="11585" ht="12.75" customHeight="1" x14ac:dyDescent="0.2"/>
    <row r="11586" ht="12.75" customHeight="1" x14ac:dyDescent="0.2"/>
    <row r="11587" ht="12.75" customHeight="1" x14ac:dyDescent="0.2"/>
    <row r="11588" ht="12.75" customHeight="1" x14ac:dyDescent="0.2"/>
    <row r="11589" ht="12.75" customHeight="1" x14ac:dyDescent="0.2"/>
    <row r="11590" ht="12.75" customHeight="1" x14ac:dyDescent="0.2"/>
    <row r="11591" ht="12.75" customHeight="1" x14ac:dyDescent="0.2"/>
    <row r="11592" ht="12.75" customHeight="1" x14ac:dyDescent="0.2"/>
    <row r="11593" ht="12.75" customHeight="1" x14ac:dyDescent="0.2"/>
    <row r="11594" ht="12.75" customHeight="1" x14ac:dyDescent="0.2"/>
    <row r="11595" ht="12.75" customHeight="1" x14ac:dyDescent="0.2"/>
    <row r="11596" ht="12.75" customHeight="1" x14ac:dyDescent="0.2"/>
    <row r="11597" ht="12.75" customHeight="1" x14ac:dyDescent="0.2"/>
    <row r="11598" ht="12.75" customHeight="1" x14ac:dyDescent="0.2"/>
    <row r="11599" ht="12.75" customHeight="1" x14ac:dyDescent="0.2"/>
    <row r="11600" ht="12.75" customHeight="1" x14ac:dyDescent="0.2"/>
    <row r="11601" ht="12.75" customHeight="1" x14ac:dyDescent="0.2"/>
    <row r="11602" ht="12.75" customHeight="1" x14ac:dyDescent="0.2"/>
    <row r="11603" ht="12.75" customHeight="1" x14ac:dyDescent="0.2"/>
    <row r="11604" ht="12.75" customHeight="1" x14ac:dyDescent="0.2"/>
    <row r="11605" ht="12.75" customHeight="1" x14ac:dyDescent="0.2"/>
    <row r="11606" ht="12.75" customHeight="1" x14ac:dyDescent="0.2"/>
    <row r="11607" ht="12.75" customHeight="1" x14ac:dyDescent="0.2"/>
    <row r="11608" ht="12.75" customHeight="1" x14ac:dyDescent="0.2"/>
    <row r="11609" ht="12.75" customHeight="1" x14ac:dyDescent="0.2"/>
    <row r="11610" ht="12.75" customHeight="1" x14ac:dyDescent="0.2"/>
    <row r="11611" ht="12.75" customHeight="1" x14ac:dyDescent="0.2"/>
    <row r="11612" ht="12.75" customHeight="1" x14ac:dyDescent="0.2"/>
    <row r="11613" ht="12.75" customHeight="1" x14ac:dyDescent="0.2"/>
    <row r="11614" ht="12.75" customHeight="1" x14ac:dyDescent="0.2"/>
    <row r="11615" ht="12.75" customHeight="1" x14ac:dyDescent="0.2"/>
    <row r="11616" ht="12.75" customHeight="1" x14ac:dyDescent="0.2"/>
    <row r="11617" ht="12.75" customHeight="1" x14ac:dyDescent="0.2"/>
    <row r="11618" ht="12.75" customHeight="1" x14ac:dyDescent="0.2"/>
    <row r="11619" ht="12.75" customHeight="1" x14ac:dyDescent="0.2"/>
    <row r="11620" ht="12.75" customHeight="1" x14ac:dyDescent="0.2"/>
    <row r="11621" ht="12.75" customHeight="1" x14ac:dyDescent="0.2"/>
    <row r="11622" ht="12.75" customHeight="1" x14ac:dyDescent="0.2"/>
    <row r="11623" ht="12.75" customHeight="1" x14ac:dyDescent="0.2"/>
    <row r="11624" ht="12.75" customHeight="1" x14ac:dyDescent="0.2"/>
    <row r="11625" ht="12.75" customHeight="1" x14ac:dyDescent="0.2"/>
    <row r="11626" ht="12.75" customHeight="1" x14ac:dyDescent="0.2"/>
    <row r="11627" ht="12.75" customHeight="1" x14ac:dyDescent="0.2"/>
    <row r="11628" ht="12.75" customHeight="1" x14ac:dyDescent="0.2"/>
    <row r="11629" ht="12.75" customHeight="1" x14ac:dyDescent="0.2"/>
    <row r="11630" ht="12.75" customHeight="1" x14ac:dyDescent="0.2"/>
    <row r="11631" ht="12.75" customHeight="1" x14ac:dyDescent="0.2"/>
    <row r="11632" ht="12.75" customHeight="1" x14ac:dyDescent="0.2"/>
    <row r="11633" ht="12.75" customHeight="1" x14ac:dyDescent="0.2"/>
    <row r="11634" ht="12.75" customHeight="1" x14ac:dyDescent="0.2"/>
    <row r="11635" ht="12.75" customHeight="1" x14ac:dyDescent="0.2"/>
    <row r="11636" ht="12.75" customHeight="1" x14ac:dyDescent="0.2"/>
    <row r="11637" ht="12.75" customHeight="1" x14ac:dyDescent="0.2"/>
    <row r="11638" ht="12.75" customHeight="1" x14ac:dyDescent="0.2"/>
    <row r="11639" ht="12.75" customHeight="1" x14ac:dyDescent="0.2"/>
    <row r="11640" ht="12.75" customHeight="1" x14ac:dyDescent="0.2"/>
    <row r="11641" ht="12.75" customHeight="1" x14ac:dyDescent="0.2"/>
  </sheetData>
  <mergeCells count="330">
    <mergeCell ref="AI739:AI740"/>
    <mergeCell ref="AJ739:AJ740"/>
    <mergeCell ref="B738:J738"/>
    <mergeCell ref="A739:A740"/>
    <mergeCell ref="B739:J739"/>
    <mergeCell ref="K739:K740"/>
    <mergeCell ref="AD739:AD740"/>
    <mergeCell ref="AE739:AE740"/>
    <mergeCell ref="AF739:AF740"/>
    <mergeCell ref="AG739:AG740"/>
    <mergeCell ref="AH739:AH740"/>
    <mergeCell ref="AF673:AF674"/>
    <mergeCell ref="AG673:AG674"/>
    <mergeCell ref="AH673:AH674"/>
    <mergeCell ref="AI673:AI674"/>
    <mergeCell ref="AJ673:AJ674"/>
    <mergeCell ref="B672:J672"/>
    <mergeCell ref="A673:A674"/>
    <mergeCell ref="B673:J673"/>
    <mergeCell ref="K673:K674"/>
    <mergeCell ref="AD673:AD674"/>
    <mergeCell ref="AE673:AE674"/>
    <mergeCell ref="A556:A557"/>
    <mergeCell ref="B556:J556"/>
    <mergeCell ref="K556:K557"/>
    <mergeCell ref="AD556:AD557"/>
    <mergeCell ref="AE556:AE557"/>
    <mergeCell ref="A487:A488"/>
    <mergeCell ref="A510:A511"/>
    <mergeCell ref="B532:J532"/>
    <mergeCell ref="A533:A534"/>
    <mergeCell ref="B533:J533"/>
    <mergeCell ref="K533:K534"/>
    <mergeCell ref="B510:J510"/>
    <mergeCell ref="K510:K511"/>
    <mergeCell ref="AJ533:AJ534"/>
    <mergeCell ref="AI510:AI511"/>
    <mergeCell ref="AJ510:AJ511"/>
    <mergeCell ref="AD533:AD534"/>
    <mergeCell ref="AE533:AE534"/>
    <mergeCell ref="AF533:AF534"/>
    <mergeCell ref="AG533:AG534"/>
    <mergeCell ref="AH533:AH534"/>
    <mergeCell ref="AF556:AF557"/>
    <mergeCell ref="AG556:AG557"/>
    <mergeCell ref="AH556:AH557"/>
    <mergeCell ref="AI556:AI557"/>
    <mergeCell ref="AJ556:AJ557"/>
    <mergeCell ref="AD510:AD511"/>
    <mergeCell ref="AE510:AE511"/>
    <mergeCell ref="AF510:AF511"/>
    <mergeCell ref="AG510:AG511"/>
    <mergeCell ref="AH510:AH511"/>
    <mergeCell ref="AI533:AI534"/>
    <mergeCell ref="AG487:AG488"/>
    <mergeCell ref="AH487:AH488"/>
    <mergeCell ref="AI487:AI488"/>
    <mergeCell ref="AJ487:AJ488"/>
    <mergeCell ref="A464:A465"/>
    <mergeCell ref="B487:J487"/>
    <mergeCell ref="K487:K488"/>
    <mergeCell ref="AD487:AD488"/>
    <mergeCell ref="AE487:AE488"/>
    <mergeCell ref="AF487:AF488"/>
    <mergeCell ref="AG464:AG465"/>
    <mergeCell ref="AH464:AH465"/>
    <mergeCell ref="AI464:AI465"/>
    <mergeCell ref="AJ464:AJ465"/>
    <mergeCell ref="A211:A212"/>
    <mergeCell ref="B211:J211"/>
    <mergeCell ref="K211:K212"/>
    <mergeCell ref="AD211:AD212"/>
    <mergeCell ref="AE211:AE212"/>
    <mergeCell ref="B125:I125"/>
    <mergeCell ref="B139:I139"/>
    <mergeCell ref="B156:I156"/>
    <mergeCell ref="B170:I170"/>
    <mergeCell ref="B187:J187"/>
    <mergeCell ref="A188:A189"/>
    <mergeCell ref="B188:J188"/>
    <mergeCell ref="AD188:AD189"/>
    <mergeCell ref="AE188:AE189"/>
    <mergeCell ref="B207:J207"/>
    <mergeCell ref="AG188:AG189"/>
    <mergeCell ref="AH188:AH189"/>
    <mergeCell ref="AI188:AI189"/>
    <mergeCell ref="AJ188:AJ189"/>
    <mergeCell ref="AF211:AF212"/>
    <mergeCell ref="AG211:AG212"/>
    <mergeCell ref="AH211:AH212"/>
    <mergeCell ref="AI211:AI212"/>
    <mergeCell ref="AJ211:AJ212"/>
    <mergeCell ref="B3:I3"/>
    <mergeCell ref="L3:M3"/>
    <mergeCell ref="N3:O3"/>
    <mergeCell ref="P3:Q3"/>
    <mergeCell ref="R3:S3"/>
    <mergeCell ref="T3:U3"/>
    <mergeCell ref="V3:W3"/>
    <mergeCell ref="B19:I19"/>
    <mergeCell ref="B34:I34"/>
    <mergeCell ref="B49:I49"/>
    <mergeCell ref="B63:I63"/>
    <mergeCell ref="B80:I80"/>
    <mergeCell ref="B97:I97"/>
    <mergeCell ref="B112:I112"/>
    <mergeCell ref="K188:K189"/>
    <mergeCell ref="B210:J210"/>
    <mergeCell ref="AF464:AF465"/>
    <mergeCell ref="B463:J463"/>
    <mergeCell ref="B464:J464"/>
    <mergeCell ref="K464:K465"/>
    <mergeCell ref="AD464:AD465"/>
    <mergeCell ref="AE464:AE465"/>
    <mergeCell ref="AE418:AE419"/>
    <mergeCell ref="AF441:AF442"/>
    <mergeCell ref="AF372:AF373"/>
    <mergeCell ref="AF349:AF350"/>
    <mergeCell ref="AF326:AF327"/>
    <mergeCell ref="AF303:AF304"/>
    <mergeCell ref="AF280:AF281"/>
    <mergeCell ref="AF257:AF258"/>
    <mergeCell ref="AF234:AF235"/>
    <mergeCell ref="B230:J230"/>
    <mergeCell ref="AF188:AF189"/>
    <mergeCell ref="AG441:AG442"/>
    <mergeCell ref="AH441:AH442"/>
    <mergeCell ref="AI441:AI442"/>
    <mergeCell ref="AJ441:AJ442"/>
    <mergeCell ref="B440:J440"/>
    <mergeCell ref="A441:A442"/>
    <mergeCell ref="B441:J441"/>
    <mergeCell ref="K441:K442"/>
    <mergeCell ref="AD441:AD442"/>
    <mergeCell ref="AE441:AE442"/>
    <mergeCell ref="AF418:AF419"/>
    <mergeCell ref="AG418:AG419"/>
    <mergeCell ref="AH418:AH419"/>
    <mergeCell ref="AI418:AI419"/>
    <mergeCell ref="AJ418:AJ419"/>
    <mergeCell ref="B417:J417"/>
    <mergeCell ref="A418:A419"/>
    <mergeCell ref="B418:J418"/>
    <mergeCell ref="K418:K419"/>
    <mergeCell ref="AD418:AD419"/>
    <mergeCell ref="AF395:AF396"/>
    <mergeCell ref="AG395:AG396"/>
    <mergeCell ref="AH395:AH396"/>
    <mergeCell ref="AI395:AI396"/>
    <mergeCell ref="AJ395:AJ396"/>
    <mergeCell ref="B394:J394"/>
    <mergeCell ref="A395:A396"/>
    <mergeCell ref="B395:J395"/>
    <mergeCell ref="K395:K396"/>
    <mergeCell ref="AD395:AD396"/>
    <mergeCell ref="AE395:AE396"/>
    <mergeCell ref="AF717:AF718"/>
    <mergeCell ref="AG717:AG718"/>
    <mergeCell ref="AH717:AH718"/>
    <mergeCell ref="AI717:AI718"/>
    <mergeCell ref="AJ717:AJ718"/>
    <mergeCell ref="B716:J716"/>
    <mergeCell ref="A717:A718"/>
    <mergeCell ref="B717:J717"/>
    <mergeCell ref="K717:K718"/>
    <mergeCell ref="AD717:AD718"/>
    <mergeCell ref="AE717:AE718"/>
    <mergeCell ref="AF626:AF627"/>
    <mergeCell ref="AG626:AG627"/>
    <mergeCell ref="AH626:AH627"/>
    <mergeCell ref="AI626:AI627"/>
    <mergeCell ref="AJ626:AJ627"/>
    <mergeCell ref="B625:J625"/>
    <mergeCell ref="A626:A627"/>
    <mergeCell ref="B626:J626"/>
    <mergeCell ref="K626:K627"/>
    <mergeCell ref="AD626:AD627"/>
    <mergeCell ref="AE626:AE627"/>
    <mergeCell ref="AF604:AF605"/>
    <mergeCell ref="AG604:AG605"/>
    <mergeCell ref="AH604:AH605"/>
    <mergeCell ref="AI604:AI605"/>
    <mergeCell ref="AJ604:AJ605"/>
    <mergeCell ref="B603:J603"/>
    <mergeCell ref="A604:A605"/>
    <mergeCell ref="B604:J604"/>
    <mergeCell ref="K604:K605"/>
    <mergeCell ref="AD604:AD605"/>
    <mergeCell ref="AE604:AE605"/>
    <mergeCell ref="AF579:AF580"/>
    <mergeCell ref="AG579:AG580"/>
    <mergeCell ref="AH579:AH580"/>
    <mergeCell ref="AI579:AI580"/>
    <mergeCell ref="AJ579:AJ580"/>
    <mergeCell ref="B578:J578"/>
    <mergeCell ref="A579:A580"/>
    <mergeCell ref="B579:J579"/>
    <mergeCell ref="K579:K580"/>
    <mergeCell ref="AD579:AD580"/>
    <mergeCell ref="AE579:AE580"/>
    <mergeCell ref="AF695:AF696"/>
    <mergeCell ref="AG695:AG696"/>
    <mergeCell ref="AH695:AH696"/>
    <mergeCell ref="AI695:AI696"/>
    <mergeCell ref="AJ695:AJ696"/>
    <mergeCell ref="B694:J694"/>
    <mergeCell ref="A695:A696"/>
    <mergeCell ref="B695:J695"/>
    <mergeCell ref="K695:K696"/>
    <mergeCell ref="AD695:AD696"/>
    <mergeCell ref="AE695:AE696"/>
    <mergeCell ref="AF651:AF652"/>
    <mergeCell ref="AG651:AG652"/>
    <mergeCell ref="AH651:AH652"/>
    <mergeCell ref="AI651:AI652"/>
    <mergeCell ref="AJ651:AJ652"/>
    <mergeCell ref="B650:J650"/>
    <mergeCell ref="A651:A652"/>
    <mergeCell ref="B651:J651"/>
    <mergeCell ref="K651:K652"/>
    <mergeCell ref="AD651:AD652"/>
    <mergeCell ref="AE651:AE652"/>
    <mergeCell ref="AG372:AG373"/>
    <mergeCell ref="AH372:AH373"/>
    <mergeCell ref="AI372:AI373"/>
    <mergeCell ref="AJ372:AJ373"/>
    <mergeCell ref="B371:J371"/>
    <mergeCell ref="A372:A373"/>
    <mergeCell ref="B372:J372"/>
    <mergeCell ref="K372:K373"/>
    <mergeCell ref="AD372:AD373"/>
    <mergeCell ref="AE372:AE373"/>
    <mergeCell ref="AG349:AG350"/>
    <mergeCell ref="AH349:AH350"/>
    <mergeCell ref="AI349:AI350"/>
    <mergeCell ref="AJ349:AJ350"/>
    <mergeCell ref="B348:J348"/>
    <mergeCell ref="A349:A350"/>
    <mergeCell ref="B349:J349"/>
    <mergeCell ref="K349:K350"/>
    <mergeCell ref="AD349:AD350"/>
    <mergeCell ref="AE349:AE350"/>
    <mergeCell ref="AG326:AG327"/>
    <mergeCell ref="AH326:AH327"/>
    <mergeCell ref="AI326:AI327"/>
    <mergeCell ref="AJ326:AJ327"/>
    <mergeCell ref="B325:J325"/>
    <mergeCell ref="A326:A327"/>
    <mergeCell ref="B326:J326"/>
    <mergeCell ref="K326:K327"/>
    <mergeCell ref="AD326:AD327"/>
    <mergeCell ref="AE326:AE327"/>
    <mergeCell ref="AG303:AG304"/>
    <mergeCell ref="AH303:AH304"/>
    <mergeCell ref="AI303:AI304"/>
    <mergeCell ref="AJ303:AJ304"/>
    <mergeCell ref="B302:J302"/>
    <mergeCell ref="A303:A304"/>
    <mergeCell ref="B303:J303"/>
    <mergeCell ref="K303:K304"/>
    <mergeCell ref="AD303:AD304"/>
    <mergeCell ref="AE303:AE304"/>
    <mergeCell ref="AG280:AG281"/>
    <mergeCell ref="AH280:AH281"/>
    <mergeCell ref="AI280:AI281"/>
    <mergeCell ref="AJ280:AJ281"/>
    <mergeCell ref="B279:J279"/>
    <mergeCell ref="A280:A281"/>
    <mergeCell ref="B280:J280"/>
    <mergeCell ref="K280:K281"/>
    <mergeCell ref="AD280:AD281"/>
    <mergeCell ref="AE280:AE281"/>
    <mergeCell ref="AG257:AG258"/>
    <mergeCell ref="AH257:AH258"/>
    <mergeCell ref="AI257:AI258"/>
    <mergeCell ref="AJ257:AJ258"/>
    <mergeCell ref="B256:J256"/>
    <mergeCell ref="A257:A258"/>
    <mergeCell ref="B257:J257"/>
    <mergeCell ref="K257:K258"/>
    <mergeCell ref="AD257:AD258"/>
    <mergeCell ref="AE257:AE258"/>
    <mergeCell ref="AG234:AG235"/>
    <mergeCell ref="AH234:AH235"/>
    <mergeCell ref="AI234:AI235"/>
    <mergeCell ref="AJ234:AJ235"/>
    <mergeCell ref="B233:J233"/>
    <mergeCell ref="A234:A235"/>
    <mergeCell ref="B234:J234"/>
    <mergeCell ref="K234:K235"/>
    <mergeCell ref="AD234:AD235"/>
    <mergeCell ref="AE234:AE235"/>
    <mergeCell ref="AI761:AI762"/>
    <mergeCell ref="AJ761:AJ762"/>
    <mergeCell ref="B760:J760"/>
    <mergeCell ref="A761:A762"/>
    <mergeCell ref="B761:J761"/>
    <mergeCell ref="K761:K762"/>
    <mergeCell ref="AD761:AD762"/>
    <mergeCell ref="AE761:AE762"/>
    <mergeCell ref="AF761:AF762"/>
    <mergeCell ref="AG761:AG762"/>
    <mergeCell ref="AH761:AH762"/>
    <mergeCell ref="B253:J253"/>
    <mergeCell ref="B276:J276"/>
    <mergeCell ref="B299:J299"/>
    <mergeCell ref="B322:J322"/>
    <mergeCell ref="B345:J345"/>
    <mergeCell ref="B368:J368"/>
    <mergeCell ref="B391:J391"/>
    <mergeCell ref="B414:J414"/>
    <mergeCell ref="B437:J437"/>
    <mergeCell ref="B622:J622"/>
    <mergeCell ref="B644:J644"/>
    <mergeCell ref="B669:J669"/>
    <mergeCell ref="B691:J691"/>
    <mergeCell ref="B713:J713"/>
    <mergeCell ref="B735:J735"/>
    <mergeCell ref="B757:J757"/>
    <mergeCell ref="B779:J779"/>
    <mergeCell ref="B460:J460"/>
    <mergeCell ref="B483:J483"/>
    <mergeCell ref="B509:J509"/>
    <mergeCell ref="B486:J486"/>
    <mergeCell ref="B506:J506"/>
    <mergeCell ref="B529:J529"/>
    <mergeCell ref="B552:J552"/>
    <mergeCell ref="B575:J575"/>
    <mergeCell ref="B597:J597"/>
    <mergeCell ref="B555:J555"/>
  </mergeCells>
  <pageMargins left="0.7" right="0.7" top="0.75" bottom="0.75" header="0" footer="0"/>
  <pageSetup orientation="landscape"/>
  <ignoredErrors>
    <ignoredError sqref="A763:A778 A741:A756 A719:A734" numberStoredAsText="1"/>
  </ignoredErrors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E36C09"/>
  </sheetPr>
  <dimension ref="A1:S1003"/>
  <sheetViews>
    <sheetView tabSelected="1" topLeftCell="A31" zoomScaleNormal="100" workbookViewId="0">
      <selection activeCell="C55" sqref="C55"/>
    </sheetView>
  </sheetViews>
  <sheetFormatPr baseColWidth="10" defaultColWidth="12.5703125" defaultRowHeight="15" customHeight="1" x14ac:dyDescent="0.2"/>
  <cols>
    <col min="1" max="1" width="8.5703125" customWidth="1"/>
    <col min="2" max="10" width="7.140625" customWidth="1"/>
    <col min="11" max="11" width="15.7109375" style="183" bestFit="1" customWidth="1"/>
    <col min="12" max="18" width="12.85546875" customWidth="1"/>
    <col min="19" max="26" width="10" customWidth="1"/>
  </cols>
  <sheetData>
    <row r="1" spans="1:19" ht="12.75" customHeight="1" x14ac:dyDescent="0.2"/>
    <row r="2" spans="1:19" ht="12.75" customHeight="1" x14ac:dyDescent="0.2"/>
    <row r="3" spans="1:19" ht="26.25" customHeight="1" x14ac:dyDescent="0.4">
      <c r="B3" s="211" t="s">
        <v>68</v>
      </c>
      <c r="C3" s="212"/>
      <c r="D3" s="212"/>
      <c r="E3" s="212"/>
      <c r="F3" s="212"/>
      <c r="G3" s="212"/>
      <c r="H3" s="212"/>
      <c r="I3" s="212"/>
      <c r="J3" s="212"/>
      <c r="K3" s="66" t="s">
        <v>63</v>
      </c>
      <c r="L3" s="27"/>
      <c r="M3" s="1"/>
      <c r="N3" s="1"/>
      <c r="O3" s="27"/>
      <c r="P3" s="1"/>
      <c r="Q3" s="27"/>
      <c r="R3" s="27"/>
      <c r="S3" s="27"/>
    </row>
    <row r="4" spans="1:19" ht="20.25" customHeight="1" x14ac:dyDescent="0.2">
      <c r="A4" s="223" t="s">
        <v>19</v>
      </c>
      <c r="B4" s="224" t="s">
        <v>69</v>
      </c>
      <c r="C4" s="225"/>
      <c r="D4" s="225"/>
      <c r="E4" s="225"/>
      <c r="F4" s="225"/>
      <c r="G4" s="225"/>
      <c r="H4" s="225"/>
      <c r="I4" s="225"/>
      <c r="J4" s="226"/>
      <c r="K4" s="227" t="s">
        <v>20</v>
      </c>
      <c r="L4" s="221" t="s">
        <v>11</v>
      </c>
      <c r="M4" s="221" t="s">
        <v>12</v>
      </c>
      <c r="N4" s="229" t="s">
        <v>13</v>
      </c>
      <c r="O4" s="221" t="s">
        <v>14</v>
      </c>
      <c r="P4" s="222" t="s">
        <v>15</v>
      </c>
      <c r="Q4" s="222" t="s">
        <v>16</v>
      </c>
      <c r="R4" s="221" t="s">
        <v>17</v>
      </c>
    </row>
    <row r="5" spans="1:19" ht="15.75" customHeight="1" x14ac:dyDescent="0.25">
      <c r="A5" s="217"/>
      <c r="B5" s="41" t="s">
        <v>70</v>
      </c>
      <c r="C5" s="41" t="s">
        <v>71</v>
      </c>
      <c r="D5" s="41" t="s">
        <v>72</v>
      </c>
      <c r="E5" s="41" t="s">
        <v>73</v>
      </c>
      <c r="F5" s="41" t="s">
        <v>74</v>
      </c>
      <c r="G5" s="41" t="s">
        <v>75</v>
      </c>
      <c r="H5" s="41" t="s">
        <v>76</v>
      </c>
      <c r="I5" s="41" t="s">
        <v>77</v>
      </c>
      <c r="J5" s="41" t="s">
        <v>78</v>
      </c>
      <c r="K5" s="228"/>
      <c r="L5" s="217"/>
      <c r="M5" s="217"/>
      <c r="N5" s="217"/>
      <c r="O5" s="217"/>
      <c r="P5" s="217"/>
      <c r="Q5" s="217"/>
      <c r="R5" s="217"/>
    </row>
    <row r="6" spans="1:19" ht="15.75" customHeight="1" x14ac:dyDescent="0.25">
      <c r="A6" s="41">
        <v>1302</v>
      </c>
      <c r="B6" s="42">
        <v>22</v>
      </c>
      <c r="C6" s="42"/>
      <c r="D6" s="42"/>
      <c r="E6" s="42"/>
      <c r="F6" s="42"/>
      <c r="G6" s="42"/>
      <c r="H6" s="42"/>
      <c r="I6" s="42"/>
      <c r="J6" s="42"/>
      <c r="K6" s="131"/>
      <c r="L6" s="114"/>
      <c r="M6" s="115"/>
      <c r="N6" s="116"/>
      <c r="O6" s="43"/>
      <c r="P6" s="44">
        <f>B6</f>
        <v>22</v>
      </c>
      <c r="Q6" s="45"/>
      <c r="R6" s="43"/>
    </row>
    <row r="7" spans="1:19" ht="15.75" customHeight="1" x14ac:dyDescent="0.25">
      <c r="A7" s="41">
        <v>1401</v>
      </c>
      <c r="B7" s="42"/>
      <c r="C7" s="42">
        <v>19</v>
      </c>
      <c r="D7" s="42"/>
      <c r="E7" s="42"/>
      <c r="F7" s="42"/>
      <c r="G7" s="42"/>
      <c r="H7" s="42"/>
      <c r="I7" s="42"/>
      <c r="J7" s="42"/>
      <c r="K7" s="131"/>
      <c r="L7" s="119"/>
      <c r="M7" s="120"/>
      <c r="N7" s="121"/>
      <c r="O7" s="47">
        <f>IF(C7=0,"",C7/B6)</f>
        <v>0.86363636363636365</v>
      </c>
      <c r="P7" s="48">
        <v>19</v>
      </c>
      <c r="Q7" s="49">
        <f t="shared" ref="Q7:Q14" si="0">IF(P7=0,"",P7/P6)</f>
        <v>0.86363636363636365</v>
      </c>
      <c r="R7" s="49">
        <f t="shared" ref="R7:R14" si="1">IF(P7=0,"",100%-Q7)</f>
        <v>0.13636363636363635</v>
      </c>
    </row>
    <row r="8" spans="1:19" ht="15.75" customHeight="1" x14ac:dyDescent="0.25">
      <c r="A8" s="41">
        <v>1402</v>
      </c>
      <c r="B8" s="42"/>
      <c r="C8" s="42"/>
      <c r="D8" s="42">
        <v>18</v>
      </c>
      <c r="E8" s="42"/>
      <c r="F8" s="42"/>
      <c r="G8" s="42"/>
      <c r="H8" s="42"/>
      <c r="I8" s="42"/>
      <c r="J8" s="42"/>
      <c r="K8" s="131"/>
      <c r="L8" s="119"/>
      <c r="M8" s="120"/>
      <c r="N8" s="121"/>
      <c r="O8" s="47">
        <f>IF(D8=0,"",D8/C7)</f>
        <v>0.94736842105263153</v>
      </c>
      <c r="P8" s="48">
        <v>18</v>
      </c>
      <c r="Q8" s="49">
        <f t="shared" si="0"/>
        <v>0.94736842105263153</v>
      </c>
      <c r="R8" s="49">
        <f t="shared" si="1"/>
        <v>5.2631578947368474E-2</v>
      </c>
      <c r="S8" s="74">
        <f>P8/P6</f>
        <v>0.81818181818181823</v>
      </c>
    </row>
    <row r="9" spans="1:19" ht="15.75" customHeight="1" x14ac:dyDescent="0.25">
      <c r="A9" s="41">
        <v>1501</v>
      </c>
      <c r="B9" s="42"/>
      <c r="C9" s="42"/>
      <c r="D9" s="42"/>
      <c r="E9" s="42">
        <v>16</v>
      </c>
      <c r="F9" s="42"/>
      <c r="G9" s="42"/>
      <c r="H9" s="42"/>
      <c r="I9" s="42"/>
      <c r="J9" s="42"/>
      <c r="K9" s="131"/>
      <c r="L9" s="119"/>
      <c r="M9" s="120"/>
      <c r="N9" s="121"/>
      <c r="O9" s="47">
        <f>IF(E9=0,"",E9/D8)</f>
        <v>0.88888888888888884</v>
      </c>
      <c r="P9" s="48">
        <v>16</v>
      </c>
      <c r="Q9" s="49">
        <f t="shared" si="0"/>
        <v>0.88888888888888884</v>
      </c>
      <c r="R9" s="49">
        <f t="shared" si="1"/>
        <v>0.11111111111111116</v>
      </c>
    </row>
    <row r="10" spans="1:19" ht="15.75" customHeight="1" x14ac:dyDescent="0.25">
      <c r="A10" s="41">
        <v>1502</v>
      </c>
      <c r="B10" s="42"/>
      <c r="C10" s="42"/>
      <c r="D10" s="42"/>
      <c r="E10" s="42"/>
      <c r="F10" s="42">
        <v>16</v>
      </c>
      <c r="G10" s="42"/>
      <c r="H10" s="42"/>
      <c r="I10" s="42"/>
      <c r="J10" s="42"/>
      <c r="K10" s="131"/>
      <c r="L10" s="119"/>
      <c r="M10" s="120"/>
      <c r="N10" s="121"/>
      <c r="O10" s="47">
        <f>IF(F10=0,"",F10/E9)</f>
        <v>1</v>
      </c>
      <c r="P10" s="48">
        <v>16</v>
      </c>
      <c r="Q10" s="49">
        <f t="shared" si="0"/>
        <v>1</v>
      </c>
      <c r="R10" s="49">
        <f t="shared" si="1"/>
        <v>0</v>
      </c>
    </row>
    <row r="11" spans="1:19" ht="15.75" customHeight="1" x14ac:dyDescent="0.25">
      <c r="A11" s="41">
        <v>1601</v>
      </c>
      <c r="B11" s="42"/>
      <c r="C11" s="42"/>
      <c r="D11" s="42"/>
      <c r="E11" s="42"/>
      <c r="F11" s="42"/>
      <c r="G11" s="42">
        <v>16</v>
      </c>
      <c r="H11" s="42"/>
      <c r="I11" s="42"/>
      <c r="J11" s="42"/>
      <c r="K11" s="131"/>
      <c r="L11" s="119"/>
      <c r="M11" s="120"/>
      <c r="N11" s="121"/>
      <c r="O11" s="47">
        <f>IF(G11=0,"",G11/F10)</f>
        <v>1</v>
      </c>
      <c r="P11" s="48">
        <v>16</v>
      </c>
      <c r="Q11" s="49">
        <f t="shared" si="0"/>
        <v>1</v>
      </c>
      <c r="R11" s="49">
        <f t="shared" si="1"/>
        <v>0</v>
      </c>
    </row>
    <row r="12" spans="1:19" ht="15.75" customHeight="1" x14ac:dyDescent="0.25">
      <c r="A12" s="41">
        <v>1602</v>
      </c>
      <c r="B12" s="42"/>
      <c r="C12" s="42"/>
      <c r="D12" s="42"/>
      <c r="E12" s="42"/>
      <c r="F12" s="42"/>
      <c r="G12" s="42"/>
      <c r="H12" s="42">
        <v>16</v>
      </c>
      <c r="I12" s="42"/>
      <c r="J12" s="42"/>
      <c r="K12" s="131"/>
      <c r="L12" s="119"/>
      <c r="M12" s="120"/>
      <c r="N12" s="121"/>
      <c r="O12" s="47">
        <f>IF(H12=0,"",H12/G11)</f>
        <v>1</v>
      </c>
      <c r="P12" s="48">
        <v>16</v>
      </c>
      <c r="Q12" s="49">
        <f t="shared" si="0"/>
        <v>1</v>
      </c>
      <c r="R12" s="49">
        <f t="shared" si="1"/>
        <v>0</v>
      </c>
    </row>
    <row r="13" spans="1:19" ht="15.75" customHeight="1" x14ac:dyDescent="0.25">
      <c r="A13" s="41">
        <v>1701</v>
      </c>
      <c r="B13" s="42"/>
      <c r="C13" s="42"/>
      <c r="D13" s="42"/>
      <c r="E13" s="42"/>
      <c r="F13" s="42"/>
      <c r="G13" s="42"/>
      <c r="H13" s="42"/>
      <c r="I13" s="42">
        <v>16</v>
      </c>
      <c r="J13" s="42"/>
      <c r="K13" s="131"/>
      <c r="L13" s="119"/>
      <c r="M13" s="120"/>
      <c r="N13" s="121"/>
      <c r="O13" s="47">
        <f>IF(I13=0,"",I13/H12)</f>
        <v>1</v>
      </c>
      <c r="P13" s="48">
        <v>16</v>
      </c>
      <c r="Q13" s="49">
        <f t="shared" si="0"/>
        <v>1</v>
      </c>
      <c r="R13" s="49">
        <f t="shared" si="1"/>
        <v>0</v>
      </c>
    </row>
    <row r="14" spans="1:19" ht="15.75" customHeight="1" x14ac:dyDescent="0.25">
      <c r="A14" s="41">
        <v>1702</v>
      </c>
      <c r="B14" s="42"/>
      <c r="C14" s="42"/>
      <c r="D14" s="42"/>
      <c r="E14" s="42"/>
      <c r="F14" s="42"/>
      <c r="G14" s="42"/>
      <c r="H14" s="42"/>
      <c r="I14" s="42"/>
      <c r="J14" s="42">
        <v>16</v>
      </c>
      <c r="K14" s="131">
        <v>16</v>
      </c>
      <c r="L14" s="119"/>
      <c r="M14" s="120"/>
      <c r="N14" s="121"/>
      <c r="O14" s="50">
        <f>IF(J14=0,"",J14/I13)</f>
        <v>1</v>
      </c>
      <c r="P14" s="48">
        <v>16</v>
      </c>
      <c r="Q14" s="51">
        <f t="shared" si="0"/>
        <v>1</v>
      </c>
      <c r="R14" s="51">
        <f t="shared" si="1"/>
        <v>0</v>
      </c>
    </row>
    <row r="15" spans="1:19" ht="15.75" customHeight="1" x14ac:dyDescent="0.25">
      <c r="A15" s="41">
        <v>1801</v>
      </c>
      <c r="B15" s="42"/>
      <c r="C15" s="42"/>
      <c r="D15" s="42"/>
      <c r="E15" s="42"/>
      <c r="F15" s="42"/>
      <c r="G15" s="42"/>
      <c r="H15" s="42"/>
      <c r="I15" s="42"/>
      <c r="J15" s="42">
        <v>1</v>
      </c>
      <c r="K15" s="131"/>
      <c r="L15" s="119"/>
      <c r="M15" s="120"/>
      <c r="N15" s="122"/>
      <c r="O15" s="157"/>
      <c r="P15" s="48">
        <v>1</v>
      </c>
      <c r="Q15" s="158"/>
      <c r="R15" s="159"/>
    </row>
    <row r="16" spans="1:19" ht="15.75" customHeight="1" x14ac:dyDescent="0.25">
      <c r="A16" s="41">
        <v>1802</v>
      </c>
      <c r="B16" s="42"/>
      <c r="C16" s="42"/>
      <c r="D16" s="42"/>
      <c r="E16" s="42"/>
      <c r="F16" s="42"/>
      <c r="G16" s="42"/>
      <c r="H16" s="42"/>
      <c r="I16" s="42"/>
      <c r="J16" s="42"/>
      <c r="K16" s="131"/>
      <c r="L16" s="119"/>
      <c r="M16" s="120"/>
      <c r="N16" s="122"/>
      <c r="O16" s="126"/>
      <c r="P16" s="124"/>
      <c r="Q16" s="127"/>
      <c r="R16" s="126"/>
    </row>
    <row r="17" spans="1:19" ht="15.75" customHeight="1" x14ac:dyDescent="0.25">
      <c r="A17" s="41">
        <v>1901</v>
      </c>
      <c r="B17" s="42"/>
      <c r="C17" s="42"/>
      <c r="D17" s="42"/>
      <c r="E17" s="42"/>
      <c r="F17" s="42"/>
      <c r="G17" s="42"/>
      <c r="H17" s="42"/>
      <c r="I17" s="42"/>
      <c r="J17" s="42"/>
      <c r="K17" s="131"/>
      <c r="L17" s="119"/>
      <c r="M17" s="120"/>
      <c r="N17" s="122"/>
      <c r="O17" s="126"/>
      <c r="P17" s="124"/>
      <c r="Q17" s="127"/>
      <c r="R17" s="126"/>
    </row>
    <row r="18" spans="1:19" ht="15.75" customHeight="1" x14ac:dyDescent="0.25">
      <c r="A18" s="41">
        <v>1902</v>
      </c>
      <c r="B18" s="42"/>
      <c r="C18" s="42"/>
      <c r="D18" s="42"/>
      <c r="E18" s="42"/>
      <c r="F18" s="42"/>
      <c r="G18" s="42"/>
      <c r="H18" s="42"/>
      <c r="I18" s="42"/>
      <c r="J18" s="42"/>
      <c r="K18" s="131"/>
      <c r="L18" s="119"/>
      <c r="M18" s="120"/>
      <c r="N18" s="122"/>
      <c r="O18" s="126"/>
      <c r="P18" s="124"/>
      <c r="Q18" s="127"/>
      <c r="R18" s="126"/>
    </row>
    <row r="19" spans="1:19" ht="15.75" customHeight="1" x14ac:dyDescent="0.25">
      <c r="A19" s="41">
        <v>2001</v>
      </c>
      <c r="B19" s="42"/>
      <c r="C19" s="42"/>
      <c r="D19" s="42"/>
      <c r="E19" s="42"/>
      <c r="F19" s="42"/>
      <c r="G19" s="42"/>
      <c r="H19" s="42"/>
      <c r="I19" s="42"/>
      <c r="J19" s="42"/>
      <c r="K19" s="131"/>
      <c r="L19" s="119"/>
      <c r="M19" s="120"/>
      <c r="N19" s="122"/>
      <c r="O19" s="120"/>
      <c r="P19" s="122"/>
      <c r="Q19" s="151"/>
      <c r="R19" s="126"/>
    </row>
    <row r="20" spans="1:19" ht="15.75" customHeight="1" x14ac:dyDescent="0.25">
      <c r="A20" s="41">
        <v>2002</v>
      </c>
      <c r="B20" s="42"/>
      <c r="C20" s="42"/>
      <c r="D20" s="42"/>
      <c r="E20" s="42"/>
      <c r="F20" s="42"/>
      <c r="G20" s="42"/>
      <c r="H20" s="42"/>
      <c r="I20" s="42"/>
      <c r="J20" s="42"/>
      <c r="K20" s="131"/>
      <c r="L20" s="119"/>
      <c r="M20" s="120"/>
      <c r="N20" s="122"/>
      <c r="O20" s="52" t="s">
        <v>35</v>
      </c>
      <c r="P20" s="94">
        <v>1</v>
      </c>
      <c r="Q20" s="54">
        <f>K23</f>
        <v>16</v>
      </c>
      <c r="R20" s="55" t="s">
        <v>20</v>
      </c>
    </row>
    <row r="21" spans="1:19" ht="15.75" customHeight="1" x14ac:dyDescent="0.25">
      <c r="A21" s="41">
        <v>2101</v>
      </c>
      <c r="B21" s="42"/>
      <c r="C21" s="42"/>
      <c r="D21" s="42"/>
      <c r="E21" s="42"/>
      <c r="F21" s="42"/>
      <c r="G21" s="42"/>
      <c r="H21" s="42"/>
      <c r="I21" s="42"/>
      <c r="J21" s="42"/>
      <c r="K21" s="131"/>
      <c r="L21" s="119"/>
      <c r="M21" s="120"/>
      <c r="N21" s="122"/>
      <c r="O21" s="56" t="s">
        <v>36</v>
      </c>
      <c r="P21" s="96">
        <f>IF(P20/B6=0,"",P20/B6)</f>
        <v>4.5454545454545456E-2</v>
      </c>
      <c r="Q21" s="58">
        <f>IF(P20/Q20=0,"",P20/Q20)</f>
        <v>6.25E-2</v>
      </c>
      <c r="R21" s="59" t="s">
        <v>37</v>
      </c>
    </row>
    <row r="22" spans="1:19" ht="15.75" customHeight="1" x14ac:dyDescent="0.25">
      <c r="A22" s="41">
        <v>2102</v>
      </c>
      <c r="B22" s="178"/>
      <c r="C22" s="178"/>
      <c r="D22" s="178"/>
      <c r="E22" s="178"/>
      <c r="F22" s="178"/>
      <c r="G22" s="178"/>
      <c r="H22" s="178"/>
      <c r="I22" s="178"/>
      <c r="J22" s="178"/>
      <c r="K22" s="131"/>
      <c r="L22" s="128"/>
      <c r="M22" s="129"/>
      <c r="N22" s="130"/>
      <c r="O22" s="61"/>
      <c r="P22" s="62"/>
      <c r="Q22" s="62"/>
      <c r="R22" s="63"/>
    </row>
    <row r="23" spans="1:19" ht="18" customHeight="1" x14ac:dyDescent="0.25">
      <c r="A23" s="22"/>
      <c r="B23" s="210" t="s">
        <v>79</v>
      </c>
      <c r="C23" s="210"/>
      <c r="D23" s="210"/>
      <c r="E23" s="210"/>
      <c r="F23" s="210"/>
      <c r="G23" s="210"/>
      <c r="H23" s="210"/>
      <c r="I23" s="210"/>
      <c r="J23" s="210"/>
      <c r="K23" s="177">
        <f>SUM(K8:K19)</f>
        <v>16</v>
      </c>
      <c r="L23" s="65">
        <f>IF(K14=0,"",K14/B6)</f>
        <v>0.72727272727272729</v>
      </c>
      <c r="M23" s="65">
        <f>IF(K23=0,"",K23/B6)</f>
        <v>0.72727272727272729</v>
      </c>
      <c r="N23" s="65">
        <f>IF(K14=0,"",M23-L23)</f>
        <v>0</v>
      </c>
      <c r="O23" s="1"/>
      <c r="P23" s="27"/>
      <c r="Q23" s="30"/>
      <c r="R23" s="1"/>
    </row>
    <row r="24" spans="1:19" ht="12.75" customHeight="1" x14ac:dyDescent="0.2">
      <c r="O24" s="1"/>
      <c r="Q24" s="30"/>
      <c r="R24" s="1"/>
    </row>
    <row r="25" spans="1:19" ht="12.75" customHeight="1" x14ac:dyDescent="0.2">
      <c r="O25" s="1"/>
      <c r="Q25" s="30"/>
      <c r="R25" s="1"/>
    </row>
    <row r="26" spans="1:19" ht="26.25" customHeight="1" x14ac:dyDescent="0.4">
      <c r="B26" s="211" t="s">
        <v>68</v>
      </c>
      <c r="C26" s="212"/>
      <c r="D26" s="212"/>
      <c r="E26" s="212"/>
      <c r="F26" s="212"/>
      <c r="G26" s="212"/>
      <c r="H26" s="212"/>
      <c r="I26" s="212"/>
      <c r="J26" s="212"/>
      <c r="K26" s="66" t="s">
        <v>65</v>
      </c>
      <c r="L26" s="27"/>
      <c r="M26" s="1"/>
      <c r="N26" s="1"/>
      <c r="O26" s="27"/>
      <c r="P26" s="1"/>
      <c r="Q26" s="27"/>
      <c r="R26" s="27"/>
      <c r="S26" s="27"/>
    </row>
    <row r="27" spans="1:19" ht="20.25" customHeight="1" x14ac:dyDescent="0.2">
      <c r="A27" s="223" t="s">
        <v>19</v>
      </c>
      <c r="B27" s="224" t="s">
        <v>69</v>
      </c>
      <c r="C27" s="225"/>
      <c r="D27" s="225"/>
      <c r="E27" s="225"/>
      <c r="F27" s="225"/>
      <c r="G27" s="225"/>
      <c r="H27" s="225"/>
      <c r="I27" s="225"/>
      <c r="J27" s="226"/>
      <c r="K27" s="227" t="s">
        <v>20</v>
      </c>
      <c r="L27" s="221" t="s">
        <v>11</v>
      </c>
      <c r="M27" s="221" t="s">
        <v>12</v>
      </c>
      <c r="N27" s="229" t="s">
        <v>13</v>
      </c>
      <c r="O27" s="221" t="s">
        <v>14</v>
      </c>
      <c r="P27" s="222" t="s">
        <v>15</v>
      </c>
      <c r="Q27" s="222" t="s">
        <v>16</v>
      </c>
      <c r="R27" s="221" t="s">
        <v>17</v>
      </c>
    </row>
    <row r="28" spans="1:19" ht="15.75" customHeight="1" x14ac:dyDescent="0.25">
      <c r="A28" s="217"/>
      <c r="B28" s="41" t="s">
        <v>70</v>
      </c>
      <c r="C28" s="41" t="s">
        <v>71</v>
      </c>
      <c r="D28" s="41" t="s">
        <v>72</v>
      </c>
      <c r="E28" s="41" t="s">
        <v>73</v>
      </c>
      <c r="F28" s="41" t="s">
        <v>74</v>
      </c>
      <c r="G28" s="41" t="s">
        <v>75</v>
      </c>
      <c r="H28" s="41" t="s">
        <v>76</v>
      </c>
      <c r="I28" s="41" t="s">
        <v>77</v>
      </c>
      <c r="J28" s="41" t="s">
        <v>78</v>
      </c>
      <c r="K28" s="228"/>
      <c r="L28" s="217"/>
      <c r="M28" s="217"/>
      <c r="N28" s="217"/>
      <c r="O28" s="217"/>
      <c r="P28" s="217"/>
      <c r="Q28" s="217"/>
      <c r="R28" s="217"/>
    </row>
    <row r="29" spans="1:19" ht="15.75" customHeight="1" x14ac:dyDescent="0.25">
      <c r="A29" s="41">
        <v>1402</v>
      </c>
      <c r="B29" s="42">
        <v>30</v>
      </c>
      <c r="C29" s="42"/>
      <c r="D29" s="42"/>
      <c r="E29" s="42"/>
      <c r="F29" s="42"/>
      <c r="G29" s="42"/>
      <c r="H29" s="42"/>
      <c r="I29" s="42"/>
      <c r="J29" s="42"/>
      <c r="K29" s="131"/>
      <c r="L29" s="114"/>
      <c r="M29" s="115"/>
      <c r="N29" s="116"/>
      <c r="O29" s="43"/>
      <c r="P29" s="44">
        <f>B29</f>
        <v>30</v>
      </c>
      <c r="Q29" s="45"/>
      <c r="R29" s="43"/>
    </row>
    <row r="30" spans="1:19" ht="15.75" customHeight="1" x14ac:dyDescent="0.25">
      <c r="A30" s="41">
        <v>1501</v>
      </c>
      <c r="B30" s="42"/>
      <c r="C30" s="42">
        <v>25</v>
      </c>
      <c r="D30" s="42"/>
      <c r="E30" s="42"/>
      <c r="F30" s="42"/>
      <c r="G30" s="42"/>
      <c r="H30" s="42"/>
      <c r="I30" s="42"/>
      <c r="J30" s="42"/>
      <c r="K30" s="131"/>
      <c r="L30" s="119"/>
      <c r="M30" s="120"/>
      <c r="N30" s="121"/>
      <c r="O30" s="47">
        <f>IF(C30=0,"",C30/B29)</f>
        <v>0.83333333333333337</v>
      </c>
      <c r="P30" s="48">
        <v>25</v>
      </c>
      <c r="Q30" s="49">
        <f t="shared" ref="Q30:Q37" si="2">IF(P30=0,"",P30/P29)</f>
        <v>0.83333333333333337</v>
      </c>
      <c r="R30" s="49">
        <f t="shared" ref="R30:R37" si="3">IF(P30=0,"",100%-Q30)</f>
        <v>0.16666666666666663</v>
      </c>
    </row>
    <row r="31" spans="1:19" ht="15.75" customHeight="1" x14ac:dyDescent="0.25">
      <c r="A31" s="41">
        <v>1502</v>
      </c>
      <c r="B31" s="42"/>
      <c r="C31" s="42"/>
      <c r="D31" s="42">
        <v>24</v>
      </c>
      <c r="E31" s="42"/>
      <c r="F31" s="42"/>
      <c r="G31" s="42"/>
      <c r="H31" s="42"/>
      <c r="I31" s="42"/>
      <c r="J31" s="42"/>
      <c r="K31" s="131"/>
      <c r="L31" s="119"/>
      <c r="M31" s="120"/>
      <c r="N31" s="121"/>
      <c r="O31" s="47">
        <f>IF(D31=0,"",D31/C30)</f>
        <v>0.96</v>
      </c>
      <c r="P31" s="48">
        <v>25</v>
      </c>
      <c r="Q31" s="49">
        <f t="shared" si="2"/>
        <v>1</v>
      </c>
      <c r="R31" s="49">
        <f t="shared" si="3"/>
        <v>0</v>
      </c>
      <c r="S31" s="74">
        <f>P31/P29</f>
        <v>0.83333333333333337</v>
      </c>
    </row>
    <row r="32" spans="1:19" ht="15.75" customHeight="1" x14ac:dyDescent="0.25">
      <c r="A32" s="41">
        <v>1601</v>
      </c>
      <c r="B32" s="42"/>
      <c r="C32" s="42"/>
      <c r="D32" s="42"/>
      <c r="E32" s="42">
        <v>23</v>
      </c>
      <c r="F32" s="42"/>
      <c r="G32" s="42"/>
      <c r="H32" s="42"/>
      <c r="I32" s="42"/>
      <c r="J32" s="42"/>
      <c r="K32" s="131"/>
      <c r="L32" s="119"/>
      <c r="M32" s="120"/>
      <c r="N32" s="121"/>
      <c r="O32" s="47">
        <f>IF(E32=0,"",E32/D31)</f>
        <v>0.95833333333333337</v>
      </c>
      <c r="P32" s="48">
        <v>25</v>
      </c>
      <c r="Q32" s="49">
        <f t="shared" si="2"/>
        <v>1</v>
      </c>
      <c r="R32" s="49">
        <f t="shared" si="3"/>
        <v>0</v>
      </c>
    </row>
    <row r="33" spans="1:18" ht="15.75" customHeight="1" x14ac:dyDescent="0.25">
      <c r="A33" s="41">
        <v>1602</v>
      </c>
      <c r="B33" s="42"/>
      <c r="C33" s="42"/>
      <c r="D33" s="42"/>
      <c r="E33" s="42"/>
      <c r="F33" s="42">
        <v>20</v>
      </c>
      <c r="G33" s="42"/>
      <c r="H33" s="42"/>
      <c r="I33" s="42"/>
      <c r="J33" s="42"/>
      <c r="K33" s="131"/>
      <c r="L33" s="119"/>
      <c r="M33" s="120"/>
      <c r="N33" s="121"/>
      <c r="O33" s="47">
        <f>IF(F33=0,"",F33/E32)</f>
        <v>0.86956521739130432</v>
      </c>
      <c r="P33" s="48">
        <v>21</v>
      </c>
      <c r="Q33" s="49">
        <f t="shared" si="2"/>
        <v>0.84</v>
      </c>
      <c r="R33" s="49">
        <f t="shared" si="3"/>
        <v>0.16000000000000003</v>
      </c>
    </row>
    <row r="34" spans="1:18" ht="15.75" customHeight="1" x14ac:dyDescent="0.25">
      <c r="A34" s="41">
        <v>1701</v>
      </c>
      <c r="B34" s="42"/>
      <c r="C34" s="42"/>
      <c r="D34" s="42"/>
      <c r="E34" s="42"/>
      <c r="F34" s="42"/>
      <c r="G34" s="42">
        <v>17</v>
      </c>
      <c r="H34" s="42"/>
      <c r="I34" s="42"/>
      <c r="J34" s="42"/>
      <c r="K34" s="131"/>
      <c r="L34" s="119"/>
      <c r="M34" s="120"/>
      <c r="N34" s="121"/>
      <c r="O34" s="47">
        <f>IF(G34=0,"",G34/F33)</f>
        <v>0.85</v>
      </c>
      <c r="P34" s="48">
        <v>20</v>
      </c>
      <c r="Q34" s="49">
        <f t="shared" si="2"/>
        <v>0.95238095238095233</v>
      </c>
      <c r="R34" s="49">
        <f t="shared" si="3"/>
        <v>4.7619047619047672E-2</v>
      </c>
    </row>
    <row r="35" spans="1:18" ht="15.75" customHeight="1" x14ac:dyDescent="0.25">
      <c r="A35" s="41">
        <v>1702</v>
      </c>
      <c r="B35" s="42"/>
      <c r="C35" s="42"/>
      <c r="D35" s="42"/>
      <c r="E35" s="42"/>
      <c r="F35" s="42"/>
      <c r="G35" s="42"/>
      <c r="H35" s="42">
        <v>16</v>
      </c>
      <c r="I35" s="42"/>
      <c r="J35" s="42"/>
      <c r="K35" s="131"/>
      <c r="L35" s="119"/>
      <c r="M35" s="120"/>
      <c r="N35" s="121"/>
      <c r="O35" s="47">
        <f>IF(H35=0,"",H35/G34)</f>
        <v>0.94117647058823528</v>
      </c>
      <c r="P35" s="48">
        <v>17</v>
      </c>
      <c r="Q35" s="49">
        <f t="shared" si="2"/>
        <v>0.85</v>
      </c>
      <c r="R35" s="49">
        <f t="shared" si="3"/>
        <v>0.15000000000000002</v>
      </c>
    </row>
    <row r="36" spans="1:18" ht="15.75" customHeight="1" x14ac:dyDescent="0.25">
      <c r="A36" s="41">
        <v>1801</v>
      </c>
      <c r="B36" s="42"/>
      <c r="C36" s="42"/>
      <c r="D36" s="42"/>
      <c r="E36" s="42"/>
      <c r="F36" s="42"/>
      <c r="G36" s="42"/>
      <c r="H36" s="42"/>
      <c r="I36" s="42">
        <v>15</v>
      </c>
      <c r="J36" s="42"/>
      <c r="K36" s="131"/>
      <c r="L36" s="119"/>
      <c r="M36" s="120"/>
      <c r="N36" s="121"/>
      <c r="O36" s="47">
        <f>IF(I36=0,"",I36/H35)</f>
        <v>0.9375</v>
      </c>
      <c r="P36" s="48">
        <v>17</v>
      </c>
      <c r="Q36" s="49">
        <f t="shared" si="2"/>
        <v>1</v>
      </c>
      <c r="R36" s="49">
        <f t="shared" si="3"/>
        <v>0</v>
      </c>
    </row>
    <row r="37" spans="1:18" ht="15.75" customHeight="1" x14ac:dyDescent="0.25">
      <c r="A37" s="41">
        <v>1802</v>
      </c>
      <c r="B37" s="42"/>
      <c r="C37" s="42"/>
      <c r="D37" s="42"/>
      <c r="E37" s="42"/>
      <c r="F37" s="42"/>
      <c r="G37" s="42"/>
      <c r="H37" s="42"/>
      <c r="I37" s="42"/>
      <c r="J37" s="42">
        <v>15</v>
      </c>
      <c r="K37" s="131">
        <v>13</v>
      </c>
      <c r="L37" s="119"/>
      <c r="M37" s="120"/>
      <c r="N37" s="121"/>
      <c r="O37" s="50">
        <f>IF(J37=0,"",J37/I36)</f>
        <v>1</v>
      </c>
      <c r="P37" s="48">
        <v>17</v>
      </c>
      <c r="Q37" s="51">
        <f t="shared" si="2"/>
        <v>1</v>
      </c>
      <c r="R37" s="51">
        <f t="shared" si="3"/>
        <v>0</v>
      </c>
    </row>
    <row r="38" spans="1:18" ht="15.75" customHeight="1" x14ac:dyDescent="0.25">
      <c r="A38" s="41">
        <v>1901</v>
      </c>
      <c r="B38" s="42"/>
      <c r="C38" s="42"/>
      <c r="D38" s="42"/>
      <c r="E38" s="42"/>
      <c r="F38" s="42"/>
      <c r="G38" s="42"/>
      <c r="H38" s="42"/>
      <c r="I38" s="42"/>
      <c r="J38" s="42">
        <v>4</v>
      </c>
      <c r="K38" s="131">
        <v>2</v>
      </c>
      <c r="L38" s="119"/>
      <c r="M38" s="120"/>
      <c r="N38" s="122"/>
      <c r="O38" s="157"/>
      <c r="P38" s="48">
        <v>4</v>
      </c>
      <c r="Q38" s="158"/>
      <c r="R38" s="159"/>
    </row>
    <row r="39" spans="1:18" ht="15.75" customHeight="1" x14ac:dyDescent="0.25">
      <c r="A39" s="41">
        <v>1902</v>
      </c>
      <c r="B39" s="42"/>
      <c r="C39" s="42"/>
      <c r="D39" s="42"/>
      <c r="E39" s="42"/>
      <c r="F39" s="42"/>
      <c r="G39" s="42"/>
      <c r="H39" s="42"/>
      <c r="I39" s="42"/>
      <c r="J39" s="42">
        <v>2</v>
      </c>
      <c r="K39" s="131">
        <v>1</v>
      </c>
      <c r="L39" s="119"/>
      <c r="M39" s="120"/>
      <c r="N39" s="122"/>
      <c r="O39" s="126"/>
      <c r="P39" s="124">
        <v>2</v>
      </c>
      <c r="Q39" s="127"/>
      <c r="R39" s="126"/>
    </row>
    <row r="40" spans="1:18" ht="15.75" customHeight="1" x14ac:dyDescent="0.25">
      <c r="A40" s="41">
        <v>2001</v>
      </c>
      <c r="B40" s="42"/>
      <c r="C40" s="42"/>
      <c r="D40" s="42"/>
      <c r="E40" s="42"/>
      <c r="F40" s="42"/>
      <c r="G40" s="42"/>
      <c r="H40" s="42"/>
      <c r="I40" s="42"/>
      <c r="J40" s="42">
        <v>1</v>
      </c>
      <c r="K40" s="131">
        <v>1</v>
      </c>
      <c r="L40" s="119"/>
      <c r="M40" s="120"/>
      <c r="N40" s="122"/>
      <c r="O40" s="126" t="s">
        <v>110</v>
      </c>
      <c r="P40" s="124">
        <v>1</v>
      </c>
      <c r="Q40" s="127"/>
      <c r="R40" s="126"/>
    </row>
    <row r="41" spans="1:18" ht="15.75" customHeight="1" x14ac:dyDescent="0.25">
      <c r="A41" s="41">
        <v>2002</v>
      </c>
      <c r="B41" s="42"/>
      <c r="C41" s="42"/>
      <c r="D41" s="42"/>
      <c r="E41" s="42"/>
      <c r="F41" s="42"/>
      <c r="G41" s="42"/>
      <c r="H41" s="42"/>
      <c r="I41" s="42"/>
      <c r="J41" s="42"/>
      <c r="K41" s="131"/>
      <c r="L41" s="119"/>
      <c r="M41" s="120"/>
      <c r="N41" s="122"/>
      <c r="O41" s="126"/>
      <c r="P41" s="124"/>
      <c r="Q41" s="127"/>
      <c r="R41" s="126"/>
    </row>
    <row r="42" spans="1:18" ht="15.75" customHeight="1" x14ac:dyDescent="0.25">
      <c r="A42" s="41">
        <v>2101</v>
      </c>
      <c r="B42" s="42"/>
      <c r="C42" s="42"/>
      <c r="D42" s="42"/>
      <c r="E42" s="42"/>
      <c r="F42" s="42"/>
      <c r="G42" s="42"/>
      <c r="H42" s="42"/>
      <c r="I42" s="42"/>
      <c r="J42" s="42"/>
      <c r="K42" s="131"/>
      <c r="L42" s="119"/>
      <c r="M42" s="120"/>
      <c r="N42" s="122"/>
      <c r="O42" s="120"/>
      <c r="P42" s="122"/>
      <c r="Q42" s="151"/>
      <c r="R42" s="126"/>
    </row>
    <row r="43" spans="1:18" ht="15.75" customHeight="1" x14ac:dyDescent="0.25">
      <c r="A43" s="41">
        <v>2102</v>
      </c>
      <c r="B43" s="42"/>
      <c r="C43" s="42"/>
      <c r="D43" s="42"/>
      <c r="E43" s="42"/>
      <c r="F43" s="42"/>
      <c r="G43" s="42"/>
      <c r="H43" s="42"/>
      <c r="I43" s="42"/>
      <c r="J43" s="42"/>
      <c r="K43" s="131"/>
      <c r="L43" s="119"/>
      <c r="M43" s="120"/>
      <c r="N43" s="122"/>
      <c r="O43" s="52" t="s">
        <v>35</v>
      </c>
      <c r="P43" s="94">
        <v>2</v>
      </c>
      <c r="Q43" s="54">
        <f>K46</f>
        <v>17</v>
      </c>
      <c r="R43" s="55" t="s">
        <v>20</v>
      </c>
    </row>
    <row r="44" spans="1:18" ht="15.75" customHeight="1" x14ac:dyDescent="0.25">
      <c r="A44" s="41">
        <v>2201</v>
      </c>
      <c r="B44" s="42"/>
      <c r="C44" s="42"/>
      <c r="D44" s="42"/>
      <c r="E44" s="42"/>
      <c r="F44" s="42"/>
      <c r="G44" s="42"/>
      <c r="H44" s="42"/>
      <c r="I44" s="42"/>
      <c r="J44" s="42"/>
      <c r="K44" s="131"/>
      <c r="L44" s="119"/>
      <c r="M44" s="120"/>
      <c r="N44" s="122"/>
      <c r="O44" s="56" t="s">
        <v>36</v>
      </c>
      <c r="P44" s="96">
        <f>IF(P43/B29=0,"",P43/B29)</f>
        <v>6.6666666666666666E-2</v>
      </c>
      <c r="Q44" s="58">
        <f>IF(P43/Q43=0,"",P43/Q43)</f>
        <v>0.11764705882352941</v>
      </c>
      <c r="R44" s="59" t="s">
        <v>37</v>
      </c>
    </row>
    <row r="45" spans="1:18" ht="15.75" customHeight="1" x14ac:dyDescent="0.25">
      <c r="A45" s="41">
        <v>2202</v>
      </c>
      <c r="B45" s="185"/>
      <c r="C45" s="185"/>
      <c r="D45" s="185"/>
      <c r="E45" s="185"/>
      <c r="F45" s="185"/>
      <c r="G45" s="185"/>
      <c r="H45" s="185"/>
      <c r="I45" s="185"/>
      <c r="J45" s="185"/>
      <c r="K45" s="68"/>
      <c r="L45" s="60"/>
      <c r="M45" s="61"/>
      <c r="N45" s="62"/>
      <c r="O45" s="61"/>
      <c r="P45" s="62"/>
      <c r="Q45" s="62"/>
      <c r="R45" s="63"/>
    </row>
    <row r="46" spans="1:18" ht="18" customHeight="1" x14ac:dyDescent="0.25">
      <c r="A46" s="22"/>
      <c r="B46" s="210" t="s">
        <v>79</v>
      </c>
      <c r="C46" s="210"/>
      <c r="D46" s="210"/>
      <c r="E46" s="210"/>
      <c r="F46" s="210"/>
      <c r="G46" s="210"/>
      <c r="H46" s="210"/>
      <c r="I46" s="210"/>
      <c r="J46" s="210"/>
      <c r="K46" s="177">
        <f>SUM(K37:K42)</f>
        <v>17</v>
      </c>
      <c r="L46" s="65">
        <f>IF(K37=0,"",K37/B29)</f>
        <v>0.43333333333333335</v>
      </c>
      <c r="M46" s="65">
        <f>IF(K46=0,"",K46/B29)</f>
        <v>0.56666666666666665</v>
      </c>
      <c r="N46" s="65">
        <f>IF(K38=0,"",M46-L46)</f>
        <v>0.1333333333333333</v>
      </c>
      <c r="O46" s="1"/>
      <c r="P46" s="27"/>
      <c r="Q46" s="30"/>
      <c r="R46" s="1"/>
    </row>
    <row r="47" spans="1:18" ht="12.75" customHeight="1" x14ac:dyDescent="0.2"/>
    <row r="48" spans="1:18" ht="12.75" customHeight="1" x14ac:dyDescent="0.2"/>
    <row r="49" spans="1:19" ht="24.75" customHeight="1" x14ac:dyDescent="0.4">
      <c r="A49" s="237" t="s">
        <v>68</v>
      </c>
      <c r="B49" s="237"/>
      <c r="C49" s="237"/>
      <c r="D49" s="237"/>
      <c r="E49" s="237"/>
      <c r="F49" s="237"/>
      <c r="G49" s="237"/>
      <c r="H49" s="237"/>
      <c r="I49" s="237"/>
      <c r="J49" s="237"/>
      <c r="K49" s="66" t="s">
        <v>81</v>
      </c>
      <c r="L49" s="137"/>
      <c r="M49" s="137"/>
      <c r="N49" s="1"/>
      <c r="O49" s="27"/>
      <c r="P49" s="1"/>
      <c r="Q49" s="27"/>
      <c r="R49" s="27"/>
      <c r="S49" s="27"/>
    </row>
    <row r="50" spans="1:19" ht="20.25" customHeight="1" x14ac:dyDescent="0.2">
      <c r="A50" s="223" t="s">
        <v>19</v>
      </c>
      <c r="B50" s="224" t="s">
        <v>69</v>
      </c>
      <c r="C50" s="225"/>
      <c r="D50" s="225"/>
      <c r="E50" s="225"/>
      <c r="F50" s="225"/>
      <c r="G50" s="225"/>
      <c r="H50" s="225"/>
      <c r="I50" s="225"/>
      <c r="J50" s="226"/>
      <c r="K50" s="227" t="s">
        <v>20</v>
      </c>
      <c r="L50" s="221" t="s">
        <v>11</v>
      </c>
      <c r="M50" s="221" t="s">
        <v>12</v>
      </c>
      <c r="N50" s="229" t="s">
        <v>13</v>
      </c>
      <c r="O50" s="221" t="s">
        <v>14</v>
      </c>
      <c r="P50" s="222" t="s">
        <v>15</v>
      </c>
      <c r="Q50" s="222" t="s">
        <v>16</v>
      </c>
      <c r="R50" s="221" t="s">
        <v>17</v>
      </c>
    </row>
    <row r="51" spans="1:19" ht="15.75" customHeight="1" x14ac:dyDescent="0.25">
      <c r="A51" s="217"/>
      <c r="B51" s="41" t="s">
        <v>70</v>
      </c>
      <c r="C51" s="41" t="s">
        <v>71</v>
      </c>
      <c r="D51" s="41" t="s">
        <v>72</v>
      </c>
      <c r="E51" s="41" t="s">
        <v>73</v>
      </c>
      <c r="F51" s="41" t="s">
        <v>74</v>
      </c>
      <c r="G51" s="41" t="s">
        <v>75</v>
      </c>
      <c r="H51" s="41" t="s">
        <v>76</v>
      </c>
      <c r="I51" s="41" t="s">
        <v>77</v>
      </c>
      <c r="J51" s="41" t="s">
        <v>78</v>
      </c>
      <c r="K51" s="228"/>
      <c r="L51" s="217"/>
      <c r="M51" s="217"/>
      <c r="N51" s="217"/>
      <c r="O51" s="217"/>
      <c r="P51" s="217"/>
      <c r="Q51" s="217"/>
      <c r="R51" s="217"/>
    </row>
    <row r="52" spans="1:19" ht="15.75" customHeight="1" x14ac:dyDescent="0.25">
      <c r="A52" s="41">
        <v>1502</v>
      </c>
      <c r="B52" s="42">
        <v>19</v>
      </c>
      <c r="C52" s="42"/>
      <c r="D52" s="42"/>
      <c r="E52" s="42"/>
      <c r="F52" s="42"/>
      <c r="G52" s="42"/>
      <c r="H52" s="42"/>
      <c r="I52" s="42"/>
      <c r="J52" s="42"/>
      <c r="K52" s="131"/>
      <c r="L52" s="114"/>
      <c r="M52" s="115"/>
      <c r="N52" s="116"/>
      <c r="O52" s="43"/>
      <c r="P52" s="44">
        <f>B52</f>
        <v>19</v>
      </c>
      <c r="Q52" s="45"/>
      <c r="R52" s="43"/>
    </row>
    <row r="53" spans="1:19" ht="15.75" customHeight="1" x14ac:dyDescent="0.25">
      <c r="A53" s="41">
        <v>1601</v>
      </c>
      <c r="B53" s="42"/>
      <c r="C53" s="42">
        <v>12</v>
      </c>
      <c r="D53" s="42"/>
      <c r="E53" s="42"/>
      <c r="F53" s="42"/>
      <c r="G53" s="42"/>
      <c r="H53" s="42"/>
      <c r="I53" s="42"/>
      <c r="J53" s="42"/>
      <c r="K53" s="131"/>
      <c r="L53" s="119"/>
      <c r="M53" s="120"/>
      <c r="N53" s="121"/>
      <c r="O53" s="47">
        <f>IF(C53=0,"",C53/B52)</f>
        <v>0.63157894736842102</v>
      </c>
      <c r="P53" s="48">
        <v>12</v>
      </c>
      <c r="Q53" s="49">
        <f t="shared" ref="Q53:Q60" si="4">IF(P53=0,"",P53/P52)</f>
        <v>0.63157894736842102</v>
      </c>
      <c r="R53" s="49">
        <f t="shared" ref="R53:R60" si="5">IF(P53=0,"",100%-Q53)</f>
        <v>0.36842105263157898</v>
      </c>
    </row>
    <row r="54" spans="1:19" ht="15.75" customHeight="1" x14ac:dyDescent="0.25">
      <c r="A54" s="41">
        <v>1602</v>
      </c>
      <c r="B54" s="42"/>
      <c r="C54" s="42"/>
      <c r="D54" s="42">
        <v>12</v>
      </c>
      <c r="E54" s="42"/>
      <c r="F54" s="42"/>
      <c r="G54" s="42"/>
      <c r="H54" s="42"/>
      <c r="I54" s="42"/>
      <c r="J54" s="42"/>
      <c r="K54" s="131"/>
      <c r="L54" s="119"/>
      <c r="M54" s="120"/>
      <c r="N54" s="121"/>
      <c r="O54" s="47">
        <f>IF(D54=0,"",D54/C53)</f>
        <v>1</v>
      </c>
      <c r="P54" s="48">
        <v>12</v>
      </c>
      <c r="Q54" s="49">
        <f t="shared" si="4"/>
        <v>1</v>
      </c>
      <c r="R54" s="49">
        <f t="shared" si="5"/>
        <v>0</v>
      </c>
      <c r="S54" s="74">
        <f>P54/P52</f>
        <v>0.63157894736842102</v>
      </c>
    </row>
    <row r="55" spans="1:19" ht="15.75" customHeight="1" x14ac:dyDescent="0.25">
      <c r="A55" s="41">
        <v>1701</v>
      </c>
      <c r="B55" s="42"/>
      <c r="C55" s="42"/>
      <c r="D55" s="42"/>
      <c r="E55" s="42">
        <v>11</v>
      </c>
      <c r="F55" s="42"/>
      <c r="G55" s="42"/>
      <c r="H55" s="42"/>
      <c r="I55" s="42"/>
      <c r="J55" s="42"/>
      <c r="K55" s="131"/>
      <c r="L55" s="119"/>
      <c r="M55" s="120"/>
      <c r="N55" s="121"/>
      <c r="O55" s="47">
        <f>IF(E55=0,"",E55/D54)</f>
        <v>0.91666666666666663</v>
      </c>
      <c r="P55" s="48">
        <v>11</v>
      </c>
      <c r="Q55" s="49">
        <f t="shared" si="4"/>
        <v>0.91666666666666663</v>
      </c>
      <c r="R55" s="49">
        <f t="shared" si="5"/>
        <v>8.333333333333337E-2</v>
      </c>
    </row>
    <row r="56" spans="1:19" ht="15.75" customHeight="1" x14ac:dyDescent="0.25">
      <c r="A56" s="41">
        <v>1702</v>
      </c>
      <c r="B56" s="42"/>
      <c r="C56" s="42"/>
      <c r="D56" s="42"/>
      <c r="E56" s="42"/>
      <c r="F56" s="42">
        <v>10</v>
      </c>
      <c r="G56" s="42"/>
      <c r="H56" s="42"/>
      <c r="I56" s="42"/>
      <c r="J56" s="42"/>
      <c r="K56" s="131"/>
      <c r="L56" s="119"/>
      <c r="M56" s="120"/>
      <c r="N56" s="121"/>
      <c r="O56" s="47">
        <f>IF(F56=0,"",F56/E55)</f>
        <v>0.90909090909090906</v>
      </c>
      <c r="P56" s="48">
        <v>11</v>
      </c>
      <c r="Q56" s="49">
        <f t="shared" si="4"/>
        <v>1</v>
      </c>
      <c r="R56" s="49">
        <f t="shared" si="5"/>
        <v>0</v>
      </c>
    </row>
    <row r="57" spans="1:19" ht="15.75" customHeight="1" x14ac:dyDescent="0.25">
      <c r="A57" s="41">
        <v>1801</v>
      </c>
      <c r="B57" s="42"/>
      <c r="C57" s="42"/>
      <c r="D57" s="42"/>
      <c r="E57" s="42"/>
      <c r="F57" s="42"/>
      <c r="G57" s="42">
        <v>9</v>
      </c>
      <c r="H57" s="42"/>
      <c r="I57" s="42"/>
      <c r="J57" s="42"/>
      <c r="K57" s="131"/>
      <c r="L57" s="119"/>
      <c r="M57" s="120"/>
      <c r="N57" s="121"/>
      <c r="O57" s="47">
        <f>IF(G57=0,"",G57/F56)</f>
        <v>0.9</v>
      </c>
      <c r="P57" s="48">
        <v>11</v>
      </c>
      <c r="Q57" s="49">
        <f t="shared" si="4"/>
        <v>1</v>
      </c>
      <c r="R57" s="49">
        <f t="shared" si="5"/>
        <v>0</v>
      </c>
    </row>
    <row r="58" spans="1:19" ht="15.75" customHeight="1" x14ac:dyDescent="0.25">
      <c r="A58" s="41">
        <v>1802</v>
      </c>
      <c r="B58" s="42"/>
      <c r="C58" s="42"/>
      <c r="D58" s="42"/>
      <c r="E58" s="42"/>
      <c r="F58" s="42"/>
      <c r="G58" s="42"/>
      <c r="H58" s="42">
        <v>9</v>
      </c>
      <c r="I58" s="42"/>
      <c r="J58" s="42"/>
      <c r="K58" s="131"/>
      <c r="L58" s="119"/>
      <c r="M58" s="120"/>
      <c r="N58" s="121"/>
      <c r="O58" s="47">
        <f>IF(H58=0,"",H58/G57)</f>
        <v>1</v>
      </c>
      <c r="P58" s="48">
        <v>11</v>
      </c>
      <c r="Q58" s="49">
        <f t="shared" si="4"/>
        <v>1</v>
      </c>
      <c r="R58" s="49">
        <f t="shared" si="5"/>
        <v>0</v>
      </c>
    </row>
    <row r="59" spans="1:19" ht="15.75" customHeight="1" x14ac:dyDescent="0.25">
      <c r="A59" s="41">
        <v>1901</v>
      </c>
      <c r="B59" s="42"/>
      <c r="C59" s="42"/>
      <c r="D59" s="42"/>
      <c r="E59" s="42"/>
      <c r="F59" s="42"/>
      <c r="G59" s="42"/>
      <c r="H59" s="42"/>
      <c r="I59" s="42">
        <v>8</v>
      </c>
      <c r="J59" s="42"/>
      <c r="K59" s="131"/>
      <c r="L59" s="119"/>
      <c r="M59" s="120"/>
      <c r="N59" s="121"/>
      <c r="O59" s="47">
        <f>IF(I59=0,"",I59/H58)</f>
        <v>0.88888888888888884</v>
      </c>
      <c r="P59" s="48">
        <v>9</v>
      </c>
      <c r="Q59" s="49">
        <f t="shared" si="4"/>
        <v>0.81818181818181823</v>
      </c>
      <c r="R59" s="49">
        <f t="shared" si="5"/>
        <v>0.18181818181818177</v>
      </c>
    </row>
    <row r="60" spans="1:19" ht="15.75" customHeight="1" x14ac:dyDescent="0.25">
      <c r="A60" s="41">
        <v>1902</v>
      </c>
      <c r="B60" s="42"/>
      <c r="C60" s="42"/>
      <c r="D60" s="42"/>
      <c r="E60" s="42"/>
      <c r="F60" s="42"/>
      <c r="G60" s="42"/>
      <c r="H60" s="42"/>
      <c r="I60" s="42"/>
      <c r="J60" s="42">
        <v>7</v>
      </c>
      <c r="K60" s="131">
        <v>7</v>
      </c>
      <c r="L60" s="119"/>
      <c r="M60" s="120"/>
      <c r="N60" s="121"/>
      <c r="O60" s="50">
        <f>IF(J60=0,"",J60/I59)</f>
        <v>0.875</v>
      </c>
      <c r="P60" s="48">
        <v>8</v>
      </c>
      <c r="Q60" s="51">
        <f t="shared" si="4"/>
        <v>0.88888888888888884</v>
      </c>
      <c r="R60" s="51">
        <f t="shared" si="5"/>
        <v>0.11111111111111116</v>
      </c>
    </row>
    <row r="61" spans="1:19" ht="15.75" customHeight="1" x14ac:dyDescent="0.25">
      <c r="A61" s="41">
        <v>2001</v>
      </c>
      <c r="B61" s="42"/>
      <c r="C61" s="42"/>
      <c r="D61" s="42"/>
      <c r="E61" s="42"/>
      <c r="F61" s="42"/>
      <c r="G61" s="42"/>
      <c r="H61" s="42"/>
      <c r="I61" s="42"/>
      <c r="J61" s="42">
        <v>1</v>
      </c>
      <c r="K61" s="131"/>
      <c r="L61" s="119"/>
      <c r="M61" s="120"/>
      <c r="N61" s="122"/>
      <c r="O61" s="157"/>
      <c r="P61" s="48">
        <v>1</v>
      </c>
      <c r="Q61" s="158"/>
      <c r="R61" s="159"/>
    </row>
    <row r="62" spans="1:19" ht="15.75" customHeight="1" x14ac:dyDescent="0.25">
      <c r="A62" s="41">
        <v>2002</v>
      </c>
      <c r="B62" s="42"/>
      <c r="C62" s="42"/>
      <c r="D62" s="42"/>
      <c r="E62" s="42"/>
      <c r="F62" s="42"/>
      <c r="G62" s="42"/>
      <c r="H62" s="42"/>
      <c r="I62" s="42"/>
      <c r="J62" s="42">
        <v>1</v>
      </c>
      <c r="K62" s="131">
        <v>1</v>
      </c>
      <c r="L62" s="119"/>
      <c r="M62" s="120"/>
      <c r="N62" s="122"/>
      <c r="O62" s="126"/>
      <c r="P62" s="124">
        <v>1</v>
      </c>
      <c r="Q62" s="127"/>
      <c r="R62" s="126"/>
    </row>
    <row r="63" spans="1:19" ht="15.75" customHeight="1" x14ac:dyDescent="0.25">
      <c r="A63" s="41">
        <v>2101</v>
      </c>
      <c r="B63" s="42"/>
      <c r="C63" s="42"/>
      <c r="D63" s="42"/>
      <c r="E63" s="42"/>
      <c r="F63" s="42"/>
      <c r="G63" s="42"/>
      <c r="H63" s="42"/>
      <c r="I63" s="42"/>
      <c r="J63" s="42"/>
      <c r="K63" s="131"/>
      <c r="L63" s="119"/>
      <c r="M63" s="120"/>
      <c r="N63" s="122"/>
      <c r="O63" s="126"/>
      <c r="P63" s="124"/>
      <c r="Q63" s="127"/>
      <c r="R63" s="126"/>
    </row>
    <row r="64" spans="1:19" ht="15.75" customHeight="1" x14ac:dyDescent="0.25">
      <c r="A64" s="41">
        <v>2102</v>
      </c>
      <c r="B64" s="42"/>
      <c r="C64" s="42"/>
      <c r="D64" s="42"/>
      <c r="E64" s="42"/>
      <c r="F64" s="42"/>
      <c r="G64" s="42"/>
      <c r="H64" s="42"/>
      <c r="I64" s="42"/>
      <c r="J64" s="42"/>
      <c r="K64" s="131"/>
      <c r="L64" s="119"/>
      <c r="M64" s="120"/>
      <c r="N64" s="122"/>
      <c r="O64" s="126"/>
      <c r="P64" s="124"/>
      <c r="Q64" s="127"/>
      <c r="R64" s="126"/>
    </row>
    <row r="65" spans="1:19" ht="15.75" customHeight="1" x14ac:dyDescent="0.25">
      <c r="A65" s="41">
        <v>2201</v>
      </c>
      <c r="B65" s="42"/>
      <c r="C65" s="42"/>
      <c r="D65" s="42"/>
      <c r="E65" s="42"/>
      <c r="F65" s="42"/>
      <c r="G65" s="42"/>
      <c r="H65" s="42"/>
      <c r="I65" s="42"/>
      <c r="J65" s="42"/>
      <c r="K65" s="131"/>
      <c r="L65" s="119"/>
      <c r="M65" s="120"/>
      <c r="N65" s="122"/>
      <c r="O65" s="120"/>
      <c r="P65" s="122"/>
      <c r="Q65" s="151"/>
      <c r="R65" s="126"/>
    </row>
    <row r="66" spans="1:19" ht="15.75" customHeight="1" x14ac:dyDescent="0.25">
      <c r="A66" s="41">
        <v>2202</v>
      </c>
      <c r="B66" s="42"/>
      <c r="C66" s="42"/>
      <c r="D66" s="42"/>
      <c r="E66" s="42"/>
      <c r="F66" s="42"/>
      <c r="G66" s="42"/>
      <c r="H66" s="42"/>
      <c r="I66" s="42"/>
      <c r="J66" s="42"/>
      <c r="K66" s="131"/>
      <c r="L66" s="119"/>
      <c r="M66" s="120"/>
      <c r="N66" s="122"/>
      <c r="O66" s="52" t="s">
        <v>35</v>
      </c>
      <c r="P66" s="94">
        <v>3</v>
      </c>
      <c r="Q66" s="54">
        <f>K69</f>
        <v>8</v>
      </c>
      <c r="R66" s="55" t="s">
        <v>20</v>
      </c>
    </row>
    <row r="67" spans="1:19" ht="15.75" customHeight="1" x14ac:dyDescent="0.25">
      <c r="A67" s="41">
        <v>2301</v>
      </c>
      <c r="B67" s="42"/>
      <c r="C67" s="42"/>
      <c r="D67" s="42"/>
      <c r="E67" s="42"/>
      <c r="F67" s="42"/>
      <c r="G67" s="42"/>
      <c r="H67" s="42"/>
      <c r="I67" s="42"/>
      <c r="J67" s="42"/>
      <c r="K67" s="131"/>
      <c r="L67" s="119"/>
      <c r="M67" s="120"/>
      <c r="N67" s="122"/>
      <c r="O67" s="56" t="s">
        <v>36</v>
      </c>
      <c r="P67" s="96">
        <f>IF(P66/B52=0,"",P66/B52)</f>
        <v>0.15789473684210525</v>
      </c>
      <c r="Q67" s="58">
        <f>IF(P66/Q66=0,"",P66/Q66)</f>
        <v>0.375</v>
      </c>
      <c r="R67" s="59" t="s">
        <v>37</v>
      </c>
    </row>
    <row r="68" spans="1:19" ht="15.75" customHeight="1" x14ac:dyDescent="0.25">
      <c r="A68" s="41">
        <v>2302</v>
      </c>
      <c r="B68" s="178"/>
      <c r="C68" s="178"/>
      <c r="D68" s="178"/>
      <c r="E68" s="178"/>
      <c r="F68" s="178"/>
      <c r="G68" s="178"/>
      <c r="H68" s="178"/>
      <c r="I68" s="178"/>
      <c r="J68" s="178"/>
      <c r="K68" s="131"/>
      <c r="L68" s="128"/>
      <c r="M68" s="129"/>
      <c r="N68" s="130"/>
      <c r="O68" s="61"/>
      <c r="P68" s="62"/>
      <c r="Q68" s="62"/>
      <c r="R68" s="63"/>
    </row>
    <row r="69" spans="1:19" ht="18" customHeight="1" x14ac:dyDescent="0.25">
      <c r="A69" s="22"/>
      <c r="B69" s="210" t="s">
        <v>79</v>
      </c>
      <c r="C69" s="210"/>
      <c r="D69" s="210"/>
      <c r="E69" s="210"/>
      <c r="F69" s="210"/>
      <c r="G69" s="210"/>
      <c r="H69" s="210"/>
      <c r="I69" s="210"/>
      <c r="J69" s="210"/>
      <c r="K69" s="177">
        <f>SUM(K60:K65)</f>
        <v>8</v>
      </c>
      <c r="L69" s="65">
        <f>K60/B52</f>
        <v>0.36842105263157893</v>
      </c>
      <c r="M69" s="65">
        <f>IF(K69=0,"",K69/B52)</f>
        <v>0.42105263157894735</v>
      </c>
      <c r="N69" s="65">
        <f>M69-L69</f>
        <v>5.2631578947368418E-2</v>
      </c>
      <c r="O69" s="1"/>
      <c r="P69" s="27"/>
      <c r="Q69" s="30"/>
      <c r="R69" s="1"/>
    </row>
    <row r="70" spans="1:19" ht="12.75" customHeight="1" x14ac:dyDescent="0.2"/>
    <row r="71" spans="1:19" ht="12.75" customHeight="1" x14ac:dyDescent="0.2"/>
    <row r="72" spans="1:19" ht="24.75" customHeight="1" x14ac:dyDescent="0.4">
      <c r="A72" s="237" t="s">
        <v>68</v>
      </c>
      <c r="B72" s="237"/>
      <c r="C72" s="237"/>
      <c r="D72" s="237"/>
      <c r="E72" s="237"/>
      <c r="F72" s="237"/>
      <c r="G72" s="237"/>
      <c r="H72" s="237"/>
      <c r="I72" s="237"/>
      <c r="J72" s="237"/>
      <c r="K72" s="66" t="s">
        <v>83</v>
      </c>
      <c r="L72" s="137"/>
      <c r="M72" s="137"/>
      <c r="N72" s="1"/>
      <c r="O72" s="27"/>
      <c r="P72" s="1"/>
      <c r="Q72" s="27"/>
      <c r="R72" s="27"/>
      <c r="S72" s="27"/>
    </row>
    <row r="73" spans="1:19" ht="20.25" customHeight="1" x14ac:dyDescent="0.2">
      <c r="A73" s="223" t="s">
        <v>19</v>
      </c>
      <c r="B73" s="224" t="s">
        <v>69</v>
      </c>
      <c r="C73" s="225"/>
      <c r="D73" s="225"/>
      <c r="E73" s="225"/>
      <c r="F73" s="225"/>
      <c r="G73" s="225"/>
      <c r="H73" s="225"/>
      <c r="I73" s="225"/>
      <c r="J73" s="226"/>
      <c r="K73" s="227" t="s">
        <v>20</v>
      </c>
      <c r="L73" s="221" t="s">
        <v>11</v>
      </c>
      <c r="M73" s="221" t="s">
        <v>12</v>
      </c>
      <c r="N73" s="229" t="s">
        <v>13</v>
      </c>
      <c r="O73" s="221" t="s">
        <v>14</v>
      </c>
      <c r="P73" s="222" t="s">
        <v>15</v>
      </c>
      <c r="Q73" s="222" t="s">
        <v>16</v>
      </c>
      <c r="R73" s="221" t="s">
        <v>17</v>
      </c>
    </row>
    <row r="74" spans="1:19" ht="15.75" customHeight="1" x14ac:dyDescent="0.25">
      <c r="A74" s="217"/>
      <c r="B74" s="41" t="s">
        <v>70</v>
      </c>
      <c r="C74" s="41" t="s">
        <v>71</v>
      </c>
      <c r="D74" s="41" t="s">
        <v>72</v>
      </c>
      <c r="E74" s="41" t="s">
        <v>73</v>
      </c>
      <c r="F74" s="41" t="s">
        <v>74</v>
      </c>
      <c r="G74" s="41" t="s">
        <v>75</v>
      </c>
      <c r="H74" s="41" t="s">
        <v>76</v>
      </c>
      <c r="I74" s="41" t="s">
        <v>77</v>
      </c>
      <c r="J74" s="41" t="s">
        <v>78</v>
      </c>
      <c r="K74" s="236"/>
      <c r="L74" s="217"/>
      <c r="M74" s="217"/>
      <c r="N74" s="217"/>
      <c r="O74" s="217"/>
      <c r="P74" s="217"/>
      <c r="Q74" s="217"/>
      <c r="R74" s="217"/>
    </row>
    <row r="75" spans="1:19" ht="15.75" customHeight="1" x14ac:dyDescent="0.25">
      <c r="A75" s="41">
        <v>1602</v>
      </c>
      <c r="B75" s="42">
        <v>18</v>
      </c>
      <c r="C75" s="42"/>
      <c r="D75" s="42"/>
      <c r="E75" s="42"/>
      <c r="F75" s="42"/>
      <c r="G75" s="42"/>
      <c r="H75" s="42"/>
      <c r="I75" s="42"/>
      <c r="J75" s="42"/>
      <c r="K75" s="131"/>
      <c r="L75" s="114"/>
      <c r="M75" s="115"/>
      <c r="N75" s="116"/>
      <c r="O75" s="43"/>
      <c r="P75" s="44">
        <f>B75</f>
        <v>18</v>
      </c>
      <c r="Q75" s="45"/>
      <c r="R75" s="43"/>
    </row>
    <row r="76" spans="1:19" ht="15.75" customHeight="1" x14ac:dyDescent="0.25">
      <c r="A76" s="41">
        <v>1701</v>
      </c>
      <c r="B76" s="42"/>
      <c r="C76" s="42">
        <v>18</v>
      </c>
      <c r="D76" s="42"/>
      <c r="E76" s="42"/>
      <c r="F76" s="42"/>
      <c r="G76" s="42"/>
      <c r="H76" s="42"/>
      <c r="I76" s="42"/>
      <c r="J76" s="42"/>
      <c r="K76" s="131"/>
      <c r="L76" s="119"/>
      <c r="M76" s="120"/>
      <c r="N76" s="121"/>
      <c r="O76" s="47">
        <f>IF(C76=0,"",C76/B75)</f>
        <v>1</v>
      </c>
      <c r="P76" s="48">
        <v>18</v>
      </c>
      <c r="Q76" s="49">
        <f t="shared" ref="Q76:Q83" si="6">IF(P76=0,"",P76/P75)</f>
        <v>1</v>
      </c>
      <c r="R76" s="49">
        <f t="shared" ref="R76:R83" si="7">IF(P76=0,"",100%-Q76)</f>
        <v>0</v>
      </c>
    </row>
    <row r="77" spans="1:19" ht="15.75" customHeight="1" x14ac:dyDescent="0.25">
      <c r="A77" s="41">
        <v>1702</v>
      </c>
      <c r="B77" s="42"/>
      <c r="C77" s="42"/>
      <c r="D77" s="42">
        <v>18</v>
      </c>
      <c r="E77" s="42"/>
      <c r="F77" s="42"/>
      <c r="G77" s="42"/>
      <c r="H77" s="42"/>
      <c r="I77" s="42"/>
      <c r="J77" s="42"/>
      <c r="K77" s="131"/>
      <c r="L77" s="119"/>
      <c r="M77" s="120"/>
      <c r="N77" s="121"/>
      <c r="O77" s="47">
        <f>IF(D77=0,"",D77/C76)</f>
        <v>1</v>
      </c>
      <c r="P77" s="48">
        <v>18</v>
      </c>
      <c r="Q77" s="49">
        <f t="shared" si="6"/>
        <v>1</v>
      </c>
      <c r="R77" s="49">
        <f t="shared" si="7"/>
        <v>0</v>
      </c>
      <c r="S77" s="74">
        <f>P77/P75</f>
        <v>1</v>
      </c>
    </row>
    <row r="78" spans="1:19" ht="15.75" customHeight="1" x14ac:dyDescent="0.25">
      <c r="A78" s="41">
        <v>1801</v>
      </c>
      <c r="B78" s="42"/>
      <c r="C78" s="42"/>
      <c r="D78" s="42"/>
      <c r="E78" s="42">
        <v>17</v>
      </c>
      <c r="F78" s="42"/>
      <c r="G78" s="42"/>
      <c r="H78" s="42"/>
      <c r="I78" s="42"/>
      <c r="J78" s="42"/>
      <c r="K78" s="131"/>
      <c r="L78" s="119"/>
      <c r="M78" s="120"/>
      <c r="N78" s="121"/>
      <c r="O78" s="47">
        <f>IF(E78=0,"",E78/D77)</f>
        <v>0.94444444444444442</v>
      </c>
      <c r="P78" s="48">
        <v>17</v>
      </c>
      <c r="Q78" s="49">
        <f t="shared" si="6"/>
        <v>0.94444444444444442</v>
      </c>
      <c r="R78" s="49">
        <f t="shared" si="7"/>
        <v>5.555555555555558E-2</v>
      </c>
    </row>
    <row r="79" spans="1:19" ht="15.75" customHeight="1" x14ac:dyDescent="0.25">
      <c r="A79" s="41">
        <v>1802</v>
      </c>
      <c r="B79" s="42"/>
      <c r="C79" s="42"/>
      <c r="D79" s="42"/>
      <c r="E79" s="42"/>
      <c r="F79" s="42">
        <v>16</v>
      </c>
      <c r="G79" s="42"/>
      <c r="H79" s="42"/>
      <c r="I79" s="42"/>
      <c r="J79" s="42"/>
      <c r="K79" s="131"/>
      <c r="L79" s="119"/>
      <c r="M79" s="120"/>
      <c r="N79" s="121"/>
      <c r="O79" s="47">
        <f>IF(F79=0,"",F79/E78)</f>
        <v>0.94117647058823528</v>
      </c>
      <c r="P79" s="48">
        <v>16</v>
      </c>
      <c r="Q79" s="49">
        <f t="shared" si="6"/>
        <v>0.94117647058823528</v>
      </c>
      <c r="R79" s="49">
        <f t="shared" si="7"/>
        <v>5.8823529411764719E-2</v>
      </c>
    </row>
    <row r="80" spans="1:19" ht="15.75" customHeight="1" x14ac:dyDescent="0.25">
      <c r="A80" s="41">
        <v>1901</v>
      </c>
      <c r="B80" s="42"/>
      <c r="C80" s="42"/>
      <c r="D80" s="42"/>
      <c r="E80" s="42"/>
      <c r="F80" s="42"/>
      <c r="G80" s="42">
        <v>14</v>
      </c>
      <c r="H80" s="42"/>
      <c r="I80" s="42"/>
      <c r="J80" s="42"/>
      <c r="K80" s="131"/>
      <c r="L80" s="119"/>
      <c r="M80" s="120"/>
      <c r="N80" s="121"/>
      <c r="O80" s="47">
        <f>IF(G80=0,"",G80/F79)</f>
        <v>0.875</v>
      </c>
      <c r="P80" s="48">
        <v>15</v>
      </c>
      <c r="Q80" s="49">
        <f t="shared" si="6"/>
        <v>0.9375</v>
      </c>
      <c r="R80" s="49">
        <f t="shared" si="7"/>
        <v>6.25E-2</v>
      </c>
    </row>
    <row r="81" spans="1:18" ht="15.75" customHeight="1" x14ac:dyDescent="0.25">
      <c r="A81" s="41">
        <v>1902</v>
      </c>
      <c r="B81" s="42"/>
      <c r="C81" s="42"/>
      <c r="D81" s="42"/>
      <c r="E81" s="42"/>
      <c r="F81" s="42"/>
      <c r="G81" s="42"/>
      <c r="H81" s="42">
        <v>13</v>
      </c>
      <c r="I81" s="42"/>
      <c r="J81" s="42"/>
      <c r="K81" s="131"/>
      <c r="L81" s="119"/>
      <c r="M81" s="120"/>
      <c r="N81" s="121"/>
      <c r="O81" s="47">
        <f>IF(H81=0,"",H81/G80)</f>
        <v>0.9285714285714286</v>
      </c>
      <c r="P81" s="48">
        <v>15</v>
      </c>
      <c r="Q81" s="49">
        <f t="shared" si="6"/>
        <v>1</v>
      </c>
      <c r="R81" s="49">
        <f t="shared" si="7"/>
        <v>0</v>
      </c>
    </row>
    <row r="82" spans="1:18" ht="15.75" customHeight="1" x14ac:dyDescent="0.25">
      <c r="A82" s="41">
        <v>2001</v>
      </c>
      <c r="B82" s="42"/>
      <c r="C82" s="42"/>
      <c r="D82" s="42"/>
      <c r="E82" s="42"/>
      <c r="F82" s="42"/>
      <c r="G82" s="42"/>
      <c r="H82" s="42"/>
      <c r="I82" s="42">
        <v>13</v>
      </c>
      <c r="J82" s="42"/>
      <c r="K82" s="131"/>
      <c r="L82" s="119"/>
      <c r="M82" s="120"/>
      <c r="N82" s="121"/>
      <c r="O82" s="47">
        <f>IF(I82=0,"",I82/H81)</f>
        <v>1</v>
      </c>
      <c r="P82" s="48">
        <v>15</v>
      </c>
      <c r="Q82" s="49">
        <f t="shared" si="6"/>
        <v>1</v>
      </c>
      <c r="R82" s="49">
        <f t="shared" si="7"/>
        <v>0</v>
      </c>
    </row>
    <row r="83" spans="1:18" ht="15.75" customHeight="1" x14ac:dyDescent="0.25">
      <c r="A83" s="41">
        <v>2002</v>
      </c>
      <c r="B83" s="42"/>
      <c r="C83" s="42"/>
      <c r="D83" s="42"/>
      <c r="E83" s="42"/>
      <c r="F83" s="42"/>
      <c r="G83" s="42"/>
      <c r="H83" s="42"/>
      <c r="I83" s="42"/>
      <c r="J83" s="42">
        <v>13</v>
      </c>
      <c r="K83" s="131">
        <v>9</v>
      </c>
      <c r="L83" s="119"/>
      <c r="M83" s="120"/>
      <c r="N83" s="121"/>
      <c r="O83" s="50">
        <f>IF(J83=0,"",J83/I82)</f>
        <v>1</v>
      </c>
      <c r="P83" s="48">
        <v>15</v>
      </c>
      <c r="Q83" s="51">
        <f t="shared" si="6"/>
        <v>1</v>
      </c>
      <c r="R83" s="51">
        <f t="shared" si="7"/>
        <v>0</v>
      </c>
    </row>
    <row r="84" spans="1:18" ht="15.75" customHeight="1" x14ac:dyDescent="0.25">
      <c r="A84" s="41">
        <v>2101</v>
      </c>
      <c r="B84" s="42"/>
      <c r="C84" s="42"/>
      <c r="D84" s="42"/>
      <c r="E84" s="42"/>
      <c r="F84" s="42"/>
      <c r="G84" s="42"/>
      <c r="H84" s="42"/>
      <c r="I84" s="42"/>
      <c r="J84" s="42">
        <v>3</v>
      </c>
      <c r="K84" s="131">
        <v>1</v>
      </c>
      <c r="L84" s="119"/>
      <c r="M84" s="120"/>
      <c r="N84" s="122"/>
      <c r="O84" s="157"/>
      <c r="P84" s="48">
        <v>3</v>
      </c>
      <c r="Q84" s="158"/>
      <c r="R84" s="159"/>
    </row>
    <row r="85" spans="1:18" ht="15.75" customHeight="1" x14ac:dyDescent="0.25">
      <c r="A85" s="41">
        <v>2102</v>
      </c>
      <c r="B85" s="42"/>
      <c r="C85" s="42"/>
      <c r="D85" s="42"/>
      <c r="E85" s="42"/>
      <c r="F85" s="42"/>
      <c r="G85" s="42"/>
      <c r="H85" s="42"/>
      <c r="I85" s="42"/>
      <c r="J85" s="42">
        <v>1</v>
      </c>
      <c r="K85" s="131">
        <v>1</v>
      </c>
      <c r="L85" s="119"/>
      <c r="M85" s="120"/>
      <c r="N85" s="122"/>
      <c r="O85" s="126"/>
      <c r="P85" s="124">
        <v>1</v>
      </c>
      <c r="Q85" s="127"/>
      <c r="R85" s="126"/>
    </row>
    <row r="86" spans="1:18" ht="15.75" customHeight="1" x14ac:dyDescent="0.25">
      <c r="A86" s="41">
        <v>2201</v>
      </c>
      <c r="B86" s="42"/>
      <c r="C86" s="42"/>
      <c r="D86" s="42"/>
      <c r="E86" s="42"/>
      <c r="F86" s="42"/>
      <c r="G86" s="42"/>
      <c r="H86" s="42"/>
      <c r="I86" s="42"/>
      <c r="J86" s="42">
        <v>1</v>
      </c>
      <c r="K86" s="131"/>
      <c r="L86" s="119"/>
      <c r="M86" s="120"/>
      <c r="N86" s="122"/>
      <c r="O86" s="126"/>
      <c r="P86" s="124">
        <v>1</v>
      </c>
      <c r="Q86" s="127"/>
      <c r="R86" s="126"/>
    </row>
    <row r="87" spans="1:18" ht="15.75" customHeight="1" x14ac:dyDescent="0.25">
      <c r="A87" s="41">
        <v>2202</v>
      </c>
      <c r="B87" s="42"/>
      <c r="C87" s="42"/>
      <c r="D87" s="42"/>
      <c r="E87" s="42"/>
      <c r="F87" s="42"/>
      <c r="G87" s="42"/>
      <c r="H87" s="42"/>
      <c r="I87" s="42"/>
      <c r="J87" s="42">
        <v>1</v>
      </c>
      <c r="K87" s="131">
        <v>1</v>
      </c>
      <c r="L87" s="119"/>
      <c r="M87" s="120"/>
      <c r="N87" s="122"/>
      <c r="O87" s="126"/>
      <c r="P87" s="124">
        <v>1</v>
      </c>
      <c r="Q87" s="127"/>
      <c r="R87" s="126"/>
    </row>
    <row r="88" spans="1:18" ht="15.75" customHeight="1" x14ac:dyDescent="0.25">
      <c r="A88" s="41">
        <v>2301</v>
      </c>
      <c r="B88" s="42"/>
      <c r="C88" s="42"/>
      <c r="D88" s="42"/>
      <c r="E88" s="42"/>
      <c r="F88" s="42"/>
      <c r="G88" s="42"/>
      <c r="H88" s="42"/>
      <c r="I88" s="42"/>
      <c r="J88" s="42"/>
      <c r="K88" s="131"/>
      <c r="L88" s="119"/>
      <c r="M88" s="120"/>
      <c r="N88" s="122"/>
      <c r="O88" s="120"/>
      <c r="P88" s="122"/>
      <c r="Q88" s="151"/>
      <c r="R88" s="126"/>
    </row>
    <row r="89" spans="1:18" ht="15.75" customHeight="1" x14ac:dyDescent="0.25">
      <c r="A89" s="41">
        <v>2302</v>
      </c>
      <c r="B89" s="42"/>
      <c r="C89" s="42"/>
      <c r="D89" s="42"/>
      <c r="E89" s="42"/>
      <c r="F89" s="42"/>
      <c r="G89" s="42"/>
      <c r="H89" s="42"/>
      <c r="I89" s="42"/>
      <c r="J89" s="42"/>
      <c r="K89" s="131"/>
      <c r="L89" s="119"/>
      <c r="M89" s="120"/>
      <c r="N89" s="122"/>
      <c r="O89" s="52" t="s">
        <v>35</v>
      </c>
      <c r="P89" s="94">
        <v>4</v>
      </c>
      <c r="Q89" s="54">
        <f>K92</f>
        <v>12</v>
      </c>
      <c r="R89" s="55" t="s">
        <v>20</v>
      </c>
    </row>
    <row r="90" spans="1:18" ht="15.75" customHeight="1" x14ac:dyDescent="0.25">
      <c r="A90" s="41">
        <v>2401</v>
      </c>
      <c r="B90" s="42"/>
      <c r="C90" s="42"/>
      <c r="D90" s="42"/>
      <c r="E90" s="42"/>
      <c r="F90" s="42"/>
      <c r="G90" s="42"/>
      <c r="H90" s="42"/>
      <c r="I90" s="42"/>
      <c r="J90" s="42"/>
      <c r="K90" s="131"/>
      <c r="L90" s="119"/>
      <c r="M90" s="120"/>
      <c r="N90" s="122"/>
      <c r="O90" s="56" t="s">
        <v>36</v>
      </c>
      <c r="P90" s="96">
        <f>IF(P89/B75=0,"",P89/B75)</f>
        <v>0.22222222222222221</v>
      </c>
      <c r="Q90" s="58">
        <f>IF(P89/Q89=0,"",P89/Q89)</f>
        <v>0.33333333333333331</v>
      </c>
      <c r="R90" s="59" t="s">
        <v>37</v>
      </c>
    </row>
    <row r="91" spans="1:18" ht="15.75" customHeight="1" x14ac:dyDescent="0.25">
      <c r="A91" s="41">
        <v>2402</v>
      </c>
      <c r="B91" s="178"/>
      <c r="C91" s="178"/>
      <c r="D91" s="178"/>
      <c r="E91" s="178"/>
      <c r="F91" s="178"/>
      <c r="G91" s="178"/>
      <c r="H91" s="178"/>
      <c r="I91" s="178"/>
      <c r="J91" s="178"/>
      <c r="K91" s="131"/>
      <c r="L91" s="128"/>
      <c r="M91" s="129"/>
      <c r="N91" s="130"/>
      <c r="O91" s="61"/>
      <c r="P91" s="62"/>
      <c r="Q91" s="62"/>
      <c r="R91" s="63"/>
    </row>
    <row r="92" spans="1:18" ht="18" customHeight="1" x14ac:dyDescent="0.25">
      <c r="A92" s="22"/>
      <c r="B92" s="210" t="s">
        <v>79</v>
      </c>
      <c r="C92" s="210"/>
      <c r="D92" s="210"/>
      <c r="E92" s="210"/>
      <c r="F92" s="210"/>
      <c r="G92" s="210"/>
      <c r="H92" s="210"/>
      <c r="I92" s="210"/>
      <c r="J92" s="210"/>
      <c r="K92" s="177">
        <f>SUM(K83:K88)</f>
        <v>12</v>
      </c>
      <c r="L92" s="65">
        <f>IF(K83=0,"",K83/B75)</f>
        <v>0.5</v>
      </c>
      <c r="M92" s="65">
        <f>IF(K92=0,"",K92/B75)</f>
        <v>0.66666666666666663</v>
      </c>
      <c r="N92" s="65">
        <f>IF(K84=0,"",M92-L92)</f>
        <v>0.16666666666666663</v>
      </c>
      <c r="O92" s="1"/>
      <c r="P92" s="27"/>
      <c r="Q92" s="30"/>
      <c r="R92" s="1"/>
    </row>
    <row r="93" spans="1:18" ht="12.75" customHeight="1" x14ac:dyDescent="0.2"/>
    <row r="94" spans="1:18" ht="12.75" customHeight="1" x14ac:dyDescent="0.2"/>
    <row r="95" spans="1:18" ht="26.25" customHeight="1" x14ac:dyDescent="0.4">
      <c r="B95" s="211" t="s">
        <v>68</v>
      </c>
      <c r="C95" s="212"/>
      <c r="D95" s="212"/>
      <c r="E95" s="212"/>
      <c r="F95" s="212"/>
      <c r="G95" s="212"/>
      <c r="H95" s="212"/>
      <c r="I95" s="212"/>
      <c r="J95" s="212"/>
      <c r="K95" s="66" t="s">
        <v>85</v>
      </c>
      <c r="L95" s="1"/>
      <c r="M95" s="1"/>
      <c r="N95" s="27"/>
      <c r="O95" s="1"/>
      <c r="P95" s="27"/>
      <c r="Q95" s="27"/>
      <c r="R95" s="27"/>
    </row>
    <row r="96" spans="1:18" ht="20.25" customHeight="1" x14ac:dyDescent="0.2">
      <c r="A96" s="223" t="s">
        <v>19</v>
      </c>
      <c r="B96" s="224" t="s">
        <v>69</v>
      </c>
      <c r="C96" s="225"/>
      <c r="D96" s="225"/>
      <c r="E96" s="225"/>
      <c r="F96" s="225"/>
      <c r="G96" s="225"/>
      <c r="H96" s="225"/>
      <c r="I96" s="225"/>
      <c r="J96" s="226"/>
      <c r="K96" s="227" t="s">
        <v>20</v>
      </c>
      <c r="L96" s="221" t="s">
        <v>11</v>
      </c>
      <c r="M96" s="221" t="s">
        <v>12</v>
      </c>
      <c r="N96" s="229" t="s">
        <v>13</v>
      </c>
      <c r="O96" s="221" t="s">
        <v>14</v>
      </c>
      <c r="P96" s="222" t="s">
        <v>15</v>
      </c>
      <c r="Q96" s="222" t="s">
        <v>16</v>
      </c>
      <c r="R96" s="221" t="s">
        <v>17</v>
      </c>
    </row>
    <row r="97" spans="1:19" ht="15.75" customHeight="1" x14ac:dyDescent="0.25">
      <c r="A97" s="217"/>
      <c r="B97" s="41" t="s">
        <v>70</v>
      </c>
      <c r="C97" s="41" t="s">
        <v>71</v>
      </c>
      <c r="D97" s="41" t="s">
        <v>72</v>
      </c>
      <c r="E97" s="41" t="s">
        <v>73</v>
      </c>
      <c r="F97" s="41" t="s">
        <v>74</v>
      </c>
      <c r="G97" s="41" t="s">
        <v>75</v>
      </c>
      <c r="H97" s="41" t="s">
        <v>76</v>
      </c>
      <c r="I97" s="41" t="s">
        <v>77</v>
      </c>
      <c r="J97" s="41" t="s">
        <v>78</v>
      </c>
      <c r="K97" s="236"/>
      <c r="L97" s="217"/>
      <c r="M97" s="217"/>
      <c r="N97" s="217"/>
      <c r="O97" s="217"/>
      <c r="P97" s="217"/>
      <c r="Q97" s="217"/>
      <c r="R97" s="217"/>
    </row>
    <row r="98" spans="1:19" ht="15.75" customHeight="1" x14ac:dyDescent="0.25">
      <c r="A98" s="41">
        <v>1702</v>
      </c>
      <c r="B98" s="42">
        <v>17</v>
      </c>
      <c r="C98" s="42"/>
      <c r="D98" s="42"/>
      <c r="E98" s="42"/>
      <c r="F98" s="42"/>
      <c r="G98" s="42"/>
      <c r="H98" s="42"/>
      <c r="I98" s="42"/>
      <c r="J98" s="42"/>
      <c r="K98" s="131"/>
      <c r="L98" s="114"/>
      <c r="M98" s="115"/>
      <c r="N98" s="116"/>
      <c r="O98" s="43"/>
      <c r="P98" s="44">
        <f>B98</f>
        <v>17</v>
      </c>
      <c r="Q98" s="45"/>
      <c r="R98" s="43"/>
    </row>
    <row r="99" spans="1:19" ht="15.75" customHeight="1" x14ac:dyDescent="0.25">
      <c r="A99" s="41">
        <v>1801</v>
      </c>
      <c r="B99" s="42"/>
      <c r="C99" s="42">
        <v>13</v>
      </c>
      <c r="D99" s="42"/>
      <c r="E99" s="42"/>
      <c r="F99" s="42"/>
      <c r="G99" s="42"/>
      <c r="H99" s="42"/>
      <c r="I99" s="42"/>
      <c r="J99" s="42"/>
      <c r="K99" s="131"/>
      <c r="L99" s="119"/>
      <c r="M99" s="120"/>
      <c r="N99" s="121"/>
      <c r="O99" s="47">
        <f>IF(C99=0,"",C99/B98)</f>
        <v>0.76470588235294112</v>
      </c>
      <c r="P99" s="48">
        <v>13</v>
      </c>
      <c r="Q99" s="49">
        <f t="shared" ref="Q99:Q106" si="8">IF(P99=0,"",P99/P98)</f>
        <v>0.76470588235294112</v>
      </c>
      <c r="R99" s="49">
        <f t="shared" ref="R99:R106" si="9">IF(P99=0,"",100%-Q99)</f>
        <v>0.23529411764705888</v>
      </c>
    </row>
    <row r="100" spans="1:19" ht="15.75" customHeight="1" x14ac:dyDescent="0.25">
      <c r="A100" s="41">
        <v>1802</v>
      </c>
      <c r="B100" s="42"/>
      <c r="C100" s="42"/>
      <c r="D100" s="42">
        <v>13</v>
      </c>
      <c r="E100" s="42"/>
      <c r="F100" s="42"/>
      <c r="G100" s="42"/>
      <c r="H100" s="42"/>
      <c r="I100" s="42"/>
      <c r="J100" s="42"/>
      <c r="K100" s="131"/>
      <c r="L100" s="119"/>
      <c r="M100" s="120"/>
      <c r="N100" s="121"/>
      <c r="O100" s="47">
        <f>IF(D100=0,"",D100/C99)</f>
        <v>1</v>
      </c>
      <c r="P100" s="48">
        <v>13</v>
      </c>
      <c r="Q100" s="49">
        <f t="shared" si="8"/>
        <v>1</v>
      </c>
      <c r="R100" s="49">
        <f t="shared" si="9"/>
        <v>0</v>
      </c>
      <c r="S100" s="32">
        <f>P100/P98</f>
        <v>0.76470588235294112</v>
      </c>
    </row>
    <row r="101" spans="1:19" ht="15.75" customHeight="1" x14ac:dyDescent="0.25">
      <c r="A101" s="41">
        <v>1901</v>
      </c>
      <c r="B101" s="42"/>
      <c r="C101" s="42"/>
      <c r="D101" s="42"/>
      <c r="E101" s="42">
        <v>11</v>
      </c>
      <c r="F101" s="42"/>
      <c r="G101" s="42"/>
      <c r="H101" s="42"/>
      <c r="I101" s="42"/>
      <c r="J101" s="42"/>
      <c r="K101" s="131"/>
      <c r="L101" s="119"/>
      <c r="M101" s="120"/>
      <c r="N101" s="121"/>
      <c r="O101" s="47">
        <f>IF(E101=0,"",E101/D100)</f>
        <v>0.84615384615384615</v>
      </c>
      <c r="P101" s="48">
        <v>11</v>
      </c>
      <c r="Q101" s="49">
        <f t="shared" si="8"/>
        <v>0.84615384615384615</v>
      </c>
      <c r="R101" s="49">
        <f t="shared" si="9"/>
        <v>0.15384615384615385</v>
      </c>
    </row>
    <row r="102" spans="1:19" ht="15.75" customHeight="1" x14ac:dyDescent="0.25">
      <c r="A102" s="41">
        <v>1902</v>
      </c>
      <c r="B102" s="42"/>
      <c r="C102" s="42"/>
      <c r="D102" s="42"/>
      <c r="E102" s="42"/>
      <c r="F102" s="42">
        <v>8</v>
      </c>
      <c r="G102" s="42"/>
      <c r="H102" s="42"/>
      <c r="I102" s="42"/>
      <c r="J102" s="42"/>
      <c r="K102" s="131"/>
      <c r="L102" s="119"/>
      <c r="M102" s="120"/>
      <c r="N102" s="121"/>
      <c r="O102" s="47">
        <f>IF(F102=0,"",F102/E101)</f>
        <v>0.72727272727272729</v>
      </c>
      <c r="P102" s="48">
        <v>10</v>
      </c>
      <c r="Q102" s="49">
        <f t="shared" si="8"/>
        <v>0.90909090909090906</v>
      </c>
      <c r="R102" s="49">
        <f t="shared" si="9"/>
        <v>9.0909090909090939E-2</v>
      </c>
    </row>
    <row r="103" spans="1:19" ht="15.75" customHeight="1" x14ac:dyDescent="0.25">
      <c r="A103" s="41">
        <v>2001</v>
      </c>
      <c r="B103" s="42"/>
      <c r="C103" s="42"/>
      <c r="D103" s="42"/>
      <c r="E103" s="42"/>
      <c r="F103" s="42"/>
      <c r="G103" s="42">
        <v>8</v>
      </c>
      <c r="H103" s="42"/>
      <c r="I103" s="42"/>
      <c r="J103" s="42"/>
      <c r="K103" s="131"/>
      <c r="L103" s="119"/>
      <c r="M103" s="120"/>
      <c r="N103" s="121"/>
      <c r="O103" s="47">
        <f>IF(G103=0,"",G103/F102)</f>
        <v>1</v>
      </c>
      <c r="P103" s="48">
        <v>10</v>
      </c>
      <c r="Q103" s="49">
        <f t="shared" si="8"/>
        <v>1</v>
      </c>
      <c r="R103" s="49">
        <f t="shared" si="9"/>
        <v>0</v>
      </c>
    </row>
    <row r="104" spans="1:19" ht="15.75" customHeight="1" x14ac:dyDescent="0.25">
      <c r="A104" s="41">
        <v>2002</v>
      </c>
      <c r="B104" s="42"/>
      <c r="C104" s="42"/>
      <c r="D104" s="42"/>
      <c r="E104" s="42"/>
      <c r="F104" s="42"/>
      <c r="G104" s="42"/>
      <c r="H104" s="42">
        <v>8</v>
      </c>
      <c r="I104" s="42"/>
      <c r="J104" s="42"/>
      <c r="K104" s="131"/>
      <c r="L104" s="119"/>
      <c r="M104" s="120"/>
      <c r="N104" s="121"/>
      <c r="O104" s="47">
        <f>IF(H104=0,"",H104/G103)</f>
        <v>1</v>
      </c>
      <c r="P104" s="48">
        <v>10</v>
      </c>
      <c r="Q104" s="49">
        <f t="shared" si="8"/>
        <v>1</v>
      </c>
      <c r="R104" s="49">
        <f t="shared" si="9"/>
        <v>0</v>
      </c>
    </row>
    <row r="105" spans="1:19" ht="15.75" customHeight="1" x14ac:dyDescent="0.25">
      <c r="A105" s="41">
        <v>2101</v>
      </c>
      <c r="B105" s="42"/>
      <c r="C105" s="42"/>
      <c r="D105" s="42"/>
      <c r="E105" s="42"/>
      <c r="F105" s="42"/>
      <c r="G105" s="42"/>
      <c r="H105" s="42"/>
      <c r="I105" s="42">
        <v>8</v>
      </c>
      <c r="J105" s="42"/>
      <c r="K105" s="131"/>
      <c r="L105" s="119"/>
      <c r="M105" s="120"/>
      <c r="N105" s="121"/>
      <c r="O105" s="47">
        <f>IF(I105=0,"",I105/H104)</f>
        <v>1</v>
      </c>
      <c r="P105" s="48">
        <v>9</v>
      </c>
      <c r="Q105" s="49">
        <f t="shared" si="8"/>
        <v>0.9</v>
      </c>
      <c r="R105" s="49">
        <f t="shared" si="9"/>
        <v>9.9999999999999978E-2</v>
      </c>
    </row>
    <row r="106" spans="1:19" ht="15.75" customHeight="1" x14ac:dyDescent="0.25">
      <c r="A106" s="41">
        <v>2102</v>
      </c>
      <c r="B106" s="42"/>
      <c r="C106" s="42"/>
      <c r="D106" s="42"/>
      <c r="E106" s="42"/>
      <c r="F106" s="42"/>
      <c r="G106" s="42"/>
      <c r="H106" s="42"/>
      <c r="I106" s="42"/>
      <c r="J106" s="42">
        <v>7</v>
      </c>
      <c r="K106" s="131">
        <v>5</v>
      </c>
      <c r="L106" s="119"/>
      <c r="M106" s="120"/>
      <c r="N106" s="121"/>
      <c r="O106" s="50">
        <f>IF(J106=0,"",J106/I105)</f>
        <v>0.875</v>
      </c>
      <c r="P106" s="48">
        <v>9</v>
      </c>
      <c r="Q106" s="51">
        <f t="shared" si="8"/>
        <v>1</v>
      </c>
      <c r="R106" s="51">
        <f t="shared" si="9"/>
        <v>0</v>
      </c>
    </row>
    <row r="107" spans="1:19" ht="15.75" customHeight="1" x14ac:dyDescent="0.25">
      <c r="A107" s="41">
        <v>2201</v>
      </c>
      <c r="B107" s="42"/>
      <c r="C107" s="42"/>
      <c r="D107" s="42"/>
      <c r="E107" s="42"/>
      <c r="F107" s="42"/>
      <c r="G107" s="42"/>
      <c r="H107" s="42"/>
      <c r="I107" s="42"/>
      <c r="J107" s="42">
        <v>2</v>
      </c>
      <c r="K107" s="131"/>
      <c r="L107" s="119"/>
      <c r="M107" s="120"/>
      <c r="N107" s="122"/>
      <c r="O107" s="157"/>
      <c r="P107" s="48">
        <v>2</v>
      </c>
      <c r="Q107" s="158"/>
      <c r="R107" s="159"/>
    </row>
    <row r="108" spans="1:19" ht="15.75" customHeight="1" x14ac:dyDescent="0.25">
      <c r="A108" s="41">
        <v>2202</v>
      </c>
      <c r="B108" s="42"/>
      <c r="C108" s="42"/>
      <c r="D108" s="42"/>
      <c r="E108" s="42"/>
      <c r="F108" s="42"/>
      <c r="G108" s="42"/>
      <c r="H108" s="42"/>
      <c r="I108" s="42"/>
      <c r="J108" s="42">
        <v>1</v>
      </c>
      <c r="K108" s="131">
        <v>1</v>
      </c>
      <c r="L108" s="119"/>
      <c r="M108" s="120"/>
      <c r="N108" s="122"/>
      <c r="O108" s="126"/>
      <c r="P108" s="124">
        <v>3</v>
      </c>
      <c r="Q108" s="127"/>
      <c r="R108" s="126"/>
    </row>
    <row r="109" spans="1:19" ht="15.75" customHeight="1" x14ac:dyDescent="0.25">
      <c r="A109" s="41">
        <v>2301</v>
      </c>
      <c r="B109" s="42"/>
      <c r="C109" s="42"/>
      <c r="D109" s="42"/>
      <c r="E109" s="42"/>
      <c r="F109" s="42"/>
      <c r="G109" s="42"/>
      <c r="H109" s="42"/>
      <c r="I109" s="42"/>
      <c r="J109" s="42">
        <v>1</v>
      </c>
      <c r="K109" s="131">
        <v>1</v>
      </c>
      <c r="L109" s="119"/>
      <c r="M109" s="120"/>
      <c r="N109" s="122"/>
      <c r="O109" s="126"/>
      <c r="P109" s="124">
        <v>2</v>
      </c>
      <c r="Q109" s="127"/>
      <c r="R109" s="126"/>
    </row>
    <row r="110" spans="1:19" ht="15.75" customHeight="1" x14ac:dyDescent="0.25">
      <c r="A110" s="41">
        <v>2302</v>
      </c>
      <c r="B110" s="42"/>
      <c r="C110" s="42"/>
      <c r="D110" s="42"/>
      <c r="E110" s="42"/>
      <c r="F110" s="42"/>
      <c r="G110" s="42"/>
      <c r="H110" s="42"/>
      <c r="I110" s="42"/>
      <c r="J110" s="42">
        <v>1</v>
      </c>
      <c r="K110" s="131"/>
      <c r="L110" s="119"/>
      <c r="M110" s="120"/>
      <c r="N110" s="122"/>
      <c r="O110" s="126"/>
      <c r="P110" s="124">
        <v>1</v>
      </c>
      <c r="Q110" s="127"/>
      <c r="R110" s="126"/>
    </row>
    <row r="111" spans="1:19" ht="15.75" customHeight="1" x14ac:dyDescent="0.25">
      <c r="A111" s="41">
        <v>2401</v>
      </c>
      <c r="B111" s="42"/>
      <c r="C111" s="42"/>
      <c r="D111" s="42"/>
      <c r="E111" s="42"/>
      <c r="F111" s="42"/>
      <c r="G111" s="42"/>
      <c r="H111" s="42"/>
      <c r="I111" s="42"/>
      <c r="J111" s="42">
        <v>1</v>
      </c>
      <c r="K111" s="131"/>
      <c r="L111" s="119"/>
      <c r="M111" s="120"/>
      <c r="N111" s="122"/>
      <c r="O111" s="120"/>
      <c r="P111" s="160">
        <v>1</v>
      </c>
      <c r="Q111" s="151"/>
      <c r="R111" s="126"/>
    </row>
    <row r="112" spans="1:19" ht="15.75" customHeight="1" x14ac:dyDescent="0.25">
      <c r="A112" s="41">
        <v>2402</v>
      </c>
      <c r="B112" s="42"/>
      <c r="C112" s="42"/>
      <c r="D112" s="42"/>
      <c r="E112" s="42"/>
      <c r="F112" s="42"/>
      <c r="G112" s="42"/>
      <c r="H112" s="42"/>
      <c r="I112" s="42"/>
      <c r="J112" s="42">
        <v>1</v>
      </c>
      <c r="K112" s="131">
        <v>1</v>
      </c>
      <c r="L112" s="119"/>
      <c r="M112" s="120"/>
      <c r="N112" s="122"/>
      <c r="O112" s="52" t="s">
        <v>35</v>
      </c>
      <c r="P112" s="94">
        <v>1</v>
      </c>
      <c r="Q112" s="54">
        <f>K115</f>
        <v>7</v>
      </c>
      <c r="R112" s="55" t="s">
        <v>20</v>
      </c>
    </row>
    <row r="113" spans="1:19" ht="15.75" customHeight="1" x14ac:dyDescent="0.25">
      <c r="A113" s="41">
        <v>2501</v>
      </c>
      <c r="B113" s="42"/>
      <c r="C113" s="42"/>
      <c r="D113" s="42"/>
      <c r="E113" s="42"/>
      <c r="F113" s="42"/>
      <c r="G113" s="42"/>
      <c r="H113" s="42"/>
      <c r="I113" s="42"/>
      <c r="J113" s="42"/>
      <c r="K113" s="131"/>
      <c r="L113" s="119"/>
      <c r="M113" s="120"/>
      <c r="N113" s="122"/>
      <c r="O113" s="56" t="s">
        <v>36</v>
      </c>
      <c r="P113" s="96">
        <f>IF(P112/B98=0,"",P112/B98)</f>
        <v>5.8823529411764705E-2</v>
      </c>
      <c r="Q113" s="58">
        <f>IF(P112/Q112=0,"",P112/Q112)</f>
        <v>0.14285714285714285</v>
      </c>
      <c r="R113" s="59" t="s">
        <v>37</v>
      </c>
    </row>
    <row r="114" spans="1:19" ht="15.75" customHeight="1" x14ac:dyDescent="0.25">
      <c r="A114" s="41">
        <v>2502</v>
      </c>
      <c r="B114" s="178"/>
      <c r="C114" s="178"/>
      <c r="D114" s="178"/>
      <c r="E114" s="178"/>
      <c r="F114" s="178"/>
      <c r="G114" s="178"/>
      <c r="H114" s="178"/>
      <c r="I114" s="178"/>
      <c r="J114" s="178"/>
      <c r="K114" s="131"/>
      <c r="L114" s="128"/>
      <c r="M114" s="129"/>
      <c r="N114" s="130"/>
      <c r="O114" s="61"/>
      <c r="P114" s="62"/>
      <c r="Q114" s="62"/>
      <c r="R114" s="63"/>
    </row>
    <row r="115" spans="1:19" ht="18" customHeight="1" x14ac:dyDescent="0.25">
      <c r="A115" s="22"/>
      <c r="B115" s="210" t="s">
        <v>79</v>
      </c>
      <c r="C115" s="210"/>
      <c r="D115" s="210"/>
      <c r="E115" s="210"/>
      <c r="F115" s="210"/>
      <c r="G115" s="210"/>
      <c r="H115" s="210"/>
      <c r="I115" s="210"/>
      <c r="J115" s="210"/>
      <c r="K115" s="177">
        <f>SUM(K98:K111)</f>
        <v>7</v>
      </c>
      <c r="L115" s="65">
        <f>IF(K106=0,"",K106/B98)</f>
        <v>0.29411764705882354</v>
      </c>
      <c r="M115" s="65">
        <f>IF(K115=0,"",K115/B98)</f>
        <v>0.41176470588235292</v>
      </c>
      <c r="N115" s="65">
        <f>IF(K106=0,"",M115-L115)</f>
        <v>0.11764705882352938</v>
      </c>
      <c r="O115" s="1"/>
      <c r="P115" s="27"/>
      <c r="Q115" s="30"/>
      <c r="R115" s="1"/>
    </row>
    <row r="116" spans="1:19" ht="12.75" customHeight="1" x14ac:dyDescent="0.2"/>
    <row r="117" spans="1:19" ht="12.75" customHeight="1" x14ac:dyDescent="0.2"/>
    <row r="118" spans="1:19" ht="26.25" customHeight="1" x14ac:dyDescent="0.4">
      <c r="B118" s="238" t="s">
        <v>68</v>
      </c>
      <c r="C118" s="233"/>
      <c r="D118" s="233"/>
      <c r="E118" s="233"/>
      <c r="F118" s="233"/>
      <c r="G118" s="233"/>
      <c r="H118" s="233"/>
      <c r="I118" s="233"/>
      <c r="J118" s="233"/>
      <c r="K118" s="184" t="s">
        <v>86</v>
      </c>
      <c r="L118" s="1"/>
      <c r="M118" s="98" t="s">
        <v>52</v>
      </c>
      <c r="N118" s="27"/>
      <c r="O118" s="1"/>
      <c r="P118" s="27"/>
      <c r="Q118" s="27"/>
      <c r="R118" s="27"/>
    </row>
    <row r="119" spans="1:19" ht="12.75" customHeight="1" x14ac:dyDescent="0.2"/>
    <row r="120" spans="1:19" ht="12.75" customHeight="1" x14ac:dyDescent="0.2"/>
    <row r="121" spans="1:19" ht="26.25" customHeight="1" x14ac:dyDescent="0.4">
      <c r="B121" s="211" t="s">
        <v>68</v>
      </c>
      <c r="C121" s="212"/>
      <c r="D121" s="212"/>
      <c r="E121" s="212"/>
      <c r="F121" s="212"/>
      <c r="G121" s="212"/>
      <c r="H121" s="212"/>
      <c r="I121" s="212"/>
      <c r="J121" s="212"/>
      <c r="K121" s="66" t="s">
        <v>87</v>
      </c>
      <c r="L121" s="1"/>
      <c r="M121" s="1"/>
      <c r="N121" s="27"/>
      <c r="O121" s="1"/>
      <c r="P121" s="27"/>
      <c r="Q121" s="27"/>
      <c r="R121" s="27"/>
    </row>
    <row r="122" spans="1:19" ht="20.25" customHeight="1" x14ac:dyDescent="0.2">
      <c r="A122" s="223" t="s">
        <v>19</v>
      </c>
      <c r="B122" s="224" t="s">
        <v>69</v>
      </c>
      <c r="C122" s="225"/>
      <c r="D122" s="225"/>
      <c r="E122" s="225"/>
      <c r="F122" s="225"/>
      <c r="G122" s="225"/>
      <c r="H122" s="225"/>
      <c r="I122" s="225"/>
      <c r="J122" s="226"/>
      <c r="K122" s="227" t="s">
        <v>20</v>
      </c>
      <c r="L122" s="221" t="s">
        <v>11</v>
      </c>
      <c r="M122" s="221" t="s">
        <v>12</v>
      </c>
      <c r="N122" s="229" t="s">
        <v>13</v>
      </c>
      <c r="O122" s="221" t="s">
        <v>14</v>
      </c>
      <c r="P122" s="222" t="s">
        <v>15</v>
      </c>
      <c r="Q122" s="222" t="s">
        <v>16</v>
      </c>
      <c r="R122" s="221" t="s">
        <v>17</v>
      </c>
    </row>
    <row r="123" spans="1:19" ht="15.75" customHeight="1" x14ac:dyDescent="0.25">
      <c r="A123" s="217"/>
      <c r="B123" s="41" t="s">
        <v>70</v>
      </c>
      <c r="C123" s="41" t="s">
        <v>71</v>
      </c>
      <c r="D123" s="41" t="s">
        <v>72</v>
      </c>
      <c r="E123" s="41" t="s">
        <v>73</v>
      </c>
      <c r="F123" s="41" t="s">
        <v>74</v>
      </c>
      <c r="G123" s="41" t="s">
        <v>75</v>
      </c>
      <c r="H123" s="41" t="s">
        <v>76</v>
      </c>
      <c r="I123" s="41" t="s">
        <v>77</v>
      </c>
      <c r="J123" s="41" t="s">
        <v>78</v>
      </c>
      <c r="K123" s="236"/>
      <c r="L123" s="217"/>
      <c r="M123" s="217"/>
      <c r="N123" s="217"/>
      <c r="O123" s="217"/>
      <c r="P123" s="217"/>
      <c r="Q123" s="217"/>
      <c r="R123" s="217"/>
    </row>
    <row r="124" spans="1:19" ht="15.75" customHeight="1" x14ac:dyDescent="0.25">
      <c r="A124" s="41">
        <v>1802</v>
      </c>
      <c r="B124" s="42">
        <v>18</v>
      </c>
      <c r="C124" s="42"/>
      <c r="D124" s="42"/>
      <c r="E124" s="42"/>
      <c r="F124" s="42"/>
      <c r="G124" s="42"/>
      <c r="H124" s="42"/>
      <c r="I124" s="42"/>
      <c r="J124" s="42"/>
      <c r="K124" s="131"/>
      <c r="L124" s="114"/>
      <c r="M124" s="115"/>
      <c r="N124" s="116"/>
      <c r="O124" s="43"/>
      <c r="P124" s="44">
        <f>B124</f>
        <v>18</v>
      </c>
      <c r="Q124" s="45"/>
      <c r="R124" s="43"/>
    </row>
    <row r="125" spans="1:19" ht="15.75" customHeight="1" x14ac:dyDescent="0.25">
      <c r="A125" s="41">
        <v>1901</v>
      </c>
      <c r="B125" s="42"/>
      <c r="C125" s="42">
        <v>10</v>
      </c>
      <c r="D125" s="42"/>
      <c r="E125" s="42"/>
      <c r="F125" s="42"/>
      <c r="G125" s="42"/>
      <c r="H125" s="42"/>
      <c r="I125" s="42"/>
      <c r="J125" s="42"/>
      <c r="K125" s="131"/>
      <c r="L125" s="119"/>
      <c r="M125" s="120"/>
      <c r="N125" s="121"/>
      <c r="O125" s="47">
        <f>IF(C125=0,"",C125/B124)</f>
        <v>0.55555555555555558</v>
      </c>
      <c r="P125" s="48">
        <v>10</v>
      </c>
      <c r="Q125" s="49">
        <f t="shared" ref="Q125:Q132" si="10">IF(P125=0,"",P125/P124)</f>
        <v>0.55555555555555558</v>
      </c>
      <c r="R125" s="49">
        <f t="shared" ref="R125:R132" si="11">IF(P125=0,"",100%-Q125)</f>
        <v>0.44444444444444442</v>
      </c>
    </row>
    <row r="126" spans="1:19" ht="15.75" customHeight="1" x14ac:dyDescent="0.25">
      <c r="A126" s="41">
        <v>1902</v>
      </c>
      <c r="B126" s="42"/>
      <c r="C126" s="42"/>
      <c r="D126" s="42">
        <v>9</v>
      </c>
      <c r="E126" s="42"/>
      <c r="F126" s="42"/>
      <c r="G126" s="42"/>
      <c r="H126" s="42"/>
      <c r="I126" s="42"/>
      <c r="J126" s="42"/>
      <c r="K126" s="131"/>
      <c r="L126" s="119"/>
      <c r="M126" s="120"/>
      <c r="N126" s="121"/>
      <c r="O126" s="47">
        <f>IF(D126=0,"",D126/C125)</f>
        <v>0.9</v>
      </c>
      <c r="P126" s="48">
        <v>9</v>
      </c>
      <c r="Q126" s="49">
        <f t="shared" si="10"/>
        <v>0.9</v>
      </c>
      <c r="R126" s="49">
        <f t="shared" si="11"/>
        <v>9.9999999999999978E-2</v>
      </c>
      <c r="S126" s="32">
        <f>P126/P124</f>
        <v>0.5</v>
      </c>
    </row>
    <row r="127" spans="1:19" ht="15.75" customHeight="1" x14ac:dyDescent="0.25">
      <c r="A127" s="41">
        <v>2001</v>
      </c>
      <c r="B127" s="42"/>
      <c r="C127" s="42"/>
      <c r="D127" s="42"/>
      <c r="E127" s="42">
        <v>9</v>
      </c>
      <c r="F127" s="42"/>
      <c r="G127" s="42"/>
      <c r="H127" s="42"/>
      <c r="I127" s="42"/>
      <c r="J127" s="42"/>
      <c r="K127" s="131"/>
      <c r="L127" s="119"/>
      <c r="M127" s="120"/>
      <c r="N127" s="121"/>
      <c r="O127" s="47">
        <f>IF(E127=0,"",E127/D126)</f>
        <v>1</v>
      </c>
      <c r="P127" s="48">
        <v>9</v>
      </c>
      <c r="Q127" s="49">
        <f t="shared" si="10"/>
        <v>1</v>
      </c>
      <c r="R127" s="49">
        <f t="shared" si="11"/>
        <v>0</v>
      </c>
    </row>
    <row r="128" spans="1:19" ht="15.75" customHeight="1" x14ac:dyDescent="0.25">
      <c r="A128" s="41">
        <v>2002</v>
      </c>
      <c r="B128" s="42"/>
      <c r="C128" s="42"/>
      <c r="D128" s="42"/>
      <c r="E128" s="42"/>
      <c r="F128" s="42">
        <v>7</v>
      </c>
      <c r="G128" s="42"/>
      <c r="H128" s="42"/>
      <c r="I128" s="42"/>
      <c r="J128" s="42"/>
      <c r="K128" s="131"/>
      <c r="L128" s="119"/>
      <c r="M128" s="120"/>
      <c r="N128" s="121"/>
      <c r="O128" s="47">
        <f>IF(F128=0,"",F128/E127)</f>
        <v>0.77777777777777779</v>
      </c>
      <c r="P128" s="48">
        <v>9</v>
      </c>
      <c r="Q128" s="49">
        <f t="shared" si="10"/>
        <v>1</v>
      </c>
      <c r="R128" s="49">
        <f t="shared" si="11"/>
        <v>0</v>
      </c>
    </row>
    <row r="129" spans="1:18" ht="15.75" customHeight="1" x14ac:dyDescent="0.25">
      <c r="A129" s="41">
        <v>2101</v>
      </c>
      <c r="B129" s="42"/>
      <c r="C129" s="42"/>
      <c r="D129" s="42"/>
      <c r="E129" s="42"/>
      <c r="F129" s="42"/>
      <c r="G129" s="42">
        <v>7</v>
      </c>
      <c r="H129" s="42"/>
      <c r="I129" s="42"/>
      <c r="J129" s="42"/>
      <c r="K129" s="131"/>
      <c r="L129" s="119"/>
      <c r="M129" s="120"/>
      <c r="N129" s="121"/>
      <c r="O129" s="47">
        <f>IF(G129=0,"",G129/F128)</f>
        <v>1</v>
      </c>
      <c r="P129" s="48">
        <v>9</v>
      </c>
      <c r="Q129" s="49">
        <f t="shared" si="10"/>
        <v>1</v>
      </c>
      <c r="R129" s="49">
        <f t="shared" si="11"/>
        <v>0</v>
      </c>
    </row>
    <row r="130" spans="1:18" ht="15.75" customHeight="1" x14ac:dyDescent="0.25">
      <c r="A130" s="41">
        <v>2102</v>
      </c>
      <c r="B130" s="42"/>
      <c r="C130" s="42"/>
      <c r="D130" s="42"/>
      <c r="E130" s="42"/>
      <c r="F130" s="42"/>
      <c r="G130" s="42"/>
      <c r="H130" s="42">
        <v>7</v>
      </c>
      <c r="I130" s="42"/>
      <c r="J130" s="42"/>
      <c r="K130" s="131"/>
      <c r="L130" s="119"/>
      <c r="M130" s="120"/>
      <c r="N130" s="121"/>
      <c r="O130" s="47">
        <f>IF(H130=0,"",H130/G129)</f>
        <v>1</v>
      </c>
      <c r="P130" s="48">
        <v>9</v>
      </c>
      <c r="Q130" s="49">
        <f t="shared" si="10"/>
        <v>1</v>
      </c>
      <c r="R130" s="49">
        <f t="shared" si="11"/>
        <v>0</v>
      </c>
    </row>
    <row r="131" spans="1:18" ht="15.75" customHeight="1" x14ac:dyDescent="0.25">
      <c r="A131" s="41">
        <v>2201</v>
      </c>
      <c r="B131" s="42"/>
      <c r="C131" s="42"/>
      <c r="D131" s="42"/>
      <c r="E131" s="42"/>
      <c r="F131" s="42"/>
      <c r="G131" s="42"/>
      <c r="H131" s="42"/>
      <c r="I131" s="42">
        <v>6</v>
      </c>
      <c r="J131" s="42"/>
      <c r="K131" s="131"/>
      <c r="L131" s="119"/>
      <c r="M131" s="120"/>
      <c r="N131" s="121"/>
      <c r="O131" s="47">
        <f>IF(I131=0,"",I131/H130)</f>
        <v>0.8571428571428571</v>
      </c>
      <c r="P131" s="48">
        <v>9</v>
      </c>
      <c r="Q131" s="49">
        <f t="shared" si="10"/>
        <v>1</v>
      </c>
      <c r="R131" s="49">
        <f t="shared" si="11"/>
        <v>0</v>
      </c>
    </row>
    <row r="132" spans="1:18" ht="15.75" customHeight="1" x14ac:dyDescent="0.25">
      <c r="A132" s="41">
        <v>2202</v>
      </c>
      <c r="B132" s="42"/>
      <c r="C132" s="42"/>
      <c r="D132" s="42"/>
      <c r="E132" s="42"/>
      <c r="F132" s="42"/>
      <c r="G132" s="42"/>
      <c r="H132" s="42"/>
      <c r="I132" s="42"/>
      <c r="J132" s="42">
        <v>3</v>
      </c>
      <c r="K132" s="131">
        <v>3</v>
      </c>
      <c r="L132" s="119"/>
      <c r="M132" s="120"/>
      <c r="N132" s="121"/>
      <c r="O132" s="50">
        <f>IF(J132=0,"",J132/I131)</f>
        <v>0.5</v>
      </c>
      <c r="P132" s="48">
        <v>8</v>
      </c>
      <c r="Q132" s="51">
        <f t="shared" si="10"/>
        <v>0.88888888888888884</v>
      </c>
      <c r="R132" s="51">
        <f t="shared" si="11"/>
        <v>0.11111111111111116</v>
      </c>
    </row>
    <row r="133" spans="1:18" ht="15.75" customHeight="1" x14ac:dyDescent="0.25">
      <c r="A133" s="41">
        <v>2301</v>
      </c>
      <c r="B133" s="42"/>
      <c r="C133" s="42"/>
      <c r="D133" s="42"/>
      <c r="E133" s="42"/>
      <c r="F133" s="42"/>
      <c r="G133" s="42"/>
      <c r="H133" s="42"/>
      <c r="I133" s="42"/>
      <c r="J133" s="42">
        <v>1</v>
      </c>
      <c r="K133" s="131"/>
      <c r="L133" s="119"/>
      <c r="M133" s="120"/>
      <c r="N133" s="122"/>
      <c r="O133" s="157"/>
      <c r="P133" s="48">
        <v>2</v>
      </c>
      <c r="Q133" s="158"/>
      <c r="R133" s="159"/>
    </row>
    <row r="134" spans="1:18" ht="15.75" customHeight="1" x14ac:dyDescent="0.25">
      <c r="A134" s="41">
        <v>2302</v>
      </c>
      <c r="B134" s="42"/>
      <c r="C134" s="42"/>
      <c r="D134" s="42"/>
      <c r="E134" s="42"/>
      <c r="F134" s="42"/>
      <c r="G134" s="42"/>
      <c r="H134" s="42"/>
      <c r="I134" s="42"/>
      <c r="J134" s="42">
        <v>1</v>
      </c>
      <c r="K134" s="131"/>
      <c r="L134" s="119"/>
      <c r="M134" s="120"/>
      <c r="N134" s="122"/>
      <c r="O134" s="126"/>
      <c r="P134" s="124">
        <v>2</v>
      </c>
      <c r="Q134" s="127"/>
      <c r="R134" s="126"/>
    </row>
    <row r="135" spans="1:18" ht="15.75" customHeight="1" x14ac:dyDescent="0.25">
      <c r="A135" s="41">
        <v>2401</v>
      </c>
      <c r="B135" s="42"/>
      <c r="C135" s="42"/>
      <c r="D135" s="42"/>
      <c r="E135" s="42"/>
      <c r="F135" s="42"/>
      <c r="G135" s="42"/>
      <c r="H135" s="42"/>
      <c r="I135" s="42"/>
      <c r="J135" s="42">
        <v>1</v>
      </c>
      <c r="K135" s="131">
        <v>1</v>
      </c>
      <c r="L135" s="119"/>
      <c r="M135" s="120"/>
      <c r="N135" s="122"/>
      <c r="O135" s="126"/>
      <c r="P135" s="124">
        <v>2</v>
      </c>
      <c r="Q135" s="127"/>
      <c r="R135" s="126"/>
    </row>
    <row r="136" spans="1:18" ht="15.75" customHeight="1" x14ac:dyDescent="0.25">
      <c r="A136" s="41">
        <v>2402</v>
      </c>
      <c r="B136" s="42"/>
      <c r="C136" s="42"/>
      <c r="D136" s="42"/>
      <c r="E136" s="42"/>
      <c r="F136" s="42"/>
      <c r="G136" s="42"/>
      <c r="H136" s="42"/>
      <c r="I136" s="42"/>
      <c r="J136" s="42">
        <v>1</v>
      </c>
      <c r="K136" s="131">
        <v>1</v>
      </c>
      <c r="L136" s="119"/>
      <c r="M136" s="120"/>
      <c r="N136" s="122"/>
      <c r="O136" s="126"/>
      <c r="P136" s="124">
        <v>1</v>
      </c>
      <c r="Q136" s="127"/>
      <c r="R136" s="126"/>
    </row>
    <row r="137" spans="1:18" ht="15.75" customHeight="1" x14ac:dyDescent="0.25">
      <c r="A137" s="41">
        <v>2501</v>
      </c>
      <c r="B137" s="42"/>
      <c r="C137" s="42"/>
      <c r="D137" s="42"/>
      <c r="E137" s="42"/>
      <c r="F137" s="42"/>
      <c r="G137" s="42"/>
      <c r="H137" s="42"/>
      <c r="I137" s="42"/>
      <c r="J137" s="42"/>
      <c r="K137" s="131"/>
      <c r="L137" s="119"/>
      <c r="M137" s="120"/>
      <c r="N137" s="122"/>
      <c r="O137" s="120"/>
      <c r="P137" s="122"/>
      <c r="Q137" s="151"/>
      <c r="R137" s="126"/>
    </row>
    <row r="138" spans="1:18" ht="15.75" customHeight="1" x14ac:dyDescent="0.25">
      <c r="A138" s="41">
        <v>2502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131"/>
      <c r="L138" s="119"/>
      <c r="M138" s="120"/>
      <c r="N138" s="122"/>
      <c r="O138" s="52" t="s">
        <v>35</v>
      </c>
      <c r="P138" s="94">
        <v>3</v>
      </c>
      <c r="Q138" s="54">
        <f>K141</f>
        <v>5</v>
      </c>
      <c r="R138" s="55" t="s">
        <v>20</v>
      </c>
    </row>
    <row r="139" spans="1:18" ht="15.75" customHeight="1" x14ac:dyDescent="0.25">
      <c r="A139" s="41">
        <v>2601</v>
      </c>
      <c r="B139" s="42"/>
      <c r="C139" s="42"/>
      <c r="D139" s="42"/>
      <c r="E139" s="42"/>
      <c r="F139" s="42"/>
      <c r="G139" s="42"/>
      <c r="H139" s="42"/>
      <c r="I139" s="42"/>
      <c r="J139" s="42"/>
      <c r="K139" s="131"/>
      <c r="L139" s="119"/>
      <c r="M139" s="120"/>
      <c r="N139" s="122"/>
      <c r="O139" s="56" t="s">
        <v>36</v>
      </c>
      <c r="P139" s="96">
        <f>IF(P138/B124=0,"",P138/B124)</f>
        <v>0.16666666666666666</v>
      </c>
      <c r="Q139" s="58">
        <f>IF(P138/Q138=0,"",P138/Q138)</f>
        <v>0.6</v>
      </c>
      <c r="R139" s="59" t="s">
        <v>37</v>
      </c>
    </row>
    <row r="140" spans="1:18" ht="15.75" customHeight="1" x14ac:dyDescent="0.25">
      <c r="A140" s="41">
        <v>2602</v>
      </c>
      <c r="B140" s="178"/>
      <c r="C140" s="178"/>
      <c r="D140" s="178"/>
      <c r="E140" s="178"/>
      <c r="F140" s="178"/>
      <c r="G140" s="178"/>
      <c r="H140" s="178"/>
      <c r="I140" s="178"/>
      <c r="J140" s="178"/>
      <c r="K140" s="131"/>
      <c r="L140" s="128"/>
      <c r="M140" s="129"/>
      <c r="N140" s="130"/>
      <c r="O140" s="61"/>
      <c r="P140" s="62"/>
      <c r="Q140" s="62"/>
      <c r="R140" s="63"/>
    </row>
    <row r="141" spans="1:18" ht="18" customHeight="1" x14ac:dyDescent="0.25">
      <c r="A141" s="22"/>
      <c r="B141" s="210" t="s">
        <v>79</v>
      </c>
      <c r="C141" s="210"/>
      <c r="D141" s="210"/>
      <c r="E141" s="210"/>
      <c r="F141" s="210"/>
      <c r="G141" s="210"/>
      <c r="H141" s="210"/>
      <c r="I141" s="210"/>
      <c r="J141" s="210"/>
      <c r="K141" s="177">
        <f>SUM(K124:K137)</f>
        <v>5</v>
      </c>
      <c r="L141" s="65">
        <f>K132/B124</f>
        <v>0.16666666666666666</v>
      </c>
      <c r="M141" s="65">
        <f>IF(K141=0,"",K141/B124)</f>
        <v>0.27777777777777779</v>
      </c>
      <c r="N141" s="65">
        <f>M141-L141</f>
        <v>0.11111111111111113</v>
      </c>
      <c r="O141" s="1"/>
      <c r="P141" s="27"/>
      <c r="Q141" s="30"/>
      <c r="R141" s="1"/>
    </row>
    <row r="142" spans="1:18" ht="12.75" customHeight="1" x14ac:dyDescent="0.2"/>
    <row r="143" spans="1:18" ht="12.75" customHeight="1" x14ac:dyDescent="0.2"/>
    <row r="144" spans="1:18" ht="12.75" customHeight="1" x14ac:dyDescent="0.2">
      <c r="A144" s="75" t="s">
        <v>111</v>
      </c>
    </row>
    <row r="145" spans="1:19" ht="12.75" customHeight="1" x14ac:dyDescent="0.2">
      <c r="A145" s="75"/>
    </row>
    <row r="146" spans="1:19" ht="12.75" customHeight="1" x14ac:dyDescent="0.2">
      <c r="A146" s="75"/>
    </row>
    <row r="147" spans="1:19" ht="26.25" customHeight="1" x14ac:dyDescent="0.4">
      <c r="B147" s="211" t="s">
        <v>68</v>
      </c>
      <c r="C147" s="212"/>
      <c r="D147" s="212"/>
      <c r="E147" s="212"/>
      <c r="F147" s="212"/>
      <c r="G147" s="212"/>
      <c r="H147" s="212"/>
      <c r="I147" s="212"/>
      <c r="J147" s="212"/>
      <c r="K147" s="66" t="s">
        <v>89</v>
      </c>
      <c r="L147" s="1"/>
      <c r="M147" s="1"/>
      <c r="N147" s="27"/>
      <c r="O147" s="1"/>
      <c r="P147" s="27"/>
      <c r="Q147" s="27"/>
      <c r="R147" s="27"/>
    </row>
    <row r="148" spans="1:19" ht="20.25" customHeight="1" x14ac:dyDescent="0.2">
      <c r="A148" s="223" t="s">
        <v>19</v>
      </c>
      <c r="B148" s="224" t="s">
        <v>69</v>
      </c>
      <c r="C148" s="225"/>
      <c r="D148" s="225"/>
      <c r="E148" s="225"/>
      <c r="F148" s="225"/>
      <c r="G148" s="225"/>
      <c r="H148" s="225"/>
      <c r="I148" s="225"/>
      <c r="J148" s="226"/>
      <c r="K148" s="227" t="s">
        <v>20</v>
      </c>
      <c r="L148" s="221" t="s">
        <v>11</v>
      </c>
      <c r="M148" s="221" t="s">
        <v>12</v>
      </c>
      <c r="N148" s="229" t="s">
        <v>13</v>
      </c>
      <c r="O148" s="221" t="s">
        <v>14</v>
      </c>
      <c r="P148" s="222" t="s">
        <v>15</v>
      </c>
      <c r="Q148" s="222" t="s">
        <v>16</v>
      </c>
      <c r="R148" s="221" t="s">
        <v>17</v>
      </c>
    </row>
    <row r="149" spans="1:19" ht="15.75" customHeight="1" x14ac:dyDescent="0.25">
      <c r="A149" s="217"/>
      <c r="B149" s="41" t="s">
        <v>70</v>
      </c>
      <c r="C149" s="41" t="s">
        <v>71</v>
      </c>
      <c r="D149" s="41" t="s">
        <v>72</v>
      </c>
      <c r="E149" s="41" t="s">
        <v>73</v>
      </c>
      <c r="F149" s="41" t="s">
        <v>74</v>
      </c>
      <c r="G149" s="41" t="s">
        <v>75</v>
      </c>
      <c r="H149" s="41" t="s">
        <v>76</v>
      </c>
      <c r="I149" s="41" t="s">
        <v>77</v>
      </c>
      <c r="J149" s="41" t="s">
        <v>78</v>
      </c>
      <c r="K149" s="236"/>
      <c r="L149" s="217"/>
      <c r="M149" s="217"/>
      <c r="N149" s="217"/>
      <c r="O149" s="217"/>
      <c r="P149" s="217"/>
      <c r="Q149" s="217"/>
      <c r="R149" s="217"/>
    </row>
    <row r="150" spans="1:19" ht="15.75" customHeight="1" x14ac:dyDescent="0.25">
      <c r="A150" s="41">
        <v>1901</v>
      </c>
      <c r="B150" s="42"/>
      <c r="C150" s="42"/>
      <c r="D150" s="42"/>
      <c r="E150" s="42"/>
      <c r="F150" s="42"/>
      <c r="G150" s="42"/>
      <c r="H150" s="42"/>
      <c r="I150" s="42"/>
      <c r="J150" s="42"/>
      <c r="K150" s="131"/>
      <c r="L150" s="114"/>
      <c r="M150" s="115"/>
      <c r="N150" s="116"/>
      <c r="O150" s="43"/>
      <c r="P150" s="44">
        <f>B150</f>
        <v>0</v>
      </c>
      <c r="Q150" s="45"/>
      <c r="R150" s="43"/>
    </row>
    <row r="151" spans="1:19" ht="15.75" customHeight="1" x14ac:dyDescent="0.25">
      <c r="A151" s="41">
        <v>1902</v>
      </c>
      <c r="B151" s="42"/>
      <c r="C151" s="42"/>
      <c r="D151" s="42"/>
      <c r="E151" s="42"/>
      <c r="F151" s="42"/>
      <c r="G151" s="42"/>
      <c r="H151" s="42"/>
      <c r="I151" s="42"/>
      <c r="J151" s="42"/>
      <c r="K151" s="131"/>
      <c r="L151" s="119"/>
      <c r="M151" s="120"/>
      <c r="N151" s="121"/>
      <c r="O151" s="47" t="str">
        <f>IF(C151=0,"",C151/B150)</f>
        <v/>
      </c>
      <c r="P151" s="48"/>
      <c r="Q151" s="49" t="str">
        <f t="shared" ref="Q151:Q158" si="12">IF(P151=0,"",P151/P150)</f>
        <v/>
      </c>
      <c r="R151" s="49" t="str">
        <f t="shared" ref="R151:R158" si="13">IF(P151=0,"",100%-Q151)</f>
        <v/>
      </c>
    </row>
    <row r="152" spans="1:19" ht="15.75" customHeight="1" x14ac:dyDescent="0.25">
      <c r="A152" s="41">
        <v>2001</v>
      </c>
      <c r="B152" s="42"/>
      <c r="C152" s="42"/>
      <c r="D152" s="42"/>
      <c r="E152" s="42"/>
      <c r="F152" s="42"/>
      <c r="G152" s="42"/>
      <c r="H152" s="42"/>
      <c r="I152" s="42"/>
      <c r="J152" s="42"/>
      <c r="K152" s="131"/>
      <c r="L152" s="119"/>
      <c r="M152" s="120"/>
      <c r="N152" s="121"/>
      <c r="O152" s="47" t="str">
        <f>IF(D152=0,"",D152/C151)</f>
        <v/>
      </c>
      <c r="P152" s="48"/>
      <c r="Q152" s="49" t="str">
        <f t="shared" si="12"/>
        <v/>
      </c>
      <c r="R152" s="49" t="str">
        <f t="shared" si="13"/>
        <v/>
      </c>
      <c r="S152" s="32" t="e">
        <f>P152/P150</f>
        <v>#DIV/0!</v>
      </c>
    </row>
    <row r="153" spans="1:19" ht="15.75" customHeight="1" x14ac:dyDescent="0.25">
      <c r="A153" s="41">
        <v>2002</v>
      </c>
      <c r="B153" s="42"/>
      <c r="C153" s="42"/>
      <c r="D153" s="42"/>
      <c r="E153" s="42"/>
      <c r="F153" s="42"/>
      <c r="G153" s="42"/>
      <c r="H153" s="42"/>
      <c r="I153" s="42"/>
      <c r="J153" s="42"/>
      <c r="K153" s="131"/>
      <c r="L153" s="119"/>
      <c r="M153" s="120"/>
      <c r="N153" s="121"/>
      <c r="O153" s="47" t="str">
        <f>IF(E153=0,"",E153/D152)</f>
        <v/>
      </c>
      <c r="P153" s="48"/>
      <c r="Q153" s="49" t="str">
        <f t="shared" si="12"/>
        <v/>
      </c>
      <c r="R153" s="49" t="str">
        <f t="shared" si="13"/>
        <v/>
      </c>
    </row>
    <row r="154" spans="1:19" ht="15.75" customHeight="1" x14ac:dyDescent="0.25">
      <c r="A154" s="41">
        <v>2101</v>
      </c>
      <c r="B154" s="42"/>
      <c r="C154" s="42"/>
      <c r="D154" s="42"/>
      <c r="E154" s="42"/>
      <c r="F154" s="42"/>
      <c r="G154" s="42"/>
      <c r="H154" s="42"/>
      <c r="I154" s="42"/>
      <c r="J154" s="42"/>
      <c r="K154" s="131"/>
      <c r="L154" s="119"/>
      <c r="M154" s="120"/>
      <c r="N154" s="121"/>
      <c r="O154" s="47" t="str">
        <f>IF(F154=0,"",F154/E153)</f>
        <v/>
      </c>
      <c r="P154" s="48"/>
      <c r="Q154" s="49" t="str">
        <f t="shared" si="12"/>
        <v/>
      </c>
      <c r="R154" s="49" t="str">
        <f t="shared" si="13"/>
        <v/>
      </c>
    </row>
    <row r="155" spans="1:19" ht="15.75" customHeight="1" x14ac:dyDescent="0.25">
      <c r="A155" s="41">
        <v>2102</v>
      </c>
      <c r="B155" s="42"/>
      <c r="C155" s="42"/>
      <c r="D155" s="42"/>
      <c r="E155" s="42"/>
      <c r="F155" s="42"/>
      <c r="G155" s="42"/>
      <c r="H155" s="42"/>
      <c r="I155" s="42"/>
      <c r="J155" s="42"/>
      <c r="K155" s="131"/>
      <c r="L155" s="119"/>
      <c r="M155" s="120"/>
      <c r="N155" s="121"/>
      <c r="O155" s="47" t="str">
        <f>IF(G155=0,"",G155/F154)</f>
        <v/>
      </c>
      <c r="P155" s="48"/>
      <c r="Q155" s="49" t="str">
        <f t="shared" si="12"/>
        <v/>
      </c>
      <c r="R155" s="49" t="str">
        <f t="shared" si="13"/>
        <v/>
      </c>
    </row>
    <row r="156" spans="1:19" ht="15.75" customHeight="1" x14ac:dyDescent="0.25">
      <c r="A156" s="41">
        <v>2201</v>
      </c>
      <c r="B156" s="42"/>
      <c r="C156" s="42"/>
      <c r="D156" s="42"/>
      <c r="E156" s="42"/>
      <c r="F156" s="42"/>
      <c r="G156" s="42"/>
      <c r="H156" s="42"/>
      <c r="I156" s="42"/>
      <c r="J156" s="42"/>
      <c r="K156" s="131"/>
      <c r="L156" s="119"/>
      <c r="M156" s="120"/>
      <c r="N156" s="121"/>
      <c r="O156" s="47" t="str">
        <f>IF(H156=0,"",H156/G155)</f>
        <v/>
      </c>
      <c r="P156" s="48"/>
      <c r="Q156" s="49" t="str">
        <f t="shared" si="12"/>
        <v/>
      </c>
      <c r="R156" s="49" t="str">
        <f t="shared" si="13"/>
        <v/>
      </c>
    </row>
    <row r="157" spans="1:19" ht="15.75" customHeight="1" x14ac:dyDescent="0.25">
      <c r="A157" s="41">
        <v>2202</v>
      </c>
      <c r="B157" s="42"/>
      <c r="C157" s="42"/>
      <c r="D157" s="42"/>
      <c r="E157" s="42"/>
      <c r="F157" s="42"/>
      <c r="G157" s="42"/>
      <c r="H157" s="42"/>
      <c r="I157" s="42"/>
      <c r="J157" s="42"/>
      <c r="K157" s="131"/>
      <c r="L157" s="119"/>
      <c r="M157" s="120"/>
      <c r="N157" s="121"/>
      <c r="O157" s="47" t="str">
        <f>IF(I157=0,"",I157/H156)</f>
        <v/>
      </c>
      <c r="P157" s="48"/>
      <c r="Q157" s="49" t="str">
        <f t="shared" si="12"/>
        <v/>
      </c>
      <c r="R157" s="49" t="str">
        <f t="shared" si="13"/>
        <v/>
      </c>
    </row>
    <row r="158" spans="1:19" ht="15.75" customHeight="1" x14ac:dyDescent="0.25">
      <c r="A158" s="41">
        <v>2301</v>
      </c>
      <c r="B158" s="42"/>
      <c r="C158" s="42"/>
      <c r="D158" s="42"/>
      <c r="E158" s="42"/>
      <c r="F158" s="42"/>
      <c r="G158" s="42"/>
      <c r="H158" s="42"/>
      <c r="I158" s="42"/>
      <c r="J158" s="42"/>
      <c r="K158" s="131"/>
      <c r="L158" s="119"/>
      <c r="M158" s="120"/>
      <c r="N158" s="121"/>
      <c r="O158" s="50" t="str">
        <f>IF(J158=0,"",J158/I157)</f>
        <v/>
      </c>
      <c r="P158" s="48"/>
      <c r="Q158" s="51" t="str">
        <f t="shared" si="12"/>
        <v/>
      </c>
      <c r="R158" s="51" t="str">
        <f t="shared" si="13"/>
        <v/>
      </c>
    </row>
    <row r="159" spans="1:19" ht="15.75" customHeight="1" x14ac:dyDescent="0.25">
      <c r="A159" s="41">
        <v>2302</v>
      </c>
      <c r="B159" s="42"/>
      <c r="C159" s="42"/>
      <c r="D159" s="42"/>
      <c r="E159" s="42"/>
      <c r="F159" s="42"/>
      <c r="G159" s="42"/>
      <c r="H159" s="42"/>
      <c r="I159" s="42"/>
      <c r="J159" s="42"/>
      <c r="K159" s="131"/>
      <c r="L159" s="119"/>
      <c r="M159" s="120"/>
      <c r="N159" s="122"/>
      <c r="O159" s="157"/>
      <c r="P159" s="48"/>
      <c r="Q159" s="158"/>
      <c r="R159" s="159"/>
    </row>
    <row r="160" spans="1:19" ht="15.75" customHeight="1" x14ac:dyDescent="0.25">
      <c r="A160" s="41">
        <v>2401</v>
      </c>
      <c r="B160" s="42"/>
      <c r="C160" s="42"/>
      <c r="D160" s="42"/>
      <c r="E160" s="42"/>
      <c r="F160" s="42"/>
      <c r="G160" s="42"/>
      <c r="H160" s="42"/>
      <c r="I160" s="42"/>
      <c r="J160" s="42"/>
      <c r="K160" s="131"/>
      <c r="L160" s="119"/>
      <c r="M160" s="120"/>
      <c r="N160" s="122"/>
      <c r="O160" s="126"/>
      <c r="P160" s="124"/>
      <c r="Q160" s="127"/>
      <c r="R160" s="126"/>
    </row>
    <row r="161" spans="1:19" ht="15.75" customHeight="1" x14ac:dyDescent="0.25">
      <c r="A161" s="41">
        <v>2402</v>
      </c>
      <c r="B161" s="42"/>
      <c r="C161" s="42"/>
      <c r="D161" s="42"/>
      <c r="E161" s="42"/>
      <c r="F161" s="42"/>
      <c r="G161" s="42"/>
      <c r="H161" s="42"/>
      <c r="I161" s="42"/>
      <c r="J161" s="42"/>
      <c r="K161" s="131"/>
      <c r="L161" s="119"/>
      <c r="M161" s="120"/>
      <c r="N161" s="122"/>
      <c r="O161" s="126"/>
      <c r="P161" s="124"/>
      <c r="Q161" s="127"/>
      <c r="R161" s="126"/>
    </row>
    <row r="162" spans="1:19" ht="15.75" customHeight="1" x14ac:dyDescent="0.25">
      <c r="A162" s="41">
        <v>2501</v>
      </c>
      <c r="B162" s="42"/>
      <c r="C162" s="42"/>
      <c r="D162" s="42"/>
      <c r="E162" s="42"/>
      <c r="F162" s="42"/>
      <c r="G162" s="42"/>
      <c r="H162" s="42"/>
      <c r="I162" s="42"/>
      <c r="J162" s="42"/>
      <c r="K162" s="131"/>
      <c r="L162" s="119"/>
      <c r="M162" s="120"/>
      <c r="N162" s="122"/>
      <c r="O162" s="126"/>
      <c r="P162" s="124"/>
      <c r="Q162" s="127"/>
      <c r="R162" s="126"/>
    </row>
    <row r="163" spans="1:19" ht="15.75" customHeight="1" x14ac:dyDescent="0.25">
      <c r="A163" s="41">
        <v>2502</v>
      </c>
      <c r="B163" s="42"/>
      <c r="C163" s="42"/>
      <c r="D163" s="42"/>
      <c r="E163" s="42"/>
      <c r="F163" s="42"/>
      <c r="G163" s="42"/>
      <c r="H163" s="42"/>
      <c r="I163" s="42"/>
      <c r="J163" s="42"/>
      <c r="K163" s="131"/>
      <c r="L163" s="119"/>
      <c r="M163" s="120"/>
      <c r="N163" s="122"/>
      <c r="O163" s="120"/>
      <c r="P163" s="122"/>
      <c r="Q163" s="151"/>
      <c r="R163" s="126"/>
    </row>
    <row r="164" spans="1:19" ht="15.75" customHeight="1" x14ac:dyDescent="0.25">
      <c r="A164" s="41">
        <v>2601</v>
      </c>
      <c r="B164" s="42"/>
      <c r="C164" s="42"/>
      <c r="D164" s="42"/>
      <c r="E164" s="42"/>
      <c r="F164" s="42"/>
      <c r="G164" s="42"/>
      <c r="H164" s="42"/>
      <c r="I164" s="42"/>
      <c r="J164" s="42"/>
      <c r="K164" s="131"/>
      <c r="L164" s="119"/>
      <c r="M164" s="120"/>
      <c r="N164" s="122"/>
      <c r="O164" s="52" t="s">
        <v>35</v>
      </c>
      <c r="P164" s="94"/>
      <c r="Q164" s="54"/>
      <c r="R164" s="55" t="s">
        <v>20</v>
      </c>
    </row>
    <row r="165" spans="1:19" ht="15.75" customHeight="1" x14ac:dyDescent="0.25">
      <c r="A165" s="41">
        <v>2602</v>
      </c>
      <c r="B165" s="42"/>
      <c r="C165" s="42"/>
      <c r="D165" s="42"/>
      <c r="E165" s="42"/>
      <c r="F165" s="42"/>
      <c r="G165" s="42"/>
      <c r="H165" s="42"/>
      <c r="I165" s="42"/>
      <c r="J165" s="42"/>
      <c r="K165" s="131"/>
      <c r="L165" s="119"/>
      <c r="M165" s="120"/>
      <c r="N165" s="122"/>
      <c r="O165" s="56" t="s">
        <v>36</v>
      </c>
      <c r="P165" s="96" t="e">
        <f>IF(P164/B150=0,"",P164/B150)</f>
        <v>#DIV/0!</v>
      </c>
      <c r="Q165" s="58" t="e">
        <f>IF(P164/Q164=0,"",P164/Q164)</f>
        <v>#DIV/0!</v>
      </c>
      <c r="R165" s="59" t="s">
        <v>37</v>
      </c>
    </row>
    <row r="166" spans="1:19" ht="15.75" customHeight="1" x14ac:dyDescent="0.25">
      <c r="A166" s="41">
        <v>2701</v>
      </c>
      <c r="B166" s="178"/>
      <c r="C166" s="178"/>
      <c r="D166" s="178"/>
      <c r="E166" s="178"/>
      <c r="F166" s="178"/>
      <c r="G166" s="178"/>
      <c r="H166" s="178"/>
      <c r="I166" s="178"/>
      <c r="J166" s="178"/>
      <c r="K166" s="131"/>
      <c r="L166" s="128"/>
      <c r="M166" s="129"/>
      <c r="N166" s="130"/>
      <c r="O166" s="61"/>
      <c r="P166" s="62"/>
      <c r="Q166" s="62"/>
      <c r="R166" s="63"/>
    </row>
    <row r="167" spans="1:19" ht="18" customHeight="1" x14ac:dyDescent="0.25">
      <c r="A167" s="22"/>
      <c r="B167" s="210" t="s">
        <v>79</v>
      </c>
      <c r="C167" s="210"/>
      <c r="D167" s="210"/>
      <c r="E167" s="210"/>
      <c r="F167" s="210"/>
      <c r="G167" s="210"/>
      <c r="H167" s="210"/>
      <c r="I167" s="210"/>
      <c r="J167" s="210"/>
      <c r="K167" s="177">
        <f>SUM(K150:K163)</f>
        <v>0</v>
      </c>
      <c r="L167" s="65" t="str">
        <f>IF(K158=0,"",K158/B150)</f>
        <v/>
      </c>
      <c r="M167" s="65" t="str">
        <f>IF(K167=0,"",K167/B150)</f>
        <v/>
      </c>
      <c r="N167" s="65" t="str">
        <f>IF(K158=0,"",M167-L167)</f>
        <v/>
      </c>
      <c r="O167" s="1"/>
      <c r="P167" s="27"/>
      <c r="Q167" s="30"/>
      <c r="R167" s="1"/>
    </row>
    <row r="168" spans="1:19" ht="12.75" customHeight="1" x14ac:dyDescent="0.2"/>
    <row r="169" spans="1:19" ht="12.75" customHeight="1" x14ac:dyDescent="0.2"/>
    <row r="170" spans="1:19" ht="26.25" customHeight="1" x14ac:dyDescent="0.4">
      <c r="B170" s="211" t="s">
        <v>68</v>
      </c>
      <c r="C170" s="212"/>
      <c r="D170" s="212"/>
      <c r="E170" s="212"/>
      <c r="F170" s="212"/>
      <c r="G170" s="212"/>
      <c r="H170" s="212"/>
      <c r="I170" s="212"/>
      <c r="J170" s="212"/>
      <c r="K170" s="66" t="s">
        <v>90</v>
      </c>
      <c r="L170" s="1"/>
      <c r="M170" s="1"/>
      <c r="N170" s="27"/>
      <c r="O170" s="1"/>
      <c r="P170" s="27"/>
      <c r="Q170" s="27"/>
      <c r="R170" s="27"/>
    </row>
    <row r="171" spans="1:19" ht="20.25" customHeight="1" x14ac:dyDescent="0.2">
      <c r="A171" s="223" t="s">
        <v>19</v>
      </c>
      <c r="B171" s="224" t="s">
        <v>69</v>
      </c>
      <c r="C171" s="225"/>
      <c r="D171" s="225"/>
      <c r="E171" s="225"/>
      <c r="F171" s="225"/>
      <c r="G171" s="225"/>
      <c r="H171" s="225"/>
      <c r="I171" s="225"/>
      <c r="J171" s="226"/>
      <c r="K171" s="227" t="s">
        <v>20</v>
      </c>
      <c r="L171" s="221" t="s">
        <v>11</v>
      </c>
      <c r="M171" s="221" t="s">
        <v>12</v>
      </c>
      <c r="N171" s="229" t="s">
        <v>13</v>
      </c>
      <c r="O171" s="221" t="s">
        <v>14</v>
      </c>
      <c r="P171" s="222" t="s">
        <v>15</v>
      </c>
      <c r="Q171" s="222" t="s">
        <v>16</v>
      </c>
      <c r="R171" s="221" t="s">
        <v>17</v>
      </c>
    </row>
    <row r="172" spans="1:19" ht="15.75" customHeight="1" x14ac:dyDescent="0.25">
      <c r="A172" s="217"/>
      <c r="B172" s="41" t="s">
        <v>70</v>
      </c>
      <c r="C172" s="41" t="s">
        <v>71</v>
      </c>
      <c r="D172" s="41" t="s">
        <v>72</v>
      </c>
      <c r="E172" s="41" t="s">
        <v>73</v>
      </c>
      <c r="F172" s="41" t="s">
        <v>74</v>
      </c>
      <c r="G172" s="41" t="s">
        <v>75</v>
      </c>
      <c r="H172" s="41" t="s">
        <v>76</v>
      </c>
      <c r="I172" s="41" t="s">
        <v>77</v>
      </c>
      <c r="J172" s="41" t="s">
        <v>78</v>
      </c>
      <c r="K172" s="236"/>
      <c r="L172" s="217"/>
      <c r="M172" s="217"/>
      <c r="N172" s="217"/>
      <c r="O172" s="217"/>
      <c r="P172" s="217"/>
      <c r="Q172" s="217"/>
      <c r="R172" s="217"/>
    </row>
    <row r="173" spans="1:19" ht="15.75" customHeight="1" x14ac:dyDescent="0.25">
      <c r="A173" s="41">
        <v>1902</v>
      </c>
      <c r="B173" s="42">
        <v>12</v>
      </c>
      <c r="C173" s="42"/>
      <c r="D173" s="42"/>
      <c r="E173" s="42"/>
      <c r="F173" s="42"/>
      <c r="G173" s="42"/>
      <c r="H173" s="42"/>
      <c r="I173" s="42"/>
      <c r="J173" s="42"/>
      <c r="K173" s="131"/>
      <c r="L173" s="114"/>
      <c r="M173" s="115"/>
      <c r="N173" s="116"/>
      <c r="O173" s="43"/>
      <c r="P173" s="44">
        <f>B173</f>
        <v>12</v>
      </c>
      <c r="Q173" s="45"/>
      <c r="R173" s="43"/>
    </row>
    <row r="174" spans="1:19" ht="15.75" customHeight="1" x14ac:dyDescent="0.25">
      <c r="A174" s="41">
        <v>2001</v>
      </c>
      <c r="B174" s="42"/>
      <c r="C174" s="42">
        <v>10</v>
      </c>
      <c r="D174" s="42"/>
      <c r="E174" s="42"/>
      <c r="F174" s="42"/>
      <c r="G174" s="42"/>
      <c r="H174" s="42"/>
      <c r="I174" s="42"/>
      <c r="J174" s="42"/>
      <c r="K174" s="131"/>
      <c r="L174" s="119"/>
      <c r="M174" s="120"/>
      <c r="N174" s="121"/>
      <c r="O174" s="47">
        <f>IF(C174=0,"",C174/B173)</f>
        <v>0.83333333333333337</v>
      </c>
      <c r="P174" s="48">
        <v>10</v>
      </c>
      <c r="Q174" s="49">
        <f t="shared" ref="Q174:Q181" si="14">IF(P174=0,"",P174/P173)</f>
        <v>0.83333333333333337</v>
      </c>
      <c r="R174" s="49">
        <f t="shared" ref="R174:R181" si="15">IF(P174=0,"",100%-Q174)</f>
        <v>0.16666666666666663</v>
      </c>
    </row>
    <row r="175" spans="1:19" ht="15.75" customHeight="1" x14ac:dyDescent="0.25">
      <c r="A175" s="41">
        <v>2002</v>
      </c>
      <c r="B175" s="42"/>
      <c r="C175" s="42"/>
      <c r="D175" s="42">
        <v>10</v>
      </c>
      <c r="E175" s="42"/>
      <c r="F175" s="42"/>
      <c r="G175" s="42"/>
      <c r="H175" s="42"/>
      <c r="I175" s="42"/>
      <c r="J175" s="42"/>
      <c r="K175" s="131"/>
      <c r="L175" s="119"/>
      <c r="M175" s="120"/>
      <c r="N175" s="121"/>
      <c r="O175" s="47">
        <f>IF(D175=0,"",D175/C174)</f>
        <v>1</v>
      </c>
      <c r="P175" s="48">
        <v>10</v>
      </c>
      <c r="Q175" s="49">
        <f t="shared" si="14"/>
        <v>1</v>
      </c>
      <c r="R175" s="49">
        <f t="shared" si="15"/>
        <v>0</v>
      </c>
      <c r="S175" s="32">
        <f>P175/P173</f>
        <v>0.83333333333333337</v>
      </c>
    </row>
    <row r="176" spans="1:19" ht="15.75" customHeight="1" x14ac:dyDescent="0.25">
      <c r="A176" s="41">
        <v>2101</v>
      </c>
      <c r="B176" s="42"/>
      <c r="C176" s="42"/>
      <c r="D176" s="42"/>
      <c r="E176" s="42">
        <v>9</v>
      </c>
      <c r="F176" s="42"/>
      <c r="G176" s="42"/>
      <c r="H176" s="42"/>
      <c r="I176" s="42"/>
      <c r="J176" s="42"/>
      <c r="K176" s="131"/>
      <c r="L176" s="119"/>
      <c r="M176" s="120"/>
      <c r="N176" s="121"/>
      <c r="O176" s="47">
        <f>IF(E176=0,"",E176/D175)</f>
        <v>0.9</v>
      </c>
      <c r="P176" s="48">
        <v>9</v>
      </c>
      <c r="Q176" s="49">
        <f t="shared" si="14"/>
        <v>0.9</v>
      </c>
      <c r="R176" s="49">
        <f t="shared" si="15"/>
        <v>9.9999999999999978E-2</v>
      </c>
    </row>
    <row r="177" spans="1:18" ht="15.75" customHeight="1" x14ac:dyDescent="0.25">
      <c r="A177" s="41">
        <v>2102</v>
      </c>
      <c r="B177" s="42"/>
      <c r="C177" s="42"/>
      <c r="D177" s="42"/>
      <c r="E177" s="42"/>
      <c r="F177" s="42">
        <v>5</v>
      </c>
      <c r="G177" s="42"/>
      <c r="H177" s="42"/>
      <c r="I177" s="42"/>
      <c r="J177" s="42"/>
      <c r="K177" s="131"/>
      <c r="L177" s="119"/>
      <c r="M177" s="120"/>
      <c r="N177" s="121"/>
      <c r="O177" s="47">
        <f>IF(F177=0,"",F177/E176)</f>
        <v>0.55555555555555558</v>
      </c>
      <c r="P177" s="48">
        <v>8</v>
      </c>
      <c r="Q177" s="49">
        <f t="shared" si="14"/>
        <v>0.88888888888888884</v>
      </c>
      <c r="R177" s="49">
        <f t="shared" si="15"/>
        <v>0.11111111111111116</v>
      </c>
    </row>
    <row r="178" spans="1:18" ht="15.75" customHeight="1" x14ac:dyDescent="0.25">
      <c r="A178" s="41">
        <v>2201</v>
      </c>
      <c r="B178" s="42"/>
      <c r="C178" s="42"/>
      <c r="D178" s="42"/>
      <c r="E178" s="42"/>
      <c r="F178" s="42"/>
      <c r="G178" s="42">
        <v>4</v>
      </c>
      <c r="H178" s="42"/>
      <c r="I178" s="42"/>
      <c r="J178" s="42"/>
      <c r="K178" s="131"/>
      <c r="L178" s="119"/>
      <c r="M178" s="120"/>
      <c r="N178" s="121"/>
      <c r="O178" s="47">
        <f>IF(G178=0,"",G178/F177)</f>
        <v>0.8</v>
      </c>
      <c r="P178" s="48">
        <v>9</v>
      </c>
      <c r="Q178" s="49">
        <f t="shared" si="14"/>
        <v>1.125</v>
      </c>
      <c r="R178" s="49">
        <f t="shared" si="15"/>
        <v>-0.125</v>
      </c>
    </row>
    <row r="179" spans="1:18" ht="15.75" customHeight="1" x14ac:dyDescent="0.25">
      <c r="A179" s="41">
        <v>2202</v>
      </c>
      <c r="B179" s="42"/>
      <c r="C179" s="42"/>
      <c r="D179" s="42"/>
      <c r="E179" s="42"/>
      <c r="F179" s="42"/>
      <c r="G179" s="42"/>
      <c r="H179" s="42">
        <v>4</v>
      </c>
      <c r="I179" s="42"/>
      <c r="J179" s="42"/>
      <c r="K179" s="131"/>
      <c r="L179" s="119"/>
      <c r="M179" s="120"/>
      <c r="N179" s="121"/>
      <c r="O179" s="47">
        <f>IF(H179=0,"",H179/G178)</f>
        <v>1</v>
      </c>
      <c r="P179" s="48">
        <v>8</v>
      </c>
      <c r="Q179" s="49">
        <f t="shared" si="14"/>
        <v>0.88888888888888884</v>
      </c>
      <c r="R179" s="49">
        <f t="shared" si="15"/>
        <v>0.11111111111111116</v>
      </c>
    </row>
    <row r="180" spans="1:18" ht="15.75" customHeight="1" x14ac:dyDescent="0.25">
      <c r="A180" s="41">
        <v>2301</v>
      </c>
      <c r="B180" s="42"/>
      <c r="C180" s="42"/>
      <c r="D180" s="42"/>
      <c r="E180" s="42"/>
      <c r="F180" s="42"/>
      <c r="G180" s="42"/>
      <c r="H180" s="42"/>
      <c r="I180" s="42">
        <v>4</v>
      </c>
      <c r="J180" s="42"/>
      <c r="K180" s="131"/>
      <c r="L180" s="119"/>
      <c r="M180" s="120"/>
      <c r="N180" s="121"/>
      <c r="O180" s="47">
        <f>IF(I180=0,"",I180/H179)</f>
        <v>1</v>
      </c>
      <c r="P180" s="48">
        <v>8</v>
      </c>
      <c r="Q180" s="49">
        <f t="shared" si="14"/>
        <v>1</v>
      </c>
      <c r="R180" s="49">
        <f t="shared" si="15"/>
        <v>0</v>
      </c>
    </row>
    <row r="181" spans="1:18" ht="15.75" customHeight="1" x14ac:dyDescent="0.25">
      <c r="A181" s="41">
        <v>2302</v>
      </c>
      <c r="B181" s="42"/>
      <c r="C181" s="42"/>
      <c r="D181" s="42"/>
      <c r="E181" s="42"/>
      <c r="F181" s="42"/>
      <c r="G181" s="42"/>
      <c r="H181" s="42"/>
      <c r="I181" s="42"/>
      <c r="J181" s="42">
        <v>4</v>
      </c>
      <c r="K181" s="131">
        <v>4</v>
      </c>
      <c r="L181" s="119"/>
      <c r="M181" s="120"/>
      <c r="N181" s="121"/>
      <c r="O181" s="50">
        <f>IF(J181=0,"",J181/I180)</f>
        <v>1</v>
      </c>
      <c r="P181" s="48">
        <v>7</v>
      </c>
      <c r="Q181" s="51">
        <f t="shared" si="14"/>
        <v>0.875</v>
      </c>
      <c r="R181" s="51">
        <f t="shared" si="15"/>
        <v>0.125</v>
      </c>
    </row>
    <row r="182" spans="1:18" ht="15.75" customHeight="1" x14ac:dyDescent="0.25">
      <c r="A182" s="41">
        <v>2401</v>
      </c>
      <c r="B182" s="42"/>
      <c r="C182" s="42"/>
      <c r="D182" s="42"/>
      <c r="E182" s="42"/>
      <c r="F182" s="42"/>
      <c r="G182" s="42"/>
      <c r="H182" s="42"/>
      <c r="I182" s="42"/>
      <c r="J182" s="42">
        <v>3</v>
      </c>
      <c r="K182" s="131"/>
      <c r="L182" s="119"/>
      <c r="M182" s="120"/>
      <c r="N182" s="122"/>
      <c r="O182" s="157"/>
      <c r="P182" s="48">
        <v>3</v>
      </c>
      <c r="Q182" s="158"/>
      <c r="R182" s="159"/>
    </row>
    <row r="183" spans="1:18" ht="15.75" customHeight="1" x14ac:dyDescent="0.25">
      <c r="A183" s="41">
        <v>2402</v>
      </c>
      <c r="B183" s="42"/>
      <c r="C183" s="42"/>
      <c r="D183" s="42"/>
      <c r="E183" s="42"/>
      <c r="F183" s="42"/>
      <c r="G183" s="42"/>
      <c r="H183" s="42"/>
      <c r="I183" s="42"/>
      <c r="J183" s="42">
        <v>3</v>
      </c>
      <c r="K183" s="131">
        <v>2</v>
      </c>
      <c r="L183" s="119"/>
      <c r="M183" s="120"/>
      <c r="N183" s="122"/>
      <c r="O183" s="126"/>
      <c r="P183" s="124">
        <v>3</v>
      </c>
      <c r="Q183" s="127"/>
      <c r="R183" s="126"/>
    </row>
    <row r="184" spans="1:18" ht="15.75" customHeight="1" x14ac:dyDescent="0.25">
      <c r="A184" s="41">
        <v>2501</v>
      </c>
      <c r="B184" s="42"/>
      <c r="C184" s="42"/>
      <c r="D184" s="42"/>
      <c r="E184" s="42"/>
      <c r="F184" s="42"/>
      <c r="G184" s="42"/>
      <c r="H184" s="42"/>
      <c r="I184" s="42"/>
      <c r="J184" s="42"/>
      <c r="K184" s="131">
        <v>1</v>
      </c>
      <c r="L184" s="119"/>
      <c r="M184" s="120"/>
      <c r="N184" s="122"/>
      <c r="O184" s="126"/>
      <c r="P184" s="124"/>
      <c r="Q184" s="127"/>
      <c r="R184" s="126"/>
    </row>
    <row r="185" spans="1:18" ht="15.75" customHeight="1" x14ac:dyDescent="0.25">
      <c r="A185" s="41">
        <v>2502</v>
      </c>
      <c r="B185" s="42"/>
      <c r="C185" s="42"/>
      <c r="D185" s="42"/>
      <c r="E185" s="42"/>
      <c r="F185" s="42"/>
      <c r="G185" s="42"/>
      <c r="H185" s="42"/>
      <c r="I185" s="42"/>
      <c r="J185" s="42"/>
      <c r="K185" s="131"/>
      <c r="L185" s="119"/>
      <c r="M185" s="120"/>
      <c r="N185" s="122"/>
      <c r="O185" s="126"/>
      <c r="P185" s="124"/>
      <c r="Q185" s="127"/>
      <c r="R185" s="126"/>
    </row>
    <row r="186" spans="1:18" ht="15.75" customHeight="1" x14ac:dyDescent="0.25">
      <c r="A186" s="41">
        <v>2601</v>
      </c>
      <c r="B186" s="42"/>
      <c r="C186" s="42"/>
      <c r="D186" s="42"/>
      <c r="E186" s="42"/>
      <c r="F186" s="42"/>
      <c r="G186" s="42"/>
      <c r="H186" s="42"/>
      <c r="I186" s="42"/>
      <c r="J186" s="42"/>
      <c r="K186" s="131"/>
      <c r="L186" s="119"/>
      <c r="M186" s="120"/>
      <c r="N186" s="122"/>
      <c r="O186" s="120"/>
      <c r="P186" s="122"/>
      <c r="Q186" s="151"/>
      <c r="R186" s="126"/>
    </row>
    <row r="187" spans="1:18" ht="15.75" customHeight="1" x14ac:dyDescent="0.25">
      <c r="A187" s="41">
        <v>2602</v>
      </c>
      <c r="B187" s="42"/>
      <c r="C187" s="42"/>
      <c r="D187" s="42"/>
      <c r="E187" s="42"/>
      <c r="F187" s="42"/>
      <c r="G187" s="42"/>
      <c r="H187" s="42"/>
      <c r="I187" s="42"/>
      <c r="J187" s="42"/>
      <c r="K187" s="131"/>
      <c r="L187" s="119"/>
      <c r="M187" s="120"/>
      <c r="N187" s="122"/>
      <c r="O187" s="52" t="s">
        <v>35</v>
      </c>
      <c r="P187" s="94"/>
      <c r="Q187" s="54">
        <f>K190</f>
        <v>7</v>
      </c>
      <c r="R187" s="55" t="s">
        <v>20</v>
      </c>
    </row>
    <row r="188" spans="1:18" ht="15.75" customHeight="1" x14ac:dyDescent="0.25">
      <c r="A188" s="41">
        <v>2701</v>
      </c>
      <c r="B188" s="42"/>
      <c r="C188" s="42"/>
      <c r="D188" s="42"/>
      <c r="E188" s="42"/>
      <c r="F188" s="42"/>
      <c r="G188" s="42"/>
      <c r="H188" s="42"/>
      <c r="I188" s="42"/>
      <c r="J188" s="42"/>
      <c r="K188" s="131"/>
      <c r="L188" s="119"/>
      <c r="M188" s="120"/>
      <c r="N188" s="122"/>
      <c r="O188" s="56" t="s">
        <v>36</v>
      </c>
      <c r="P188" s="96" t="str">
        <f>IF(P187/B173=0,"",P187/B173)</f>
        <v/>
      </c>
      <c r="Q188" s="58" t="str">
        <f>IF(P187/Q187=0,"",P187/Q187)</f>
        <v/>
      </c>
      <c r="R188" s="59" t="s">
        <v>37</v>
      </c>
    </row>
    <row r="189" spans="1:18" ht="15.75" customHeight="1" x14ac:dyDescent="0.25">
      <c r="A189" s="41">
        <v>2702</v>
      </c>
      <c r="B189" s="178"/>
      <c r="C189" s="178"/>
      <c r="D189" s="178"/>
      <c r="E189" s="178"/>
      <c r="F189" s="178"/>
      <c r="G189" s="178"/>
      <c r="H189" s="178"/>
      <c r="I189" s="178"/>
      <c r="J189" s="178"/>
      <c r="K189" s="131"/>
      <c r="L189" s="128"/>
      <c r="M189" s="129"/>
      <c r="N189" s="130"/>
      <c r="O189" s="61"/>
      <c r="P189" s="62"/>
      <c r="Q189" s="62"/>
      <c r="R189" s="63"/>
    </row>
    <row r="190" spans="1:18" ht="18" customHeight="1" x14ac:dyDescent="0.25">
      <c r="A190" s="22"/>
      <c r="B190" s="210" t="s">
        <v>79</v>
      </c>
      <c r="C190" s="210"/>
      <c r="D190" s="210"/>
      <c r="E190" s="210"/>
      <c r="F190" s="210"/>
      <c r="G190" s="210"/>
      <c r="H190" s="210"/>
      <c r="I190" s="210"/>
      <c r="J190" s="210"/>
      <c r="K190" s="177">
        <f>SUM(K173:K186)</f>
        <v>7</v>
      </c>
      <c r="L190" s="65">
        <f>IF(K181=0,"",K181/B173)</f>
        <v>0.33333333333333331</v>
      </c>
      <c r="M190" s="65">
        <f>IF(K190=0,"",K190/B173)</f>
        <v>0.58333333333333337</v>
      </c>
      <c r="N190" s="65">
        <f>IF(K181=0,"",M190-L190)</f>
        <v>0.25000000000000006</v>
      </c>
      <c r="O190" s="1"/>
      <c r="P190" s="27"/>
      <c r="Q190" s="30"/>
      <c r="R190" s="1"/>
    </row>
    <row r="191" spans="1:18" ht="12.75" customHeight="1" x14ac:dyDescent="0.2"/>
    <row r="192" spans="1:18" ht="12.75" customHeight="1" x14ac:dyDescent="0.2"/>
    <row r="193" spans="1:19" ht="12.75" customHeight="1" x14ac:dyDescent="0.2">
      <c r="A193" s="75" t="s">
        <v>111</v>
      </c>
    </row>
    <row r="194" spans="1:19" ht="12.75" customHeight="1" x14ac:dyDescent="0.2">
      <c r="A194" s="75"/>
    </row>
    <row r="195" spans="1:19" ht="12.75" customHeight="1" x14ac:dyDescent="0.2">
      <c r="A195" s="75"/>
    </row>
    <row r="196" spans="1:19" ht="26.25" customHeight="1" x14ac:dyDescent="0.4">
      <c r="B196" s="211" t="s">
        <v>68</v>
      </c>
      <c r="C196" s="212"/>
      <c r="D196" s="212"/>
      <c r="E196" s="212"/>
      <c r="F196" s="212"/>
      <c r="G196" s="212"/>
      <c r="H196" s="212"/>
      <c r="I196" s="212"/>
      <c r="J196" s="212"/>
      <c r="K196" s="66" t="s">
        <v>91</v>
      </c>
      <c r="L196" s="1"/>
      <c r="M196" s="1"/>
      <c r="N196" s="27"/>
      <c r="O196" s="1"/>
      <c r="P196" s="27"/>
      <c r="Q196" s="27"/>
      <c r="R196" s="27"/>
    </row>
    <row r="197" spans="1:19" ht="20.25" customHeight="1" x14ac:dyDescent="0.2">
      <c r="A197" s="223" t="s">
        <v>19</v>
      </c>
      <c r="B197" s="224" t="s">
        <v>69</v>
      </c>
      <c r="C197" s="225"/>
      <c r="D197" s="225"/>
      <c r="E197" s="225"/>
      <c r="F197" s="225"/>
      <c r="G197" s="225"/>
      <c r="H197" s="225"/>
      <c r="I197" s="225"/>
      <c r="J197" s="226"/>
      <c r="K197" s="227" t="s">
        <v>20</v>
      </c>
      <c r="L197" s="221" t="s">
        <v>11</v>
      </c>
      <c r="M197" s="221" t="s">
        <v>12</v>
      </c>
      <c r="N197" s="229" t="s">
        <v>13</v>
      </c>
      <c r="O197" s="221" t="s">
        <v>14</v>
      </c>
      <c r="P197" s="222" t="s">
        <v>15</v>
      </c>
      <c r="Q197" s="222" t="s">
        <v>16</v>
      </c>
      <c r="R197" s="221" t="s">
        <v>17</v>
      </c>
    </row>
    <row r="198" spans="1:19" ht="15.75" customHeight="1" x14ac:dyDescent="0.25">
      <c r="A198" s="217"/>
      <c r="B198" s="41" t="s">
        <v>70</v>
      </c>
      <c r="C198" s="41" t="s">
        <v>71</v>
      </c>
      <c r="D198" s="41" t="s">
        <v>72</v>
      </c>
      <c r="E198" s="41" t="s">
        <v>73</v>
      </c>
      <c r="F198" s="41" t="s">
        <v>74</v>
      </c>
      <c r="G198" s="41" t="s">
        <v>75</v>
      </c>
      <c r="H198" s="41" t="s">
        <v>76</v>
      </c>
      <c r="I198" s="41" t="s">
        <v>77</v>
      </c>
      <c r="J198" s="41" t="s">
        <v>78</v>
      </c>
      <c r="K198" s="236"/>
      <c r="L198" s="217"/>
      <c r="M198" s="217"/>
      <c r="N198" s="217"/>
      <c r="O198" s="217"/>
      <c r="P198" s="217"/>
      <c r="Q198" s="217"/>
      <c r="R198" s="217"/>
    </row>
    <row r="199" spans="1:19" ht="15.75" customHeight="1" x14ac:dyDescent="0.25">
      <c r="A199" s="41">
        <v>2001</v>
      </c>
      <c r="B199" s="42"/>
      <c r="C199" s="42"/>
      <c r="D199" s="42"/>
      <c r="E199" s="42"/>
      <c r="F199" s="42"/>
      <c r="G199" s="42"/>
      <c r="H199" s="42"/>
      <c r="I199" s="42"/>
      <c r="J199" s="42"/>
      <c r="K199" s="131"/>
      <c r="L199" s="114"/>
      <c r="M199" s="115"/>
      <c r="N199" s="116"/>
      <c r="O199" s="43"/>
      <c r="P199" s="44">
        <f>B199</f>
        <v>0</v>
      </c>
      <c r="Q199" s="45"/>
      <c r="R199" s="43"/>
    </row>
    <row r="200" spans="1:19" ht="15.75" customHeight="1" x14ac:dyDescent="0.25">
      <c r="A200" s="41">
        <v>2002</v>
      </c>
      <c r="B200" s="42"/>
      <c r="C200" s="42"/>
      <c r="D200" s="42"/>
      <c r="E200" s="42"/>
      <c r="F200" s="42"/>
      <c r="G200" s="42"/>
      <c r="H200" s="42"/>
      <c r="I200" s="42"/>
      <c r="J200" s="42"/>
      <c r="K200" s="131"/>
      <c r="L200" s="119"/>
      <c r="M200" s="120"/>
      <c r="N200" s="121"/>
      <c r="O200" s="47" t="str">
        <f>IF(C200=0,"",C200/B199)</f>
        <v/>
      </c>
      <c r="P200" s="48"/>
      <c r="Q200" s="49" t="str">
        <f t="shared" ref="Q200:Q207" si="16">IF(P200=0,"",P200/P199)</f>
        <v/>
      </c>
      <c r="R200" s="49" t="str">
        <f t="shared" ref="R200:R207" si="17">IF(P200=0,"",100%-Q200)</f>
        <v/>
      </c>
    </row>
    <row r="201" spans="1:19" ht="15.75" customHeight="1" x14ac:dyDescent="0.25">
      <c r="A201" s="41">
        <v>2101</v>
      </c>
      <c r="B201" s="42"/>
      <c r="C201" s="42"/>
      <c r="D201" s="42"/>
      <c r="E201" s="42"/>
      <c r="F201" s="42"/>
      <c r="G201" s="42"/>
      <c r="H201" s="42"/>
      <c r="I201" s="42"/>
      <c r="J201" s="42"/>
      <c r="K201" s="131"/>
      <c r="L201" s="119"/>
      <c r="M201" s="120"/>
      <c r="N201" s="121"/>
      <c r="O201" s="47" t="str">
        <f>IF(D201=0,"",D201/C200)</f>
        <v/>
      </c>
      <c r="P201" s="48"/>
      <c r="Q201" s="49" t="str">
        <f t="shared" si="16"/>
        <v/>
      </c>
      <c r="R201" s="49" t="str">
        <f t="shared" si="17"/>
        <v/>
      </c>
      <c r="S201" s="32" t="e">
        <f>P201/P199</f>
        <v>#DIV/0!</v>
      </c>
    </row>
    <row r="202" spans="1:19" ht="15.75" customHeight="1" x14ac:dyDescent="0.25">
      <c r="A202" s="41">
        <v>2102</v>
      </c>
      <c r="B202" s="42"/>
      <c r="C202" s="42"/>
      <c r="D202" s="42"/>
      <c r="E202" s="42"/>
      <c r="F202" s="42"/>
      <c r="G202" s="42"/>
      <c r="H202" s="42"/>
      <c r="I202" s="42"/>
      <c r="J202" s="42"/>
      <c r="K202" s="131"/>
      <c r="L202" s="119"/>
      <c r="M202" s="120"/>
      <c r="N202" s="121"/>
      <c r="O202" s="47" t="str">
        <f>IF(E202=0,"",E202/D201)</f>
        <v/>
      </c>
      <c r="P202" s="48"/>
      <c r="Q202" s="49" t="str">
        <f t="shared" si="16"/>
        <v/>
      </c>
      <c r="R202" s="49" t="str">
        <f t="shared" si="17"/>
        <v/>
      </c>
    </row>
    <row r="203" spans="1:19" ht="15.75" customHeight="1" x14ac:dyDescent="0.25">
      <c r="A203" s="41">
        <v>2201</v>
      </c>
      <c r="B203" s="42"/>
      <c r="C203" s="42"/>
      <c r="D203" s="42"/>
      <c r="E203" s="42"/>
      <c r="F203" s="42"/>
      <c r="G203" s="42"/>
      <c r="H203" s="42"/>
      <c r="I203" s="42"/>
      <c r="J203" s="42"/>
      <c r="K203" s="131"/>
      <c r="L203" s="119"/>
      <c r="M203" s="120"/>
      <c r="N203" s="121"/>
      <c r="O203" s="47" t="str">
        <f>IF(F203=0,"",F203/E202)</f>
        <v/>
      </c>
      <c r="P203" s="48"/>
      <c r="Q203" s="49" t="str">
        <f t="shared" si="16"/>
        <v/>
      </c>
      <c r="R203" s="49" t="str">
        <f t="shared" si="17"/>
        <v/>
      </c>
    </row>
    <row r="204" spans="1:19" ht="15.75" customHeight="1" x14ac:dyDescent="0.25">
      <c r="A204" s="41">
        <v>2202</v>
      </c>
      <c r="B204" s="42"/>
      <c r="C204" s="42"/>
      <c r="D204" s="42"/>
      <c r="E204" s="42"/>
      <c r="F204" s="42"/>
      <c r="G204" s="42"/>
      <c r="H204" s="42"/>
      <c r="I204" s="42"/>
      <c r="J204" s="42"/>
      <c r="K204" s="131"/>
      <c r="L204" s="119"/>
      <c r="M204" s="120"/>
      <c r="N204" s="121"/>
      <c r="O204" s="47" t="str">
        <f>IF(G204=0,"",G204/F203)</f>
        <v/>
      </c>
      <c r="P204" s="48"/>
      <c r="Q204" s="49" t="str">
        <f t="shared" si="16"/>
        <v/>
      </c>
      <c r="R204" s="49" t="str">
        <f t="shared" si="17"/>
        <v/>
      </c>
    </row>
    <row r="205" spans="1:19" ht="15.75" customHeight="1" x14ac:dyDescent="0.25">
      <c r="A205" s="41">
        <v>2301</v>
      </c>
      <c r="B205" s="42"/>
      <c r="C205" s="42"/>
      <c r="D205" s="42"/>
      <c r="E205" s="42"/>
      <c r="F205" s="42"/>
      <c r="G205" s="42"/>
      <c r="H205" s="42"/>
      <c r="I205" s="42"/>
      <c r="J205" s="42"/>
      <c r="K205" s="131"/>
      <c r="L205" s="119"/>
      <c r="M205" s="120"/>
      <c r="N205" s="121"/>
      <c r="O205" s="47" t="str">
        <f>IF(H205=0,"",H205/G204)</f>
        <v/>
      </c>
      <c r="P205" s="48"/>
      <c r="Q205" s="49" t="str">
        <f t="shared" si="16"/>
        <v/>
      </c>
      <c r="R205" s="49" t="str">
        <f t="shared" si="17"/>
        <v/>
      </c>
    </row>
    <row r="206" spans="1:19" ht="15.75" customHeight="1" x14ac:dyDescent="0.25">
      <c r="A206" s="41">
        <v>2302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131"/>
      <c r="L206" s="119"/>
      <c r="M206" s="120"/>
      <c r="N206" s="121"/>
      <c r="O206" s="47" t="str">
        <f>IF(I206=0,"",I206/H205)</f>
        <v/>
      </c>
      <c r="P206" s="48"/>
      <c r="Q206" s="49" t="str">
        <f t="shared" si="16"/>
        <v/>
      </c>
      <c r="R206" s="49" t="str">
        <f t="shared" si="17"/>
        <v/>
      </c>
    </row>
    <row r="207" spans="1:19" ht="15.75" customHeight="1" x14ac:dyDescent="0.25">
      <c r="A207" s="41">
        <v>2401</v>
      </c>
      <c r="B207" s="42"/>
      <c r="C207" s="42"/>
      <c r="D207" s="42"/>
      <c r="E207" s="42"/>
      <c r="F207" s="42"/>
      <c r="G207" s="42"/>
      <c r="H207" s="42"/>
      <c r="I207" s="42"/>
      <c r="J207" s="42"/>
      <c r="K207" s="131"/>
      <c r="L207" s="119"/>
      <c r="M207" s="120"/>
      <c r="N207" s="121"/>
      <c r="O207" s="50" t="str">
        <f>IF(J207=0,"",J207/I206)</f>
        <v/>
      </c>
      <c r="P207" s="48"/>
      <c r="Q207" s="51" t="str">
        <f t="shared" si="16"/>
        <v/>
      </c>
      <c r="R207" s="51" t="str">
        <f t="shared" si="17"/>
        <v/>
      </c>
    </row>
    <row r="208" spans="1:19" ht="15.75" customHeight="1" x14ac:dyDescent="0.25">
      <c r="A208" s="41">
        <v>2402</v>
      </c>
      <c r="B208" s="42"/>
      <c r="C208" s="42"/>
      <c r="D208" s="42"/>
      <c r="E208" s="42"/>
      <c r="F208" s="42"/>
      <c r="G208" s="42"/>
      <c r="H208" s="42"/>
      <c r="I208" s="42"/>
      <c r="J208" s="42"/>
      <c r="K208" s="131"/>
      <c r="L208" s="119"/>
      <c r="M208" s="120"/>
      <c r="N208" s="122"/>
      <c r="O208" s="157"/>
      <c r="P208" s="48"/>
      <c r="Q208" s="158"/>
      <c r="R208" s="159"/>
    </row>
    <row r="209" spans="1:19" ht="15.75" customHeight="1" x14ac:dyDescent="0.25">
      <c r="A209" s="41">
        <v>2501</v>
      </c>
      <c r="B209" s="42"/>
      <c r="C209" s="42"/>
      <c r="D209" s="42"/>
      <c r="E209" s="42"/>
      <c r="F209" s="42"/>
      <c r="G209" s="42"/>
      <c r="H209" s="42"/>
      <c r="I209" s="42"/>
      <c r="J209" s="42"/>
      <c r="K209" s="131"/>
      <c r="L209" s="119"/>
      <c r="M209" s="120"/>
      <c r="N209" s="122"/>
      <c r="O209" s="126"/>
      <c r="P209" s="124"/>
      <c r="Q209" s="127"/>
      <c r="R209" s="126"/>
    </row>
    <row r="210" spans="1:19" ht="15.75" customHeight="1" x14ac:dyDescent="0.25">
      <c r="A210" s="41">
        <v>2502</v>
      </c>
      <c r="B210" s="42"/>
      <c r="C210" s="42"/>
      <c r="D210" s="42"/>
      <c r="E210" s="42"/>
      <c r="F210" s="42"/>
      <c r="G210" s="42"/>
      <c r="H210" s="42"/>
      <c r="I210" s="42"/>
      <c r="J210" s="42"/>
      <c r="K210" s="131"/>
      <c r="L210" s="119"/>
      <c r="M210" s="120"/>
      <c r="N210" s="122"/>
      <c r="O210" s="126"/>
      <c r="P210" s="124"/>
      <c r="Q210" s="127"/>
      <c r="R210" s="126"/>
    </row>
    <row r="211" spans="1:19" ht="15.75" customHeight="1" x14ac:dyDescent="0.25">
      <c r="A211" s="41">
        <v>2601</v>
      </c>
      <c r="B211" s="42"/>
      <c r="C211" s="42"/>
      <c r="D211" s="42"/>
      <c r="E211" s="42"/>
      <c r="F211" s="42"/>
      <c r="G211" s="42"/>
      <c r="H211" s="42"/>
      <c r="I211" s="42"/>
      <c r="J211" s="42"/>
      <c r="K211" s="131"/>
      <c r="L211" s="119"/>
      <c r="M211" s="120"/>
      <c r="N211" s="122"/>
      <c r="O211" s="126"/>
      <c r="P211" s="124"/>
      <c r="Q211" s="127"/>
      <c r="R211" s="126"/>
    </row>
    <row r="212" spans="1:19" ht="15.75" customHeight="1" x14ac:dyDescent="0.25">
      <c r="A212" s="41">
        <v>2602</v>
      </c>
      <c r="B212" s="42"/>
      <c r="C212" s="42"/>
      <c r="D212" s="42"/>
      <c r="E212" s="42"/>
      <c r="F212" s="42"/>
      <c r="G212" s="42"/>
      <c r="H212" s="42"/>
      <c r="I212" s="42"/>
      <c r="J212" s="42"/>
      <c r="K212" s="131"/>
      <c r="L212" s="119"/>
      <c r="M212" s="120"/>
      <c r="N212" s="122"/>
      <c r="O212" s="120"/>
      <c r="P212" s="122"/>
      <c r="Q212" s="151"/>
      <c r="R212" s="126"/>
    </row>
    <row r="213" spans="1:19" ht="15.75" customHeight="1" x14ac:dyDescent="0.25">
      <c r="A213" s="41">
        <v>2701</v>
      </c>
      <c r="B213" s="42"/>
      <c r="C213" s="42"/>
      <c r="D213" s="42"/>
      <c r="E213" s="42"/>
      <c r="F213" s="42"/>
      <c r="G213" s="42"/>
      <c r="H213" s="42"/>
      <c r="I213" s="42"/>
      <c r="J213" s="42"/>
      <c r="K213" s="131"/>
      <c r="L213" s="119"/>
      <c r="M213" s="120"/>
      <c r="N213" s="122"/>
      <c r="O213" s="52" t="s">
        <v>35</v>
      </c>
      <c r="P213" s="94"/>
      <c r="Q213" s="54"/>
      <c r="R213" s="55" t="s">
        <v>20</v>
      </c>
    </row>
    <row r="214" spans="1:19" ht="15.75" customHeight="1" x14ac:dyDescent="0.25">
      <c r="A214" s="41">
        <v>2702</v>
      </c>
      <c r="B214" s="42"/>
      <c r="C214" s="42"/>
      <c r="D214" s="42"/>
      <c r="E214" s="42"/>
      <c r="F214" s="42"/>
      <c r="G214" s="42"/>
      <c r="H214" s="42"/>
      <c r="I214" s="42"/>
      <c r="J214" s="42"/>
      <c r="K214" s="131"/>
      <c r="L214" s="119"/>
      <c r="M214" s="120"/>
      <c r="N214" s="122"/>
      <c r="O214" s="56" t="s">
        <v>36</v>
      </c>
      <c r="P214" s="96" t="e">
        <f>IF(P213/B199=0,"",P213/B199)</f>
        <v>#DIV/0!</v>
      </c>
      <c r="Q214" s="58" t="e">
        <f>IF(P213/Q213=0,"",P213/Q213)</f>
        <v>#DIV/0!</v>
      </c>
      <c r="R214" s="59" t="s">
        <v>37</v>
      </c>
    </row>
    <row r="215" spans="1:19" ht="15.75" x14ac:dyDescent="0.25">
      <c r="A215" s="41">
        <v>2801</v>
      </c>
      <c r="B215" s="178"/>
      <c r="C215" s="178"/>
      <c r="D215" s="178"/>
      <c r="E215" s="178"/>
      <c r="F215" s="178"/>
      <c r="G215" s="178"/>
      <c r="H215" s="178"/>
      <c r="I215" s="178"/>
      <c r="J215" s="178"/>
      <c r="K215" s="131"/>
      <c r="L215" s="128"/>
      <c r="M215" s="129"/>
      <c r="N215" s="130"/>
      <c r="O215" s="61"/>
      <c r="P215" s="62"/>
      <c r="Q215" s="62"/>
      <c r="R215" s="63"/>
    </row>
    <row r="216" spans="1:19" ht="18" customHeight="1" x14ac:dyDescent="0.25">
      <c r="A216" s="22"/>
      <c r="B216" s="210" t="s">
        <v>79</v>
      </c>
      <c r="C216" s="210"/>
      <c r="D216" s="210"/>
      <c r="E216" s="210"/>
      <c r="F216" s="210"/>
      <c r="G216" s="210"/>
      <c r="H216" s="210"/>
      <c r="I216" s="210"/>
      <c r="J216" s="210"/>
      <c r="K216" s="177">
        <f>SUM(K199:K212)</f>
        <v>0</v>
      </c>
      <c r="L216" s="65" t="str">
        <f>IF(K207=0,"",K207/B199)</f>
        <v/>
      </c>
      <c r="M216" s="65" t="str">
        <f>IF(K216=0,"",K216/B199)</f>
        <v/>
      </c>
      <c r="N216" s="65" t="str">
        <f>IF(K207=0,"",M216-L216)</f>
        <v/>
      </c>
      <c r="O216" s="1"/>
      <c r="P216" s="27"/>
      <c r="Q216" s="30"/>
      <c r="R216" s="1"/>
    </row>
    <row r="217" spans="1:19" ht="12.75" customHeight="1" x14ac:dyDescent="0.2"/>
    <row r="218" spans="1:19" ht="12.75" customHeight="1" x14ac:dyDescent="0.2"/>
    <row r="219" spans="1:19" ht="26.25" x14ac:dyDescent="0.4">
      <c r="B219" s="211" t="s">
        <v>68</v>
      </c>
      <c r="C219" s="212"/>
      <c r="D219" s="212"/>
      <c r="E219" s="212"/>
      <c r="F219" s="212"/>
      <c r="G219" s="212"/>
      <c r="H219" s="212"/>
      <c r="I219" s="212"/>
      <c r="J219" s="212"/>
      <c r="K219" s="66" t="s">
        <v>92</v>
      </c>
      <c r="L219" s="1"/>
      <c r="M219" s="1"/>
      <c r="N219" s="27"/>
      <c r="O219" s="1"/>
      <c r="P219" s="27"/>
      <c r="Q219" s="27"/>
      <c r="R219" s="27"/>
    </row>
    <row r="220" spans="1:19" ht="20.25" x14ac:dyDescent="0.2">
      <c r="A220" s="223" t="s">
        <v>19</v>
      </c>
      <c r="B220" s="224" t="s">
        <v>69</v>
      </c>
      <c r="C220" s="225"/>
      <c r="D220" s="225"/>
      <c r="E220" s="225"/>
      <c r="F220" s="225"/>
      <c r="G220" s="225"/>
      <c r="H220" s="225"/>
      <c r="I220" s="225"/>
      <c r="J220" s="226"/>
      <c r="K220" s="227" t="s">
        <v>20</v>
      </c>
      <c r="L220" s="221" t="s">
        <v>11</v>
      </c>
      <c r="M220" s="221" t="s">
        <v>12</v>
      </c>
      <c r="N220" s="229" t="s">
        <v>13</v>
      </c>
      <c r="O220" s="221" t="s">
        <v>14</v>
      </c>
      <c r="P220" s="222" t="s">
        <v>15</v>
      </c>
      <c r="Q220" s="222" t="s">
        <v>16</v>
      </c>
      <c r="R220" s="221" t="s">
        <v>17</v>
      </c>
    </row>
    <row r="221" spans="1:19" ht="15.75" x14ac:dyDescent="0.25">
      <c r="A221" s="217"/>
      <c r="B221" s="41" t="s">
        <v>70</v>
      </c>
      <c r="C221" s="41" t="s">
        <v>71</v>
      </c>
      <c r="D221" s="41" t="s">
        <v>72</v>
      </c>
      <c r="E221" s="41" t="s">
        <v>73</v>
      </c>
      <c r="F221" s="41" t="s">
        <v>74</v>
      </c>
      <c r="G221" s="41" t="s">
        <v>75</v>
      </c>
      <c r="H221" s="41" t="s">
        <v>76</v>
      </c>
      <c r="I221" s="41" t="s">
        <v>77</v>
      </c>
      <c r="J221" s="41" t="s">
        <v>78</v>
      </c>
      <c r="K221" s="236"/>
      <c r="L221" s="217"/>
      <c r="M221" s="217"/>
      <c r="N221" s="217"/>
      <c r="O221" s="217"/>
      <c r="P221" s="217"/>
      <c r="Q221" s="217"/>
      <c r="R221" s="217"/>
    </row>
    <row r="222" spans="1:19" ht="15.75" customHeight="1" x14ac:dyDescent="0.25">
      <c r="A222" s="41">
        <v>2002</v>
      </c>
      <c r="B222" s="42">
        <v>9</v>
      </c>
      <c r="C222" s="42"/>
      <c r="D222" s="42"/>
      <c r="E222" s="42"/>
      <c r="F222" s="42"/>
      <c r="G222" s="42"/>
      <c r="H222" s="42"/>
      <c r="I222" s="42"/>
      <c r="J222" s="42"/>
      <c r="K222" s="131"/>
      <c r="L222" s="114"/>
      <c r="M222" s="115"/>
      <c r="N222" s="116"/>
      <c r="O222" s="43"/>
      <c r="P222" s="44">
        <f>B222</f>
        <v>9</v>
      </c>
      <c r="Q222" s="45"/>
      <c r="R222" s="43"/>
    </row>
    <row r="223" spans="1:19" ht="15.75" customHeight="1" x14ac:dyDescent="0.25">
      <c r="A223" s="41">
        <v>2101</v>
      </c>
      <c r="B223" s="42"/>
      <c r="C223" s="42">
        <v>6</v>
      </c>
      <c r="D223" s="42"/>
      <c r="E223" s="42"/>
      <c r="F223" s="42"/>
      <c r="G223" s="42"/>
      <c r="H223" s="42"/>
      <c r="I223" s="42"/>
      <c r="J223" s="42"/>
      <c r="K223" s="131"/>
      <c r="L223" s="119"/>
      <c r="M223" s="120"/>
      <c r="N223" s="121"/>
      <c r="O223" s="47">
        <f>IF(C223=0,"",C223/B222)</f>
        <v>0.66666666666666663</v>
      </c>
      <c r="P223" s="48">
        <v>6</v>
      </c>
      <c r="Q223" s="49">
        <f t="shared" ref="Q223:Q230" si="18">IF(P223=0,"",P223/P222)</f>
        <v>0.66666666666666663</v>
      </c>
      <c r="R223" s="49">
        <f t="shared" ref="R223:R230" si="19">IF(P223=0,"",100%-Q223)</f>
        <v>0.33333333333333337</v>
      </c>
    </row>
    <row r="224" spans="1:19" ht="15.75" customHeight="1" x14ac:dyDescent="0.25">
      <c r="A224" s="41">
        <v>2102</v>
      </c>
      <c r="B224" s="42"/>
      <c r="C224" s="42"/>
      <c r="D224" s="42">
        <v>5</v>
      </c>
      <c r="E224" s="42"/>
      <c r="F224" s="42"/>
      <c r="G224" s="42"/>
      <c r="H224" s="42"/>
      <c r="I224" s="42"/>
      <c r="J224" s="42"/>
      <c r="K224" s="131"/>
      <c r="L224" s="119"/>
      <c r="M224" s="120"/>
      <c r="N224" s="121"/>
      <c r="O224" s="47">
        <f>IF(D224=0,"",D224/C223)</f>
        <v>0.83333333333333337</v>
      </c>
      <c r="P224" s="48">
        <v>5</v>
      </c>
      <c r="Q224" s="49">
        <f t="shared" si="18"/>
        <v>0.83333333333333337</v>
      </c>
      <c r="R224" s="49">
        <f t="shared" si="19"/>
        <v>0.16666666666666663</v>
      </c>
      <c r="S224" s="32">
        <f>P224/P222</f>
        <v>0.55555555555555558</v>
      </c>
    </row>
    <row r="225" spans="1:18" ht="15.75" customHeight="1" x14ac:dyDescent="0.25">
      <c r="A225" s="41">
        <v>2201</v>
      </c>
      <c r="B225" s="42"/>
      <c r="C225" s="42"/>
      <c r="D225" s="42"/>
      <c r="E225" s="42">
        <v>4</v>
      </c>
      <c r="F225" s="42"/>
      <c r="G225" s="42"/>
      <c r="H225" s="42"/>
      <c r="I225" s="42"/>
      <c r="J225" s="42"/>
      <c r="K225" s="131"/>
      <c r="L225" s="119"/>
      <c r="M225" s="120"/>
      <c r="N225" s="121"/>
      <c r="O225" s="47">
        <f>IF(E225=0,"",E225/D224)</f>
        <v>0.8</v>
      </c>
      <c r="P225" s="48">
        <v>4</v>
      </c>
      <c r="Q225" s="49">
        <f t="shared" si="18"/>
        <v>0.8</v>
      </c>
      <c r="R225" s="49">
        <f t="shared" si="19"/>
        <v>0.19999999999999996</v>
      </c>
    </row>
    <row r="226" spans="1:18" ht="15.75" customHeight="1" x14ac:dyDescent="0.25">
      <c r="A226" s="41">
        <v>2202</v>
      </c>
      <c r="B226" s="42"/>
      <c r="C226" s="42"/>
      <c r="D226" s="42"/>
      <c r="E226" s="42"/>
      <c r="F226" s="42">
        <v>3</v>
      </c>
      <c r="G226" s="42"/>
      <c r="H226" s="42"/>
      <c r="I226" s="42"/>
      <c r="J226" s="42"/>
      <c r="K226" s="131"/>
      <c r="L226" s="119"/>
      <c r="M226" s="120"/>
      <c r="N226" s="121"/>
      <c r="O226" s="47">
        <f>IF(F226=0,"",F226/E225)</f>
        <v>0.75</v>
      </c>
      <c r="P226" s="48">
        <v>3</v>
      </c>
      <c r="Q226" s="49">
        <f t="shared" si="18"/>
        <v>0.75</v>
      </c>
      <c r="R226" s="49">
        <f t="shared" si="19"/>
        <v>0.25</v>
      </c>
    </row>
    <row r="227" spans="1:18" ht="15.75" customHeight="1" x14ac:dyDescent="0.25">
      <c r="A227" s="41">
        <v>2301</v>
      </c>
      <c r="B227" s="42"/>
      <c r="C227" s="42"/>
      <c r="D227" s="42"/>
      <c r="E227" s="42"/>
      <c r="F227" s="42"/>
      <c r="G227" s="42">
        <v>2</v>
      </c>
      <c r="H227" s="42"/>
      <c r="I227" s="42"/>
      <c r="J227" s="42"/>
      <c r="K227" s="131"/>
      <c r="L227" s="119"/>
      <c r="M227" s="120"/>
      <c r="N227" s="121"/>
      <c r="O227" s="47">
        <f>IF(G227=0,"",G227/F226)</f>
        <v>0.66666666666666663</v>
      </c>
      <c r="P227" s="48">
        <v>3</v>
      </c>
      <c r="Q227" s="49">
        <f t="shared" si="18"/>
        <v>1</v>
      </c>
      <c r="R227" s="49">
        <f t="shared" si="19"/>
        <v>0</v>
      </c>
    </row>
    <row r="228" spans="1:18" ht="15.75" customHeight="1" x14ac:dyDescent="0.25">
      <c r="A228" s="41">
        <v>2302</v>
      </c>
      <c r="B228" s="42"/>
      <c r="C228" s="42"/>
      <c r="D228" s="42"/>
      <c r="E228" s="42"/>
      <c r="F228" s="42"/>
      <c r="G228" s="42"/>
      <c r="H228" s="42">
        <v>2</v>
      </c>
      <c r="I228" s="42"/>
      <c r="J228" s="42"/>
      <c r="K228" s="131"/>
      <c r="L228" s="119"/>
      <c r="M228" s="120"/>
      <c r="N228" s="121"/>
      <c r="O228" s="47">
        <f>IF(H228=0,"",H228/G227)</f>
        <v>1</v>
      </c>
      <c r="P228" s="48">
        <v>3</v>
      </c>
      <c r="Q228" s="49">
        <f t="shared" si="18"/>
        <v>1</v>
      </c>
      <c r="R228" s="49">
        <f t="shared" si="19"/>
        <v>0</v>
      </c>
    </row>
    <row r="229" spans="1:18" ht="15.75" customHeight="1" x14ac:dyDescent="0.25">
      <c r="A229" s="41">
        <v>2401</v>
      </c>
      <c r="B229" s="42"/>
      <c r="C229" s="42"/>
      <c r="D229" s="42"/>
      <c r="E229" s="42"/>
      <c r="F229" s="42"/>
      <c r="G229" s="42"/>
      <c r="H229" s="42"/>
      <c r="I229" s="42">
        <v>2</v>
      </c>
      <c r="J229" s="42"/>
      <c r="K229" s="131"/>
      <c r="L229" s="119"/>
      <c r="M229" s="120"/>
      <c r="N229" s="121"/>
      <c r="O229" s="47">
        <f>IF(I229=0,"",I229/H228)</f>
        <v>1</v>
      </c>
      <c r="P229" s="48">
        <v>3</v>
      </c>
      <c r="Q229" s="49">
        <f t="shared" si="18"/>
        <v>1</v>
      </c>
      <c r="R229" s="49">
        <f t="shared" si="19"/>
        <v>0</v>
      </c>
    </row>
    <row r="230" spans="1:18" ht="15.75" customHeight="1" x14ac:dyDescent="0.25">
      <c r="A230" s="41">
        <v>2402</v>
      </c>
      <c r="B230" s="42"/>
      <c r="C230" s="42"/>
      <c r="D230" s="42"/>
      <c r="E230" s="42"/>
      <c r="F230" s="42"/>
      <c r="G230" s="42"/>
      <c r="H230" s="42"/>
      <c r="I230" s="42"/>
      <c r="J230" s="42">
        <v>2</v>
      </c>
      <c r="K230" s="131">
        <v>2</v>
      </c>
      <c r="L230" s="119"/>
      <c r="M230" s="120"/>
      <c r="N230" s="121"/>
      <c r="O230" s="50">
        <f>IF(J230=0,"",J230/I229)</f>
        <v>1</v>
      </c>
      <c r="P230" s="48">
        <v>2</v>
      </c>
      <c r="Q230" s="51">
        <f t="shared" si="18"/>
        <v>0.66666666666666663</v>
      </c>
      <c r="R230" s="51">
        <f t="shared" si="19"/>
        <v>0.33333333333333337</v>
      </c>
    </row>
    <row r="231" spans="1:18" ht="15.75" customHeight="1" x14ac:dyDescent="0.25">
      <c r="A231" s="41">
        <v>2501</v>
      </c>
      <c r="B231" s="42"/>
      <c r="C231" s="42"/>
      <c r="D231" s="42"/>
      <c r="E231" s="42"/>
      <c r="F231" s="42"/>
      <c r="G231" s="42"/>
      <c r="H231" s="42"/>
      <c r="I231" s="42"/>
      <c r="J231" s="42"/>
      <c r="K231" s="131"/>
      <c r="L231" s="119"/>
      <c r="M231" s="120"/>
      <c r="N231" s="122"/>
      <c r="O231" s="157"/>
      <c r="P231" s="48"/>
      <c r="Q231" s="158"/>
      <c r="R231" s="159"/>
    </row>
    <row r="232" spans="1:18" ht="15.75" customHeight="1" x14ac:dyDescent="0.25">
      <c r="A232" s="41">
        <v>2502</v>
      </c>
      <c r="B232" s="42"/>
      <c r="C232" s="42"/>
      <c r="D232" s="42"/>
      <c r="E232" s="42"/>
      <c r="F232" s="42"/>
      <c r="G232" s="42"/>
      <c r="H232" s="42"/>
      <c r="I232" s="42"/>
      <c r="J232" s="42"/>
      <c r="K232" s="131"/>
      <c r="L232" s="119"/>
      <c r="M232" s="120"/>
      <c r="N232" s="122"/>
      <c r="O232" s="126"/>
      <c r="P232" s="124"/>
      <c r="Q232" s="127"/>
      <c r="R232" s="126"/>
    </row>
    <row r="233" spans="1:18" ht="15.75" customHeight="1" x14ac:dyDescent="0.25">
      <c r="A233" s="41">
        <v>2601</v>
      </c>
      <c r="B233" s="42"/>
      <c r="C233" s="42"/>
      <c r="D233" s="42"/>
      <c r="E233" s="42"/>
      <c r="F233" s="42"/>
      <c r="G233" s="42"/>
      <c r="H233" s="42"/>
      <c r="I233" s="42"/>
      <c r="J233" s="42"/>
      <c r="K233" s="131"/>
      <c r="L233" s="119"/>
      <c r="M233" s="120"/>
      <c r="N233" s="122"/>
      <c r="O233" s="126"/>
      <c r="P233" s="124"/>
      <c r="Q233" s="127"/>
      <c r="R233" s="126"/>
    </row>
    <row r="234" spans="1:18" ht="15.75" customHeight="1" x14ac:dyDescent="0.25">
      <c r="A234" s="41">
        <v>2602</v>
      </c>
      <c r="B234" s="42"/>
      <c r="C234" s="42"/>
      <c r="D234" s="42"/>
      <c r="E234" s="42"/>
      <c r="F234" s="42"/>
      <c r="G234" s="42"/>
      <c r="H234" s="42"/>
      <c r="I234" s="42"/>
      <c r="J234" s="42"/>
      <c r="K234" s="131"/>
      <c r="L234" s="119"/>
      <c r="M234" s="120"/>
      <c r="N234" s="122"/>
      <c r="O234" s="126"/>
      <c r="P234" s="124"/>
      <c r="Q234" s="127"/>
      <c r="R234" s="126"/>
    </row>
    <row r="235" spans="1:18" ht="15.75" customHeight="1" x14ac:dyDescent="0.25">
      <c r="A235" s="41">
        <v>2701</v>
      </c>
      <c r="B235" s="42"/>
      <c r="C235" s="42"/>
      <c r="D235" s="42"/>
      <c r="E235" s="42"/>
      <c r="F235" s="42"/>
      <c r="G235" s="42"/>
      <c r="H235" s="42"/>
      <c r="I235" s="42"/>
      <c r="J235" s="42"/>
      <c r="K235" s="131"/>
      <c r="L235" s="119"/>
      <c r="M235" s="120"/>
      <c r="N235" s="122"/>
      <c r="O235" s="120"/>
      <c r="P235" s="122"/>
      <c r="Q235" s="151"/>
      <c r="R235" s="126"/>
    </row>
    <row r="236" spans="1:18" ht="15.75" customHeight="1" x14ac:dyDescent="0.25">
      <c r="A236" s="41">
        <v>2702</v>
      </c>
      <c r="B236" s="42"/>
      <c r="C236" s="42"/>
      <c r="D236" s="42"/>
      <c r="E236" s="42"/>
      <c r="F236" s="42"/>
      <c r="G236" s="42"/>
      <c r="H236" s="42"/>
      <c r="I236" s="42"/>
      <c r="J236" s="42"/>
      <c r="K236" s="131"/>
      <c r="L236" s="119"/>
      <c r="M236" s="120"/>
      <c r="N236" s="122"/>
      <c r="O236" s="52" t="s">
        <v>35</v>
      </c>
      <c r="P236" s="94"/>
      <c r="Q236" s="54"/>
      <c r="R236" s="55" t="s">
        <v>20</v>
      </c>
    </row>
    <row r="237" spans="1:18" ht="15.75" customHeight="1" x14ac:dyDescent="0.25">
      <c r="A237" s="41">
        <v>2801</v>
      </c>
      <c r="B237" s="42"/>
      <c r="C237" s="42"/>
      <c r="D237" s="42"/>
      <c r="E237" s="42"/>
      <c r="F237" s="42"/>
      <c r="G237" s="42"/>
      <c r="H237" s="42"/>
      <c r="I237" s="42"/>
      <c r="J237" s="42"/>
      <c r="K237" s="131"/>
      <c r="L237" s="119"/>
      <c r="M237" s="120"/>
      <c r="N237" s="122"/>
      <c r="O237" s="56" t="s">
        <v>36</v>
      </c>
      <c r="P237" s="96" t="str">
        <f>IF(P236/B222=0,"",P236/B222)</f>
        <v/>
      </c>
      <c r="Q237" s="58" t="e">
        <f>IF(P236/Q236=0,"",P236/Q236)</f>
        <v>#DIV/0!</v>
      </c>
      <c r="R237" s="59" t="s">
        <v>37</v>
      </c>
    </row>
    <row r="238" spans="1:18" ht="15.75" x14ac:dyDescent="0.25">
      <c r="A238" s="41">
        <v>2802</v>
      </c>
      <c r="B238" s="178"/>
      <c r="C238" s="178"/>
      <c r="D238" s="178"/>
      <c r="E238" s="178"/>
      <c r="F238" s="178"/>
      <c r="G238" s="178"/>
      <c r="H238" s="178"/>
      <c r="I238" s="178"/>
      <c r="J238" s="178"/>
      <c r="K238" s="131"/>
      <c r="L238" s="128"/>
      <c r="M238" s="129"/>
      <c r="N238" s="130"/>
      <c r="O238" s="61"/>
      <c r="P238" s="62"/>
      <c r="Q238" s="62"/>
      <c r="R238" s="63"/>
    </row>
    <row r="239" spans="1:18" ht="18" x14ac:dyDescent="0.25">
      <c r="A239" s="22"/>
      <c r="B239" s="210" t="s">
        <v>79</v>
      </c>
      <c r="C239" s="210"/>
      <c r="D239" s="210"/>
      <c r="E239" s="210"/>
      <c r="F239" s="210"/>
      <c r="G239" s="210"/>
      <c r="H239" s="210"/>
      <c r="I239" s="210"/>
      <c r="J239" s="210"/>
      <c r="K239" s="177">
        <f>SUM(K222:K235)</f>
        <v>2</v>
      </c>
      <c r="L239" s="65">
        <f>IF(K230=0,"",K230/B222)</f>
        <v>0.22222222222222221</v>
      </c>
      <c r="M239" s="65">
        <f>IF(K239=0,"",K239/B222)</f>
        <v>0.22222222222222221</v>
      </c>
      <c r="N239" s="65">
        <f>IF(K230=0,"",M239-L239)</f>
        <v>0</v>
      </c>
      <c r="O239" s="1"/>
      <c r="P239" s="27"/>
      <c r="Q239" s="30"/>
      <c r="R239" s="1"/>
    </row>
    <row r="240" spans="1:18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</sheetData>
  <mergeCells count="121">
    <mergeCell ref="B190:J190"/>
    <mergeCell ref="B167:J167"/>
    <mergeCell ref="B141:J141"/>
    <mergeCell ref="B115:J115"/>
    <mergeCell ref="B92:J92"/>
    <mergeCell ref="B69:J69"/>
    <mergeCell ref="B46:J46"/>
    <mergeCell ref="B23:J23"/>
    <mergeCell ref="N220:N221"/>
    <mergeCell ref="A49:J49"/>
    <mergeCell ref="N27:N28"/>
    <mergeCell ref="A122:A123"/>
    <mergeCell ref="B122:J122"/>
    <mergeCell ref="K122:K123"/>
    <mergeCell ref="L122:L123"/>
    <mergeCell ref="N148:N149"/>
    <mergeCell ref="M122:M123"/>
    <mergeCell ref="N122:N123"/>
    <mergeCell ref="B95:J95"/>
    <mergeCell ref="O220:O221"/>
    <mergeCell ref="P220:P221"/>
    <mergeCell ref="Q220:Q221"/>
    <mergeCell ref="R220:R221"/>
    <mergeCell ref="B219:J219"/>
    <mergeCell ref="A220:A221"/>
    <mergeCell ref="B220:J220"/>
    <mergeCell ref="K220:K221"/>
    <mergeCell ref="L220:L221"/>
    <mergeCell ref="M220:M221"/>
    <mergeCell ref="B239:J239"/>
    <mergeCell ref="B216:J216"/>
    <mergeCell ref="M50:M51"/>
    <mergeCell ref="N50:N51"/>
    <mergeCell ref="O50:O51"/>
    <mergeCell ref="P50:P51"/>
    <mergeCell ref="Q50:Q51"/>
    <mergeCell ref="R50:R51"/>
    <mergeCell ref="A50:A51"/>
    <mergeCell ref="B50:J50"/>
    <mergeCell ref="K50:K51"/>
    <mergeCell ref="L50:L51"/>
    <mergeCell ref="N197:N198"/>
    <mergeCell ref="O197:O198"/>
    <mergeCell ref="P197:P198"/>
    <mergeCell ref="Q197:Q198"/>
    <mergeCell ref="R197:R198"/>
    <mergeCell ref="B196:J196"/>
    <mergeCell ref="A197:A198"/>
    <mergeCell ref="B197:J197"/>
    <mergeCell ref="K197:K198"/>
    <mergeCell ref="L197:L198"/>
    <mergeCell ref="M197:M198"/>
    <mergeCell ref="N171:N172"/>
    <mergeCell ref="O27:O28"/>
    <mergeCell ref="P27:P28"/>
    <mergeCell ref="Q27:Q28"/>
    <mergeCell ref="R27:R28"/>
    <mergeCell ref="B26:J26"/>
    <mergeCell ref="A27:A28"/>
    <mergeCell ref="B27:J27"/>
    <mergeCell ref="K27:K28"/>
    <mergeCell ref="L27:L28"/>
    <mergeCell ref="M27:M28"/>
    <mergeCell ref="O4:O5"/>
    <mergeCell ref="P4:P5"/>
    <mergeCell ref="Q4:Q5"/>
    <mergeCell ref="R4:R5"/>
    <mergeCell ref="B3:J3"/>
    <mergeCell ref="A4:A5"/>
    <mergeCell ref="B4:J4"/>
    <mergeCell ref="K4:K5"/>
    <mergeCell ref="L4:L5"/>
    <mergeCell ref="M4:M5"/>
    <mergeCell ref="N4:N5"/>
    <mergeCell ref="O171:O172"/>
    <mergeCell ref="P171:P172"/>
    <mergeCell ref="Q171:Q172"/>
    <mergeCell ref="R171:R172"/>
    <mergeCell ref="B170:J170"/>
    <mergeCell ref="A171:A172"/>
    <mergeCell ref="B171:J171"/>
    <mergeCell ref="K171:K172"/>
    <mergeCell ref="L171:L172"/>
    <mergeCell ref="M171:M172"/>
    <mergeCell ref="O148:O149"/>
    <mergeCell ref="P148:P149"/>
    <mergeCell ref="Q148:Q149"/>
    <mergeCell ref="R148:R149"/>
    <mergeCell ref="B147:J147"/>
    <mergeCell ref="A148:A149"/>
    <mergeCell ref="B148:J148"/>
    <mergeCell ref="K148:K149"/>
    <mergeCell ref="L148:L149"/>
    <mergeCell ref="M148:M149"/>
    <mergeCell ref="O122:O123"/>
    <mergeCell ref="P122:P123"/>
    <mergeCell ref="Q122:Q123"/>
    <mergeCell ref="R122:R123"/>
    <mergeCell ref="B118:J118"/>
    <mergeCell ref="B121:J121"/>
    <mergeCell ref="N96:N97"/>
    <mergeCell ref="O96:O97"/>
    <mergeCell ref="P96:P97"/>
    <mergeCell ref="Q96:Q97"/>
    <mergeCell ref="R96:R97"/>
    <mergeCell ref="Q73:Q74"/>
    <mergeCell ref="R73:R74"/>
    <mergeCell ref="A73:A74"/>
    <mergeCell ref="B73:J73"/>
    <mergeCell ref="K73:K74"/>
    <mergeCell ref="L73:L74"/>
    <mergeCell ref="A72:J72"/>
    <mergeCell ref="A96:A97"/>
    <mergeCell ref="B96:J96"/>
    <mergeCell ref="K96:K97"/>
    <mergeCell ref="L96:L97"/>
    <mergeCell ref="M96:M97"/>
    <mergeCell ref="M73:M74"/>
    <mergeCell ref="N73:N74"/>
    <mergeCell ref="O73:O74"/>
    <mergeCell ref="P73:P74"/>
  </mergeCells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AF1000"/>
  <sheetViews>
    <sheetView topLeftCell="A165" workbookViewId="0">
      <selection activeCell="W239" sqref="W239"/>
    </sheetView>
  </sheetViews>
  <sheetFormatPr baseColWidth="10" defaultColWidth="12.5703125" defaultRowHeight="15" customHeight="1" x14ac:dyDescent="0.2"/>
  <cols>
    <col min="1" max="1" width="10" customWidth="1"/>
    <col min="2" max="3" width="4" customWidth="1"/>
    <col min="4" max="6" width="3" customWidth="1"/>
    <col min="7" max="8" width="3.5703125" customWidth="1"/>
    <col min="9" max="9" width="4" customWidth="1"/>
    <col min="10" max="10" width="4.85546875" customWidth="1"/>
    <col min="11" max="11" width="10" customWidth="1"/>
    <col min="12" max="13" width="11.42578125" customWidth="1"/>
    <col min="14" max="14" width="10" customWidth="1"/>
    <col min="15" max="15" width="11.42578125" customWidth="1"/>
    <col min="16" max="32" width="10" customWidth="1"/>
  </cols>
  <sheetData>
    <row r="1" spans="1:23" ht="12.75" customHeight="1" x14ac:dyDescent="0.2">
      <c r="L1" s="1"/>
      <c r="M1" s="1"/>
      <c r="O1" s="1"/>
      <c r="T1" s="2" t="s">
        <v>0</v>
      </c>
    </row>
    <row r="2" spans="1:23" ht="12.75" customHeight="1" x14ac:dyDescent="0.3">
      <c r="A2" s="3" t="s">
        <v>1</v>
      </c>
      <c r="L2" s="1"/>
      <c r="M2" s="1"/>
      <c r="O2" s="1"/>
      <c r="T2" s="2" t="s">
        <v>2</v>
      </c>
    </row>
    <row r="3" spans="1:23" ht="25.5" customHeight="1" x14ac:dyDescent="0.2">
      <c r="B3" s="230" t="s">
        <v>3</v>
      </c>
      <c r="C3" s="231"/>
      <c r="D3" s="231"/>
      <c r="E3" s="231"/>
      <c r="F3" s="231"/>
      <c r="G3" s="231"/>
      <c r="H3" s="231"/>
      <c r="I3" s="231"/>
      <c r="J3" s="231"/>
      <c r="L3" s="7" t="s">
        <v>11</v>
      </c>
      <c r="M3" s="7" t="s">
        <v>12</v>
      </c>
      <c r="N3" s="8" t="s">
        <v>13</v>
      </c>
      <c r="O3" s="7" t="s">
        <v>14</v>
      </c>
      <c r="P3" s="9" t="s">
        <v>15</v>
      </c>
      <c r="Q3" s="9" t="s">
        <v>16</v>
      </c>
      <c r="R3" s="10" t="s">
        <v>17</v>
      </c>
      <c r="T3" s="11" t="s">
        <v>18</v>
      </c>
    </row>
    <row r="4" spans="1:23" ht="12.75" customHeight="1" x14ac:dyDescent="0.2">
      <c r="A4" s="12" t="s">
        <v>19</v>
      </c>
      <c r="B4" s="13">
        <v>1</v>
      </c>
      <c r="C4" s="13">
        <v>2</v>
      </c>
      <c r="D4" s="13">
        <v>3</v>
      </c>
      <c r="E4" s="13">
        <v>4</v>
      </c>
      <c r="F4" s="13">
        <v>5</v>
      </c>
      <c r="G4" s="13">
        <v>6</v>
      </c>
      <c r="H4" s="13">
        <v>7</v>
      </c>
      <c r="I4" s="13">
        <v>8</v>
      </c>
      <c r="J4" s="13">
        <v>9</v>
      </c>
      <c r="K4" s="14" t="s">
        <v>20</v>
      </c>
      <c r="L4" s="18"/>
      <c r="M4" s="18"/>
      <c r="N4" s="19"/>
      <c r="O4" s="20"/>
      <c r="P4" s="21"/>
      <c r="Q4" s="21"/>
      <c r="R4" s="1"/>
      <c r="T4" s="11" t="s">
        <v>21</v>
      </c>
    </row>
    <row r="5" spans="1:23" ht="12.75" customHeight="1" x14ac:dyDescent="0.2">
      <c r="A5" s="22" t="s">
        <v>22</v>
      </c>
      <c r="B5" s="23">
        <v>71</v>
      </c>
      <c r="C5" s="23"/>
      <c r="D5" s="23"/>
      <c r="E5" s="23"/>
      <c r="F5" s="23"/>
      <c r="G5" s="23"/>
      <c r="H5" s="23"/>
      <c r="I5" s="23"/>
      <c r="J5" s="99"/>
      <c r="K5" s="28"/>
      <c r="L5" s="18"/>
      <c r="M5" s="18"/>
      <c r="N5" s="19"/>
      <c r="O5" s="20"/>
      <c r="P5" s="26">
        <f>B5</f>
        <v>71</v>
      </c>
      <c r="Q5" s="21"/>
      <c r="R5" s="1"/>
      <c r="T5" s="11" t="s">
        <v>23</v>
      </c>
    </row>
    <row r="6" spans="1:23" ht="12.75" customHeight="1" x14ac:dyDescent="0.2">
      <c r="A6" s="22" t="s">
        <v>24</v>
      </c>
      <c r="C6" s="27">
        <v>43</v>
      </c>
      <c r="K6" s="28"/>
      <c r="L6" s="1"/>
      <c r="M6" s="1"/>
      <c r="O6" s="20">
        <f>C6/B5</f>
        <v>0.60563380281690138</v>
      </c>
      <c r="P6" s="29">
        <v>43</v>
      </c>
      <c r="Q6" s="30">
        <f t="shared" ref="Q6:Q12" si="0">P6/P5</f>
        <v>0.60563380281690138</v>
      </c>
      <c r="R6" s="1">
        <f t="shared" ref="R6:R12" si="1">100%-Q6</f>
        <v>0.39436619718309862</v>
      </c>
    </row>
    <row r="7" spans="1:23" ht="12.75" customHeight="1" x14ac:dyDescent="0.2">
      <c r="A7" s="22" t="s">
        <v>25</v>
      </c>
      <c r="D7" s="27">
        <v>30</v>
      </c>
      <c r="K7" s="28"/>
      <c r="L7" s="1"/>
      <c r="M7" s="1"/>
      <c r="O7" s="20">
        <f>D7/C6</f>
        <v>0.69767441860465118</v>
      </c>
      <c r="P7" s="29">
        <v>32</v>
      </c>
      <c r="Q7" s="30">
        <f t="shared" si="0"/>
        <v>0.7441860465116279</v>
      </c>
      <c r="R7" s="1">
        <f t="shared" si="1"/>
        <v>0.2558139534883721</v>
      </c>
    </row>
    <row r="8" spans="1:23" ht="12.75" customHeight="1" x14ac:dyDescent="0.2">
      <c r="A8" s="22" t="s">
        <v>26</v>
      </c>
      <c r="E8" s="27">
        <v>28</v>
      </c>
      <c r="K8" s="28"/>
      <c r="L8" s="1"/>
      <c r="M8" s="1"/>
      <c r="O8" s="1">
        <f>E8/D7</f>
        <v>0.93333333333333335</v>
      </c>
      <c r="P8" s="29">
        <v>32</v>
      </c>
      <c r="Q8" s="30">
        <f t="shared" si="0"/>
        <v>1</v>
      </c>
      <c r="R8" s="1">
        <f t="shared" si="1"/>
        <v>0</v>
      </c>
    </row>
    <row r="9" spans="1:23" ht="12.75" customHeight="1" x14ac:dyDescent="0.2">
      <c r="A9" s="22" t="s">
        <v>27</v>
      </c>
      <c r="F9" s="27">
        <v>23</v>
      </c>
      <c r="K9" s="28"/>
      <c r="L9" s="1"/>
      <c r="M9" s="1"/>
      <c r="O9" s="1">
        <f>F9/E8</f>
        <v>0.8214285714285714</v>
      </c>
      <c r="P9" s="29">
        <v>27</v>
      </c>
      <c r="Q9" s="30">
        <f t="shared" si="0"/>
        <v>0.84375</v>
      </c>
      <c r="R9" s="1">
        <f t="shared" si="1"/>
        <v>0.15625</v>
      </c>
    </row>
    <row r="10" spans="1:23" ht="12.75" customHeight="1" x14ac:dyDescent="0.2">
      <c r="A10" s="22" t="s">
        <v>28</v>
      </c>
      <c r="G10" s="27">
        <v>20</v>
      </c>
      <c r="K10" s="28"/>
      <c r="L10" s="1"/>
      <c r="M10" s="1"/>
      <c r="O10" s="1">
        <f>G10/F9</f>
        <v>0.86956521739130432</v>
      </c>
      <c r="P10" s="29">
        <v>25</v>
      </c>
      <c r="Q10" s="30">
        <f t="shared" si="0"/>
        <v>0.92592592592592593</v>
      </c>
      <c r="R10" s="1">
        <f t="shared" si="1"/>
        <v>7.407407407407407E-2</v>
      </c>
    </row>
    <row r="11" spans="1:23" ht="12.75" customHeight="1" x14ac:dyDescent="0.2">
      <c r="A11" s="22" t="s">
        <v>29</v>
      </c>
      <c r="H11" s="27">
        <v>20</v>
      </c>
      <c r="K11" s="28"/>
      <c r="L11" s="1"/>
      <c r="M11" s="1"/>
      <c r="O11" s="1">
        <f>H11/G10</f>
        <v>1</v>
      </c>
      <c r="P11" s="29">
        <v>26</v>
      </c>
      <c r="Q11" s="30">
        <f t="shared" si="0"/>
        <v>1.04</v>
      </c>
      <c r="R11" s="1">
        <f t="shared" si="1"/>
        <v>-4.0000000000000036E-2</v>
      </c>
    </row>
    <row r="12" spans="1:23" ht="12.75" customHeight="1" x14ac:dyDescent="0.2">
      <c r="A12" s="22" t="s">
        <v>30</v>
      </c>
      <c r="I12" s="27">
        <v>20</v>
      </c>
      <c r="K12" s="28"/>
      <c r="L12" s="1"/>
      <c r="M12" s="1"/>
      <c r="O12" s="1">
        <f>I12/H11</f>
        <v>1</v>
      </c>
      <c r="P12" s="29">
        <v>26</v>
      </c>
      <c r="Q12" s="30">
        <f t="shared" si="0"/>
        <v>1</v>
      </c>
      <c r="R12" s="1">
        <f t="shared" si="1"/>
        <v>0</v>
      </c>
    </row>
    <row r="13" spans="1:23" ht="12.75" customHeight="1" x14ac:dyDescent="0.2">
      <c r="A13" s="22" t="s">
        <v>31</v>
      </c>
      <c r="J13" s="27">
        <v>20</v>
      </c>
      <c r="K13" s="28">
        <v>20</v>
      </c>
      <c r="L13" s="1"/>
      <c r="M13" s="1"/>
      <c r="O13" s="1"/>
      <c r="P13" s="29">
        <v>26</v>
      </c>
      <c r="Q13" s="30"/>
      <c r="R13" s="1"/>
    </row>
    <row r="14" spans="1:23" ht="12.75" customHeight="1" x14ac:dyDescent="0.2">
      <c r="A14" s="22" t="s">
        <v>32</v>
      </c>
      <c r="J14" s="27">
        <v>2</v>
      </c>
      <c r="K14" s="28">
        <v>2</v>
      </c>
      <c r="L14" s="1"/>
      <c r="M14" s="1"/>
      <c r="O14" s="1"/>
      <c r="P14" s="29">
        <v>4</v>
      </c>
      <c r="Q14" s="30"/>
      <c r="R14" s="1"/>
    </row>
    <row r="15" spans="1:23" ht="12.75" customHeight="1" x14ac:dyDescent="0.2">
      <c r="A15" s="22" t="s">
        <v>33</v>
      </c>
      <c r="J15" s="27">
        <v>2</v>
      </c>
      <c r="K15" s="28">
        <v>2</v>
      </c>
      <c r="L15" s="1"/>
      <c r="M15" s="1"/>
      <c r="O15" s="1"/>
      <c r="P15" s="29">
        <v>2</v>
      </c>
      <c r="Q15" s="30"/>
      <c r="R15" s="1"/>
    </row>
    <row r="16" spans="1:23" ht="12.75" customHeight="1" x14ac:dyDescent="0.2">
      <c r="A16" s="22"/>
      <c r="K16" s="28"/>
      <c r="L16" s="1"/>
      <c r="M16" s="1"/>
      <c r="O16" s="1"/>
      <c r="P16" s="29"/>
      <c r="Q16" s="30"/>
      <c r="R16" s="1"/>
      <c r="S16" s="27" t="s">
        <v>35</v>
      </c>
      <c r="T16" s="27">
        <v>7</v>
      </c>
      <c r="V16" s="27" t="s">
        <v>20</v>
      </c>
      <c r="W16" s="27">
        <f>SUM(K13:K15)</f>
        <v>24</v>
      </c>
    </row>
    <row r="17" spans="1:23" ht="12.75" customHeight="1" x14ac:dyDescent="0.2">
      <c r="K17" s="27">
        <f>SUM(K13:K15)</f>
        <v>24</v>
      </c>
      <c r="L17" s="1">
        <f>K13/B5</f>
        <v>0.28169014084507044</v>
      </c>
      <c r="M17" s="1">
        <f>K17/B5</f>
        <v>0.3380281690140845</v>
      </c>
      <c r="N17" s="1">
        <f>M17-L17</f>
        <v>5.6338028169014065E-2</v>
      </c>
      <c r="O17" s="1"/>
      <c r="S17" s="27" t="s">
        <v>36</v>
      </c>
      <c r="T17" s="30">
        <f>T16/B5</f>
        <v>9.8591549295774641E-2</v>
      </c>
      <c r="V17" s="27" t="s">
        <v>37</v>
      </c>
      <c r="W17" s="30">
        <f>T16/W16</f>
        <v>0.29166666666666669</v>
      </c>
    </row>
    <row r="18" spans="1:23" ht="12.75" customHeight="1" x14ac:dyDescent="0.3">
      <c r="A18" s="3" t="s">
        <v>38</v>
      </c>
      <c r="L18" s="1"/>
      <c r="M18" s="1"/>
      <c r="O18" s="1"/>
    </row>
    <row r="19" spans="1:23" ht="25.5" customHeight="1" x14ac:dyDescent="0.2">
      <c r="B19" s="230" t="s">
        <v>3</v>
      </c>
      <c r="C19" s="231"/>
      <c r="D19" s="231"/>
      <c r="E19" s="231"/>
      <c r="F19" s="231"/>
      <c r="G19" s="231"/>
      <c r="H19" s="231"/>
      <c r="I19" s="231"/>
      <c r="J19" s="231"/>
      <c r="L19" s="7" t="s">
        <v>11</v>
      </c>
      <c r="M19" s="7" t="s">
        <v>12</v>
      </c>
      <c r="N19" s="8" t="s">
        <v>13</v>
      </c>
      <c r="O19" s="7" t="s">
        <v>14</v>
      </c>
      <c r="P19" s="9" t="s">
        <v>15</v>
      </c>
      <c r="Q19" s="9" t="s">
        <v>16</v>
      </c>
      <c r="R19" s="10" t="s">
        <v>17</v>
      </c>
    </row>
    <row r="20" spans="1:23" ht="12.75" customHeight="1" x14ac:dyDescent="0.2">
      <c r="A20" s="12" t="s">
        <v>19</v>
      </c>
      <c r="B20" s="13">
        <v>1</v>
      </c>
      <c r="C20" s="13">
        <v>2</v>
      </c>
      <c r="D20" s="13">
        <v>3</v>
      </c>
      <c r="E20" s="13">
        <v>4</v>
      </c>
      <c r="F20" s="13">
        <v>5</v>
      </c>
      <c r="G20" s="13">
        <v>6</v>
      </c>
      <c r="H20" s="13">
        <v>7</v>
      </c>
      <c r="I20" s="13">
        <v>8</v>
      </c>
      <c r="J20" s="13">
        <v>9</v>
      </c>
      <c r="K20" s="14" t="s">
        <v>20</v>
      </c>
      <c r="L20" s="18"/>
      <c r="M20" s="18"/>
      <c r="N20" s="19"/>
      <c r="O20" s="20"/>
      <c r="P20" s="21"/>
      <c r="Q20" s="21"/>
      <c r="R20" s="1"/>
    </row>
    <row r="21" spans="1:23" ht="12.75" customHeight="1" x14ac:dyDescent="0.2">
      <c r="A21" s="22" t="s">
        <v>24</v>
      </c>
      <c r="B21" s="23">
        <v>20</v>
      </c>
      <c r="C21" s="23"/>
      <c r="D21" s="23"/>
      <c r="E21" s="23"/>
      <c r="F21" s="23"/>
      <c r="G21" s="23"/>
      <c r="H21" s="23"/>
      <c r="I21" s="23"/>
      <c r="J21" s="99"/>
      <c r="K21" s="28"/>
      <c r="L21" s="18"/>
      <c r="M21" s="18"/>
      <c r="N21" s="19"/>
      <c r="O21" s="20"/>
      <c r="P21" s="26">
        <f>B21</f>
        <v>20</v>
      </c>
      <c r="Q21" s="21"/>
      <c r="R21" s="1"/>
      <c r="T21" s="31"/>
      <c r="U21" s="32" t="s">
        <v>39</v>
      </c>
      <c r="V21" s="32"/>
      <c r="W21" s="32"/>
    </row>
    <row r="22" spans="1:23" ht="12.75" customHeight="1" x14ac:dyDescent="0.2">
      <c r="A22" s="22" t="s">
        <v>25</v>
      </c>
      <c r="C22" s="27">
        <v>9</v>
      </c>
      <c r="K22" s="28"/>
      <c r="L22" s="1"/>
      <c r="M22" s="1"/>
      <c r="O22" s="20">
        <f>C22/B21</f>
        <v>0.45</v>
      </c>
      <c r="P22" s="29">
        <v>9</v>
      </c>
      <c r="Q22" s="30">
        <f t="shared" ref="Q22:Q29" si="2">P22/P21</f>
        <v>0.45</v>
      </c>
      <c r="R22" s="1">
        <f t="shared" ref="R22:R29" si="3">100%-Q22</f>
        <v>0.55000000000000004</v>
      </c>
      <c r="U22" s="33"/>
      <c r="V22" s="33"/>
      <c r="W22" s="33"/>
    </row>
    <row r="23" spans="1:23" ht="12.75" customHeight="1" x14ac:dyDescent="0.2">
      <c r="A23" s="22" t="s">
        <v>26</v>
      </c>
      <c r="D23" s="27">
        <v>5</v>
      </c>
      <c r="K23" s="28"/>
      <c r="L23" s="1"/>
      <c r="M23" s="1"/>
      <c r="O23" s="20">
        <f>D23/C22</f>
        <v>0.55555555555555558</v>
      </c>
      <c r="P23" s="29">
        <v>7</v>
      </c>
      <c r="Q23" s="30">
        <f t="shared" si="2"/>
        <v>0.77777777777777779</v>
      </c>
      <c r="R23" s="1">
        <f t="shared" si="3"/>
        <v>0.22222222222222221</v>
      </c>
      <c r="U23" s="33"/>
      <c r="V23" s="33"/>
      <c r="W23" s="33"/>
    </row>
    <row r="24" spans="1:23" ht="12.75" customHeight="1" x14ac:dyDescent="0.2">
      <c r="A24" s="22" t="s">
        <v>27</v>
      </c>
      <c r="E24" s="27">
        <v>5</v>
      </c>
      <c r="K24" s="28"/>
      <c r="L24" s="1"/>
      <c r="M24" s="1"/>
      <c r="O24" s="20">
        <f>E24/D23</f>
        <v>1</v>
      </c>
      <c r="P24" s="29">
        <v>7</v>
      </c>
      <c r="Q24" s="30">
        <f t="shared" si="2"/>
        <v>1</v>
      </c>
      <c r="R24" s="1">
        <f t="shared" si="3"/>
        <v>0</v>
      </c>
      <c r="T24" s="34" t="s">
        <v>40</v>
      </c>
      <c r="U24" s="35" t="s">
        <v>41</v>
      </c>
    </row>
    <row r="25" spans="1:23" ht="12.75" customHeight="1" x14ac:dyDescent="0.2">
      <c r="A25" s="22" t="s">
        <v>28</v>
      </c>
      <c r="F25" s="27">
        <v>5</v>
      </c>
      <c r="K25" s="28"/>
      <c r="L25" s="1"/>
      <c r="M25" s="1"/>
      <c r="O25" s="1">
        <f>F25/E24</f>
        <v>1</v>
      </c>
      <c r="P25" s="29">
        <v>7</v>
      </c>
      <c r="Q25" s="30">
        <f t="shared" si="2"/>
        <v>1</v>
      </c>
      <c r="R25" s="1">
        <f t="shared" si="3"/>
        <v>0</v>
      </c>
      <c r="T25" s="2" t="s">
        <v>42</v>
      </c>
      <c r="U25" s="30" t="e">
        <f>#REF!</f>
        <v>#REF!</v>
      </c>
    </row>
    <row r="26" spans="1:23" ht="12.75" customHeight="1" x14ac:dyDescent="0.2">
      <c r="A26" s="22" t="s">
        <v>29</v>
      </c>
      <c r="G26" s="27">
        <v>3</v>
      </c>
      <c r="K26" s="28"/>
      <c r="L26" s="1"/>
      <c r="M26" s="1"/>
      <c r="O26" s="1">
        <f>G26/F25</f>
        <v>0.6</v>
      </c>
      <c r="P26" s="29">
        <v>6</v>
      </c>
      <c r="Q26" s="30">
        <f t="shared" si="2"/>
        <v>0.8571428571428571</v>
      </c>
      <c r="R26" s="1">
        <f t="shared" si="3"/>
        <v>0.1428571428571429</v>
      </c>
      <c r="T26" s="2"/>
      <c r="U26" s="30"/>
    </row>
    <row r="27" spans="1:23" ht="12.75" customHeight="1" x14ac:dyDescent="0.2">
      <c r="A27" s="22" t="s">
        <v>30</v>
      </c>
      <c r="H27" s="27">
        <v>3</v>
      </c>
      <c r="K27" s="28"/>
      <c r="L27" s="1"/>
      <c r="M27" s="1"/>
      <c r="O27" s="1">
        <f>H27/G26</f>
        <v>1</v>
      </c>
      <c r="P27" s="29">
        <v>6</v>
      </c>
      <c r="Q27" s="30">
        <f t="shared" si="2"/>
        <v>1</v>
      </c>
      <c r="R27" s="1">
        <f t="shared" si="3"/>
        <v>0</v>
      </c>
      <c r="T27" s="2"/>
      <c r="U27" s="30"/>
    </row>
    <row r="28" spans="1:23" ht="12.75" customHeight="1" x14ac:dyDescent="0.2">
      <c r="A28" s="22" t="s">
        <v>31</v>
      </c>
      <c r="I28" s="27">
        <v>3</v>
      </c>
      <c r="K28" s="28"/>
      <c r="L28" s="1"/>
      <c r="M28" s="1"/>
      <c r="O28" s="1">
        <f>I28/H27</f>
        <v>1</v>
      </c>
      <c r="P28" s="29">
        <v>5</v>
      </c>
      <c r="Q28" s="30">
        <f t="shared" si="2"/>
        <v>0.83333333333333337</v>
      </c>
      <c r="R28" s="1">
        <f t="shared" si="3"/>
        <v>0.16666666666666663</v>
      </c>
      <c r="T28" s="2"/>
      <c r="U28" s="30"/>
    </row>
    <row r="29" spans="1:23" ht="12.75" customHeight="1" x14ac:dyDescent="0.2">
      <c r="A29" s="22" t="s">
        <v>32</v>
      </c>
      <c r="J29" s="27">
        <v>3</v>
      </c>
      <c r="K29" s="28">
        <v>3</v>
      </c>
      <c r="L29" s="1"/>
      <c r="M29" s="1"/>
      <c r="O29" s="1">
        <f>J29/I28</f>
        <v>1</v>
      </c>
      <c r="P29" s="29">
        <v>6</v>
      </c>
      <c r="Q29" s="30">
        <f t="shared" si="2"/>
        <v>1.2</v>
      </c>
      <c r="R29" s="1">
        <f t="shared" si="3"/>
        <v>-0.19999999999999996</v>
      </c>
      <c r="T29" s="2"/>
      <c r="U29" s="30"/>
    </row>
    <row r="30" spans="1:23" ht="12.75" customHeight="1" x14ac:dyDescent="0.2">
      <c r="A30" s="22" t="s">
        <v>33</v>
      </c>
      <c r="J30" s="27">
        <v>1</v>
      </c>
      <c r="K30" s="28">
        <v>1</v>
      </c>
      <c r="L30" s="1"/>
      <c r="M30" s="1"/>
      <c r="O30" s="1"/>
      <c r="P30" s="29">
        <v>3</v>
      </c>
      <c r="Q30" s="30"/>
      <c r="R30" s="1"/>
      <c r="T30" s="2"/>
      <c r="U30" s="30"/>
    </row>
    <row r="31" spans="1:23" ht="12.75" customHeight="1" x14ac:dyDescent="0.2">
      <c r="A31" s="22" t="s">
        <v>34</v>
      </c>
      <c r="I31" s="27">
        <v>1</v>
      </c>
      <c r="K31" s="28"/>
      <c r="L31" s="1"/>
      <c r="M31" s="1"/>
      <c r="O31" s="1"/>
      <c r="P31" s="29">
        <v>2</v>
      </c>
      <c r="Q31" s="30"/>
      <c r="R31" s="1"/>
      <c r="T31" s="2"/>
      <c r="U31" s="30"/>
    </row>
    <row r="32" spans="1:23" ht="12.75" customHeight="1" x14ac:dyDescent="0.2">
      <c r="A32" s="22" t="s">
        <v>46</v>
      </c>
      <c r="J32" s="27">
        <v>1</v>
      </c>
      <c r="K32" s="28">
        <v>1</v>
      </c>
      <c r="L32" s="1"/>
      <c r="M32" s="1"/>
      <c r="O32" s="1"/>
      <c r="P32" s="29">
        <v>2</v>
      </c>
      <c r="Q32" s="30"/>
      <c r="R32" s="1"/>
      <c r="T32" s="2"/>
      <c r="U32" s="30"/>
    </row>
    <row r="33" spans="1:25" ht="12.75" customHeight="1" x14ac:dyDescent="0.2">
      <c r="A33" s="22" t="s">
        <v>49</v>
      </c>
      <c r="J33" s="27">
        <v>1</v>
      </c>
      <c r="K33" s="28"/>
      <c r="L33" s="1"/>
      <c r="M33" s="1"/>
      <c r="O33" s="1"/>
      <c r="P33" s="29">
        <v>1</v>
      </c>
      <c r="Q33" s="30"/>
      <c r="R33" s="1"/>
      <c r="T33" s="2"/>
      <c r="U33" s="30"/>
    </row>
    <row r="34" spans="1:25" ht="12.75" customHeight="1" x14ac:dyDescent="0.2">
      <c r="A34" s="22" t="s">
        <v>50</v>
      </c>
      <c r="J34" s="27">
        <v>1</v>
      </c>
      <c r="K34" s="28"/>
      <c r="L34" s="1"/>
      <c r="M34" s="1"/>
      <c r="O34" s="1"/>
      <c r="P34" s="29">
        <v>1</v>
      </c>
      <c r="Q34" s="30"/>
      <c r="R34" s="1"/>
      <c r="T34" s="2"/>
      <c r="U34" s="27" t="s">
        <v>35</v>
      </c>
      <c r="V34" s="27">
        <v>5</v>
      </c>
      <c r="X34" s="28" t="s">
        <v>20</v>
      </c>
      <c r="Y34" s="28">
        <f>SUM(K29:K31)</f>
        <v>4</v>
      </c>
    </row>
    <row r="35" spans="1:25" ht="12.75" customHeight="1" x14ac:dyDescent="0.2">
      <c r="K35" s="27">
        <f>SUM(K29:K32)</f>
        <v>5</v>
      </c>
      <c r="L35" s="1">
        <f>K29/B21</f>
        <v>0.15</v>
      </c>
      <c r="M35" s="1">
        <f>K35/B21</f>
        <v>0.25</v>
      </c>
      <c r="N35" s="1">
        <f>M35-L35</f>
        <v>0.1</v>
      </c>
      <c r="O35" s="1"/>
      <c r="T35" s="2" t="s">
        <v>43</v>
      </c>
      <c r="U35" s="27" t="s">
        <v>36</v>
      </c>
      <c r="V35" s="30">
        <f>V34/B21</f>
        <v>0.25</v>
      </c>
      <c r="X35" s="28" t="s">
        <v>37</v>
      </c>
      <c r="Y35" s="100">
        <f>V34/Y34</f>
        <v>1.25</v>
      </c>
    </row>
    <row r="36" spans="1:25" ht="12.75" customHeight="1" x14ac:dyDescent="0.3">
      <c r="A36" s="3" t="s">
        <v>44</v>
      </c>
      <c r="L36" s="1"/>
      <c r="M36" s="1"/>
      <c r="O36" s="1"/>
      <c r="T36" s="2" t="s">
        <v>45</v>
      </c>
    </row>
    <row r="37" spans="1:25" ht="25.5" customHeight="1" x14ac:dyDescent="0.2">
      <c r="B37" s="230" t="s">
        <v>3</v>
      </c>
      <c r="C37" s="231"/>
      <c r="D37" s="231"/>
      <c r="E37" s="231"/>
      <c r="F37" s="231"/>
      <c r="G37" s="231"/>
      <c r="H37" s="231"/>
      <c r="I37" s="231"/>
      <c r="J37" s="231"/>
      <c r="L37" s="7" t="s">
        <v>11</v>
      </c>
      <c r="M37" s="7" t="s">
        <v>12</v>
      </c>
      <c r="N37" s="8" t="s">
        <v>13</v>
      </c>
      <c r="O37" s="7" t="s">
        <v>14</v>
      </c>
      <c r="P37" s="9" t="s">
        <v>15</v>
      </c>
      <c r="Q37" s="9" t="s">
        <v>16</v>
      </c>
      <c r="R37" s="10" t="s">
        <v>17</v>
      </c>
      <c r="T37" s="2" t="s">
        <v>0</v>
      </c>
    </row>
    <row r="38" spans="1:25" ht="12.75" customHeight="1" x14ac:dyDescent="0.2">
      <c r="A38" s="12" t="s">
        <v>19</v>
      </c>
      <c r="B38" s="13">
        <v>1</v>
      </c>
      <c r="C38" s="13">
        <v>2</v>
      </c>
      <c r="D38" s="13">
        <v>3</v>
      </c>
      <c r="E38" s="13">
        <v>4</v>
      </c>
      <c r="F38" s="13">
        <v>5</v>
      </c>
      <c r="G38" s="13">
        <v>6</v>
      </c>
      <c r="H38" s="13">
        <v>7</v>
      </c>
      <c r="I38" s="13">
        <v>8</v>
      </c>
      <c r="J38" s="13">
        <v>9</v>
      </c>
      <c r="K38" s="14" t="s">
        <v>20</v>
      </c>
      <c r="L38" s="18"/>
      <c r="M38" s="18"/>
      <c r="N38" s="19"/>
      <c r="O38" s="20"/>
      <c r="P38" s="21"/>
      <c r="Q38" s="21"/>
      <c r="R38" s="1"/>
      <c r="T38" s="2" t="s">
        <v>2</v>
      </c>
    </row>
    <row r="39" spans="1:25" ht="12.75" customHeight="1" x14ac:dyDescent="0.2">
      <c r="A39" s="22" t="s">
        <v>25</v>
      </c>
      <c r="B39" s="23">
        <v>43</v>
      </c>
      <c r="C39" s="23"/>
      <c r="D39" s="23"/>
      <c r="E39" s="23"/>
      <c r="F39" s="23"/>
      <c r="G39" s="23"/>
      <c r="H39" s="23"/>
      <c r="I39" s="23"/>
      <c r="J39" s="99"/>
      <c r="K39" s="28"/>
      <c r="L39" s="18"/>
      <c r="M39" s="18"/>
      <c r="N39" s="19"/>
      <c r="O39" s="20"/>
      <c r="P39" s="26">
        <f>B39</f>
        <v>43</v>
      </c>
      <c r="Q39" s="21"/>
      <c r="R39" s="1"/>
      <c r="T39" s="11" t="s">
        <v>18</v>
      </c>
    </row>
    <row r="40" spans="1:25" ht="12.75" customHeight="1" x14ac:dyDescent="0.2">
      <c r="A40" s="22" t="s">
        <v>26</v>
      </c>
      <c r="C40" s="27">
        <v>24</v>
      </c>
      <c r="K40" s="28"/>
      <c r="L40" s="1"/>
      <c r="M40" s="1"/>
      <c r="O40" s="20">
        <f>C40/B39</f>
        <v>0.55813953488372092</v>
      </c>
      <c r="P40" s="29">
        <v>24</v>
      </c>
      <c r="Q40" s="30">
        <f t="shared" ref="Q40:Q47" si="4">P40/P39</f>
        <v>0.55813953488372092</v>
      </c>
      <c r="R40" s="1">
        <f t="shared" ref="R40:R47" si="5">100%-Q40</f>
        <v>0.44186046511627908</v>
      </c>
      <c r="T40" s="11" t="s">
        <v>21</v>
      </c>
    </row>
    <row r="41" spans="1:25" ht="12.75" customHeight="1" x14ac:dyDescent="0.2">
      <c r="A41" s="22" t="s">
        <v>27</v>
      </c>
      <c r="D41" s="27">
        <v>16</v>
      </c>
      <c r="K41" s="28"/>
      <c r="L41" s="1"/>
      <c r="M41" s="1"/>
      <c r="O41" s="1">
        <f>D41/C40</f>
        <v>0.66666666666666663</v>
      </c>
      <c r="P41" s="29">
        <v>20</v>
      </c>
      <c r="Q41" s="30">
        <f t="shared" si="4"/>
        <v>0.83333333333333337</v>
      </c>
      <c r="R41" s="1">
        <f t="shared" si="5"/>
        <v>0.16666666666666663</v>
      </c>
      <c r="T41" s="11" t="s">
        <v>23</v>
      </c>
    </row>
    <row r="42" spans="1:25" ht="12.75" customHeight="1" x14ac:dyDescent="0.2">
      <c r="A42" s="22" t="s">
        <v>28</v>
      </c>
      <c r="E42" s="27">
        <v>16</v>
      </c>
      <c r="K42" s="28"/>
      <c r="L42" s="1"/>
      <c r="M42" s="1"/>
      <c r="O42" s="1">
        <f>E42/D41</f>
        <v>1</v>
      </c>
      <c r="P42" s="29">
        <v>22</v>
      </c>
      <c r="Q42" s="30">
        <f t="shared" si="4"/>
        <v>1.1000000000000001</v>
      </c>
      <c r="R42" s="1">
        <f t="shared" si="5"/>
        <v>-0.10000000000000009</v>
      </c>
      <c r="T42" s="22"/>
    </row>
    <row r="43" spans="1:25" ht="12.75" customHeight="1" x14ac:dyDescent="0.2">
      <c r="A43" s="22" t="s">
        <v>29</v>
      </c>
      <c r="F43" s="27">
        <v>13</v>
      </c>
      <c r="K43" s="28"/>
      <c r="L43" s="1"/>
      <c r="M43" s="1"/>
      <c r="O43" s="1">
        <f>F43/E42</f>
        <v>0.8125</v>
      </c>
      <c r="P43" s="29">
        <v>18</v>
      </c>
      <c r="Q43" s="30">
        <f t="shared" si="4"/>
        <v>0.81818181818181823</v>
      </c>
      <c r="R43" s="1">
        <f t="shared" si="5"/>
        <v>0.18181818181818177</v>
      </c>
      <c r="T43" s="22"/>
    </row>
    <row r="44" spans="1:25" ht="12.75" customHeight="1" x14ac:dyDescent="0.2">
      <c r="A44" s="22" t="s">
        <v>30</v>
      </c>
      <c r="G44" s="27">
        <v>12</v>
      </c>
      <c r="K44" s="28"/>
      <c r="L44" s="1"/>
      <c r="M44" s="1"/>
      <c r="O44" s="1">
        <f>G44/F43</f>
        <v>0.92307692307692313</v>
      </c>
      <c r="P44" s="29">
        <v>18</v>
      </c>
      <c r="Q44" s="30">
        <f t="shared" si="4"/>
        <v>1</v>
      </c>
      <c r="R44" s="1">
        <f t="shared" si="5"/>
        <v>0</v>
      </c>
      <c r="T44" s="22"/>
    </row>
    <row r="45" spans="1:25" ht="12.75" customHeight="1" x14ac:dyDescent="0.2">
      <c r="A45" s="22" t="s">
        <v>31</v>
      </c>
      <c r="H45" s="27">
        <v>11</v>
      </c>
      <c r="K45" s="28"/>
      <c r="L45" s="1"/>
      <c r="M45" s="1"/>
      <c r="O45" s="1">
        <f>H45/G44</f>
        <v>0.91666666666666663</v>
      </c>
      <c r="P45" s="29">
        <v>18</v>
      </c>
      <c r="Q45" s="30">
        <f t="shared" si="4"/>
        <v>1</v>
      </c>
      <c r="R45" s="1">
        <f t="shared" si="5"/>
        <v>0</v>
      </c>
      <c r="T45" s="22"/>
    </row>
    <row r="46" spans="1:25" ht="12.75" customHeight="1" x14ac:dyDescent="0.2">
      <c r="A46" s="22" t="s">
        <v>32</v>
      </c>
      <c r="I46" s="27">
        <v>10</v>
      </c>
      <c r="K46" s="28"/>
      <c r="L46" s="1"/>
      <c r="M46" s="1"/>
      <c r="O46" s="1">
        <f>I46/H45</f>
        <v>0.90909090909090906</v>
      </c>
      <c r="P46" s="29">
        <v>18</v>
      </c>
      <c r="Q46" s="30">
        <f t="shared" si="4"/>
        <v>1</v>
      </c>
      <c r="R46" s="1">
        <f t="shared" si="5"/>
        <v>0</v>
      </c>
      <c r="T46" s="22"/>
    </row>
    <row r="47" spans="1:25" ht="12.75" customHeight="1" x14ac:dyDescent="0.2">
      <c r="A47" s="22" t="s">
        <v>33</v>
      </c>
      <c r="J47" s="27">
        <v>10</v>
      </c>
      <c r="K47" s="28">
        <v>10</v>
      </c>
      <c r="L47" s="1"/>
      <c r="M47" s="1"/>
      <c r="O47" s="1">
        <f>J47/I46</f>
        <v>1</v>
      </c>
      <c r="P47" s="29">
        <v>18</v>
      </c>
      <c r="Q47" s="30">
        <f t="shared" si="4"/>
        <v>1</v>
      </c>
      <c r="R47" s="1">
        <f t="shared" si="5"/>
        <v>0</v>
      </c>
      <c r="T47" s="22"/>
    </row>
    <row r="48" spans="1:25" ht="12.75" customHeight="1" x14ac:dyDescent="0.2">
      <c r="A48" s="22" t="s">
        <v>34</v>
      </c>
      <c r="J48" s="27">
        <v>6</v>
      </c>
      <c r="K48" s="28">
        <v>6</v>
      </c>
      <c r="L48" s="1"/>
      <c r="M48" s="1"/>
      <c r="O48" s="1"/>
      <c r="P48" s="29">
        <v>8</v>
      </c>
      <c r="Q48" s="30"/>
      <c r="R48" s="1"/>
      <c r="T48" s="22"/>
    </row>
    <row r="49" spans="1:23" ht="12.75" customHeight="1" x14ac:dyDescent="0.2">
      <c r="A49" s="22" t="s">
        <v>46</v>
      </c>
      <c r="J49" s="27">
        <v>1</v>
      </c>
      <c r="K49" s="28">
        <v>1</v>
      </c>
      <c r="L49" s="1"/>
      <c r="M49" s="1"/>
      <c r="O49" s="1"/>
      <c r="P49" s="29">
        <v>1</v>
      </c>
      <c r="Q49" s="30"/>
      <c r="R49" s="1"/>
      <c r="T49" s="22"/>
    </row>
    <row r="50" spans="1:23" ht="12.75" customHeight="1" x14ac:dyDescent="0.2">
      <c r="A50" s="22" t="s">
        <v>49</v>
      </c>
      <c r="K50" s="28"/>
      <c r="L50" s="1"/>
      <c r="M50" s="1"/>
      <c r="O50" s="1"/>
      <c r="P50" s="29"/>
      <c r="Q50" s="30"/>
      <c r="R50" s="1"/>
      <c r="T50" s="22"/>
    </row>
    <row r="51" spans="1:23" ht="12.75" customHeight="1" x14ac:dyDescent="0.2">
      <c r="A51" s="22" t="s">
        <v>50</v>
      </c>
      <c r="K51" s="28"/>
      <c r="L51" s="1"/>
      <c r="M51" s="1"/>
      <c r="O51" s="1"/>
      <c r="P51" s="29"/>
      <c r="Q51" s="30"/>
      <c r="R51" s="1"/>
      <c r="S51" s="27" t="s">
        <v>35</v>
      </c>
      <c r="T51" s="27">
        <v>15</v>
      </c>
      <c r="V51" s="27" t="s">
        <v>20</v>
      </c>
      <c r="W51" s="27">
        <f>SUM(K47:K49)</f>
        <v>17</v>
      </c>
    </row>
    <row r="52" spans="1:23" ht="12.75" customHeight="1" x14ac:dyDescent="0.2">
      <c r="K52" s="27">
        <f>SUM(K47:K49)</f>
        <v>17</v>
      </c>
      <c r="L52" s="1">
        <f>K47/B39</f>
        <v>0.23255813953488372</v>
      </c>
      <c r="M52" s="1">
        <f>K52/B39</f>
        <v>0.39534883720930231</v>
      </c>
      <c r="N52" s="1">
        <f>M52-L52</f>
        <v>0.16279069767441859</v>
      </c>
      <c r="O52" s="1"/>
      <c r="S52" s="27" t="s">
        <v>36</v>
      </c>
      <c r="T52" s="30">
        <f>T51/B39</f>
        <v>0.34883720930232559</v>
      </c>
      <c r="V52" s="27" t="s">
        <v>37</v>
      </c>
      <c r="W52" s="30">
        <f>T51/W51</f>
        <v>0.88235294117647056</v>
      </c>
    </row>
    <row r="53" spans="1:23" ht="12.75" customHeight="1" x14ac:dyDescent="0.3">
      <c r="A53" s="3" t="s">
        <v>47</v>
      </c>
      <c r="L53" s="1"/>
      <c r="M53" s="1"/>
      <c r="O53" s="1"/>
    </row>
    <row r="54" spans="1:23" ht="25.5" customHeight="1" x14ac:dyDescent="0.2">
      <c r="B54" s="230" t="s">
        <v>3</v>
      </c>
      <c r="C54" s="231"/>
      <c r="D54" s="231"/>
      <c r="E54" s="231"/>
      <c r="F54" s="231"/>
      <c r="G54" s="231"/>
      <c r="H54" s="231"/>
      <c r="I54" s="231"/>
      <c r="J54" s="231"/>
      <c r="L54" s="7" t="s">
        <v>11</v>
      </c>
      <c r="M54" s="7" t="s">
        <v>12</v>
      </c>
      <c r="N54" s="8" t="s">
        <v>13</v>
      </c>
      <c r="O54" s="7" t="s">
        <v>14</v>
      </c>
      <c r="P54" s="9" t="s">
        <v>15</v>
      </c>
      <c r="Q54" s="9" t="s">
        <v>16</v>
      </c>
      <c r="R54" s="10" t="s">
        <v>17</v>
      </c>
    </row>
    <row r="55" spans="1:23" ht="12.75" customHeight="1" x14ac:dyDescent="0.2">
      <c r="A55" s="12" t="s">
        <v>19</v>
      </c>
      <c r="B55" s="13">
        <v>1</v>
      </c>
      <c r="C55" s="13">
        <v>2</v>
      </c>
      <c r="D55" s="13">
        <v>3</v>
      </c>
      <c r="E55" s="13">
        <v>4</v>
      </c>
      <c r="F55" s="13">
        <v>5</v>
      </c>
      <c r="G55" s="13">
        <v>6</v>
      </c>
      <c r="H55" s="13">
        <v>7</v>
      </c>
      <c r="I55" s="13">
        <v>8</v>
      </c>
      <c r="J55" s="13">
        <v>9</v>
      </c>
      <c r="K55" s="14" t="s">
        <v>20</v>
      </c>
      <c r="L55" s="18"/>
      <c r="M55" s="18"/>
      <c r="N55" s="19"/>
      <c r="O55" s="20"/>
      <c r="P55" s="21"/>
      <c r="Q55" s="21"/>
      <c r="R55" s="1"/>
    </row>
    <row r="56" spans="1:23" ht="12.75" customHeight="1" x14ac:dyDescent="0.2">
      <c r="A56" s="22" t="s">
        <v>26</v>
      </c>
      <c r="B56" s="23">
        <v>10</v>
      </c>
      <c r="C56" s="23"/>
      <c r="D56" s="23"/>
      <c r="E56" s="23"/>
      <c r="F56" s="23"/>
      <c r="G56" s="23"/>
      <c r="H56" s="23"/>
      <c r="I56" s="23"/>
      <c r="J56" s="23"/>
      <c r="K56" s="28"/>
      <c r="L56" s="18"/>
      <c r="M56" s="18"/>
      <c r="N56" s="19"/>
      <c r="O56" s="20"/>
      <c r="P56" s="26">
        <f>B56</f>
        <v>10</v>
      </c>
      <c r="Q56" s="21"/>
      <c r="R56" s="1"/>
    </row>
    <row r="57" spans="1:23" ht="12.75" customHeight="1" x14ac:dyDescent="0.2">
      <c r="A57" s="22" t="s">
        <v>27</v>
      </c>
      <c r="C57" s="27">
        <v>7</v>
      </c>
      <c r="K57" s="28"/>
      <c r="L57" s="1"/>
      <c r="M57" s="1"/>
      <c r="O57" s="20">
        <f>C57/B56</f>
        <v>0.7</v>
      </c>
      <c r="P57" s="29">
        <v>7</v>
      </c>
      <c r="Q57" s="30">
        <f t="shared" ref="Q57:Q64" si="6">P57/P56</f>
        <v>0.7</v>
      </c>
      <c r="R57" s="1">
        <f t="shared" ref="R57:R64" si="7">100%-Q57</f>
        <v>0.30000000000000004</v>
      </c>
    </row>
    <row r="58" spans="1:23" ht="12.75" customHeight="1" x14ac:dyDescent="0.2">
      <c r="A58" s="22" t="s">
        <v>28</v>
      </c>
      <c r="D58" s="27">
        <v>6</v>
      </c>
      <c r="K58" s="28"/>
      <c r="L58" s="1"/>
      <c r="M58" s="1"/>
      <c r="O58" s="1">
        <f>D58/C57</f>
        <v>0.8571428571428571</v>
      </c>
      <c r="P58" s="29">
        <v>6</v>
      </c>
      <c r="Q58" s="30">
        <f t="shared" si="6"/>
        <v>0.8571428571428571</v>
      </c>
      <c r="R58" s="1">
        <f t="shared" si="7"/>
        <v>0.1428571428571429</v>
      </c>
    </row>
    <row r="59" spans="1:23" ht="12.75" customHeight="1" x14ac:dyDescent="0.2">
      <c r="A59" s="22" t="s">
        <v>29</v>
      </c>
      <c r="E59" s="27">
        <v>4</v>
      </c>
      <c r="K59" s="28"/>
      <c r="L59" s="1"/>
      <c r="M59" s="1"/>
      <c r="O59" s="1">
        <f>E59/D58</f>
        <v>0.66666666666666663</v>
      </c>
      <c r="P59" s="29">
        <v>4</v>
      </c>
      <c r="Q59" s="30">
        <f t="shared" si="6"/>
        <v>0.66666666666666663</v>
      </c>
      <c r="R59" s="1">
        <f t="shared" si="7"/>
        <v>0.33333333333333337</v>
      </c>
    </row>
    <row r="60" spans="1:23" ht="12.75" customHeight="1" x14ac:dyDescent="0.2">
      <c r="A60" s="22" t="s">
        <v>30</v>
      </c>
      <c r="F60" s="27">
        <v>3</v>
      </c>
      <c r="K60" s="28"/>
      <c r="L60" s="1"/>
      <c r="M60" s="1"/>
      <c r="O60" s="1">
        <f>F60/E59</f>
        <v>0.75</v>
      </c>
      <c r="P60" s="29">
        <v>4</v>
      </c>
      <c r="Q60" s="30">
        <f t="shared" si="6"/>
        <v>1</v>
      </c>
      <c r="R60" s="1">
        <f t="shared" si="7"/>
        <v>0</v>
      </c>
    </row>
    <row r="61" spans="1:23" ht="12.75" customHeight="1" x14ac:dyDescent="0.2">
      <c r="A61" s="22" t="s">
        <v>31</v>
      </c>
      <c r="G61" s="27">
        <v>2</v>
      </c>
      <c r="K61" s="28"/>
      <c r="L61" s="1"/>
      <c r="M61" s="1"/>
      <c r="O61" s="1">
        <f>G61/F60</f>
        <v>0.66666666666666663</v>
      </c>
      <c r="P61" s="29">
        <v>4</v>
      </c>
      <c r="Q61" s="30">
        <f t="shared" si="6"/>
        <v>1</v>
      </c>
      <c r="R61" s="1">
        <f t="shared" si="7"/>
        <v>0</v>
      </c>
    </row>
    <row r="62" spans="1:23" ht="12.75" customHeight="1" x14ac:dyDescent="0.2">
      <c r="A62" s="22" t="s">
        <v>32</v>
      </c>
      <c r="H62" s="27">
        <v>2</v>
      </c>
      <c r="K62" s="28"/>
      <c r="L62" s="1"/>
      <c r="M62" s="1"/>
      <c r="O62" s="1">
        <f>H62/G61</f>
        <v>1</v>
      </c>
      <c r="P62" s="29">
        <v>4</v>
      </c>
      <c r="Q62" s="30">
        <f t="shared" si="6"/>
        <v>1</v>
      </c>
      <c r="R62" s="1">
        <f t="shared" si="7"/>
        <v>0</v>
      </c>
    </row>
    <row r="63" spans="1:23" ht="12.75" customHeight="1" x14ac:dyDescent="0.2">
      <c r="A63" s="22" t="s">
        <v>33</v>
      </c>
      <c r="I63" s="27">
        <v>2</v>
      </c>
      <c r="K63" s="28"/>
      <c r="L63" s="1"/>
      <c r="M63" s="1"/>
      <c r="O63" s="1">
        <f>I63/H62</f>
        <v>1</v>
      </c>
      <c r="P63" s="29">
        <v>4</v>
      </c>
      <c r="Q63" s="30">
        <f t="shared" si="6"/>
        <v>1</v>
      </c>
      <c r="R63" s="1">
        <f t="shared" si="7"/>
        <v>0</v>
      </c>
    </row>
    <row r="64" spans="1:23" ht="12.75" customHeight="1" x14ac:dyDescent="0.2">
      <c r="A64" s="22" t="s">
        <v>34</v>
      </c>
      <c r="J64" s="27">
        <v>2</v>
      </c>
      <c r="K64" s="28">
        <v>2</v>
      </c>
      <c r="L64" s="1"/>
      <c r="M64" s="1"/>
      <c r="O64" s="1">
        <f>J64/I63</f>
        <v>1</v>
      </c>
      <c r="P64" s="29">
        <v>4</v>
      </c>
      <c r="Q64" s="30">
        <f t="shared" si="6"/>
        <v>1</v>
      </c>
      <c r="R64" s="1">
        <f t="shared" si="7"/>
        <v>0</v>
      </c>
    </row>
    <row r="65" spans="1:23" ht="12.75" customHeight="1" x14ac:dyDescent="0.2">
      <c r="A65" s="22" t="s">
        <v>46</v>
      </c>
      <c r="J65" s="27">
        <v>1</v>
      </c>
      <c r="K65" s="28">
        <v>1</v>
      </c>
      <c r="L65" s="1"/>
      <c r="M65" s="1"/>
      <c r="O65" s="1"/>
      <c r="P65" s="29">
        <v>1</v>
      </c>
      <c r="Q65" s="30"/>
      <c r="R65" s="1"/>
    </row>
    <row r="66" spans="1:23" ht="12.75" customHeight="1" x14ac:dyDescent="0.2">
      <c r="A66" s="22"/>
      <c r="K66" s="28"/>
      <c r="L66" s="1"/>
      <c r="M66" s="1"/>
      <c r="O66" s="1"/>
      <c r="P66" s="29"/>
      <c r="Q66" s="30"/>
      <c r="R66" s="1"/>
      <c r="S66" s="27" t="s">
        <v>35</v>
      </c>
      <c r="T66" s="27">
        <v>3</v>
      </c>
      <c r="V66" s="27" t="s">
        <v>20</v>
      </c>
      <c r="W66" s="27">
        <f>SUM(K64:K66)</f>
        <v>3</v>
      </c>
    </row>
    <row r="67" spans="1:23" ht="12.75" customHeight="1" x14ac:dyDescent="0.2">
      <c r="K67" s="27">
        <f>SUM(K64:K65)</f>
        <v>3</v>
      </c>
      <c r="L67" s="1">
        <f>K64/B56</f>
        <v>0.2</v>
      </c>
      <c r="M67" s="1">
        <f>K67/B56</f>
        <v>0.3</v>
      </c>
      <c r="N67" s="1">
        <f>M67-L67</f>
        <v>9.9999999999999978E-2</v>
      </c>
      <c r="O67" s="1"/>
      <c r="S67" s="27" t="s">
        <v>36</v>
      </c>
      <c r="T67" s="30">
        <f>T66/B56</f>
        <v>0.3</v>
      </c>
      <c r="V67" s="27" t="s">
        <v>37</v>
      </c>
      <c r="W67" s="30">
        <f>T66/W66</f>
        <v>1</v>
      </c>
    </row>
    <row r="68" spans="1:23" ht="12.75" customHeight="1" x14ac:dyDescent="0.3">
      <c r="A68" s="3" t="s">
        <v>48</v>
      </c>
      <c r="L68" s="1"/>
      <c r="M68" s="1"/>
      <c r="O68" s="1"/>
      <c r="U68" s="33"/>
      <c r="V68" s="33"/>
      <c r="W68" s="33"/>
    </row>
    <row r="69" spans="1:23" ht="25.5" customHeight="1" x14ac:dyDescent="0.2">
      <c r="B69" s="230" t="s">
        <v>3</v>
      </c>
      <c r="C69" s="231"/>
      <c r="D69" s="231"/>
      <c r="E69" s="231"/>
      <c r="F69" s="231"/>
      <c r="G69" s="231"/>
      <c r="H69" s="231"/>
      <c r="I69" s="231"/>
      <c r="J69" s="231"/>
      <c r="L69" s="7" t="s">
        <v>11</v>
      </c>
      <c r="M69" s="7" t="s">
        <v>12</v>
      </c>
      <c r="N69" s="8" t="s">
        <v>13</v>
      </c>
      <c r="O69" s="7" t="s">
        <v>14</v>
      </c>
      <c r="P69" s="9" t="s">
        <v>15</v>
      </c>
      <c r="Q69" s="9" t="s">
        <v>16</v>
      </c>
      <c r="R69" s="10" t="s">
        <v>17</v>
      </c>
      <c r="T69" s="34" t="s">
        <v>40</v>
      </c>
      <c r="U69" s="35" t="s">
        <v>41</v>
      </c>
    </row>
    <row r="70" spans="1:23" ht="12.75" customHeight="1" x14ac:dyDescent="0.2">
      <c r="A70" s="12" t="s">
        <v>19</v>
      </c>
      <c r="B70" s="13">
        <v>1</v>
      </c>
      <c r="C70" s="13">
        <v>2</v>
      </c>
      <c r="D70" s="13">
        <v>3</v>
      </c>
      <c r="E70" s="13">
        <v>4</v>
      </c>
      <c r="F70" s="13">
        <v>5</v>
      </c>
      <c r="G70" s="13">
        <v>6</v>
      </c>
      <c r="H70" s="13">
        <v>7</v>
      </c>
      <c r="I70" s="13">
        <v>8</v>
      </c>
      <c r="J70" s="13">
        <v>9</v>
      </c>
      <c r="K70" s="14" t="s">
        <v>20</v>
      </c>
      <c r="L70" s="18"/>
      <c r="M70" s="18"/>
      <c r="N70" s="19"/>
      <c r="O70" s="20"/>
      <c r="P70" s="21"/>
      <c r="Q70" s="21"/>
      <c r="R70" s="1"/>
      <c r="T70" s="2" t="s">
        <v>42</v>
      </c>
      <c r="U70" s="1" t="e">
        <f>#REF!</f>
        <v>#REF!</v>
      </c>
    </row>
    <row r="71" spans="1:23" ht="12.75" customHeight="1" x14ac:dyDescent="0.2">
      <c r="A71" s="22" t="s">
        <v>27</v>
      </c>
      <c r="B71" s="23">
        <v>37</v>
      </c>
      <c r="C71" s="23"/>
      <c r="D71" s="23"/>
      <c r="E71" s="23"/>
      <c r="F71" s="23"/>
      <c r="G71" s="23"/>
      <c r="H71" s="23"/>
      <c r="I71" s="23"/>
      <c r="J71" s="23"/>
      <c r="K71" s="28"/>
      <c r="L71" s="18"/>
      <c r="M71" s="18"/>
      <c r="N71" s="19"/>
      <c r="O71" s="20"/>
      <c r="P71" s="26">
        <f>B71</f>
        <v>37</v>
      </c>
      <c r="Q71" s="21"/>
      <c r="R71" s="1"/>
      <c r="T71" s="2" t="s">
        <v>43</v>
      </c>
    </row>
    <row r="72" spans="1:23" ht="12.75" customHeight="1" x14ac:dyDescent="0.2">
      <c r="A72" s="22" t="s">
        <v>28</v>
      </c>
      <c r="C72" s="27">
        <v>24</v>
      </c>
      <c r="K72" s="28"/>
      <c r="L72" s="1"/>
      <c r="M72" s="1"/>
      <c r="O72" s="20">
        <f>C72/B71</f>
        <v>0.64864864864864868</v>
      </c>
      <c r="P72" s="29">
        <v>24</v>
      </c>
      <c r="Q72" s="30">
        <f t="shared" ref="Q72:Q79" si="8">P72/P71</f>
        <v>0.64864864864864868</v>
      </c>
      <c r="R72" s="1">
        <f t="shared" ref="R72:R79" si="9">100%-Q72</f>
        <v>0.35135135135135132</v>
      </c>
      <c r="T72" s="2" t="s">
        <v>45</v>
      </c>
    </row>
    <row r="73" spans="1:23" ht="12.75" customHeight="1" x14ac:dyDescent="0.2">
      <c r="A73" s="22" t="s">
        <v>29</v>
      </c>
      <c r="D73" s="27">
        <v>24</v>
      </c>
      <c r="K73" s="28"/>
      <c r="L73" s="1"/>
      <c r="M73" s="1"/>
      <c r="O73" s="1">
        <f>D73/C72</f>
        <v>1</v>
      </c>
      <c r="P73" s="29">
        <v>25</v>
      </c>
      <c r="Q73" s="30">
        <f t="shared" si="8"/>
        <v>1.0416666666666667</v>
      </c>
      <c r="R73" s="1">
        <f t="shared" si="9"/>
        <v>-4.1666666666666741E-2</v>
      </c>
      <c r="T73" s="2" t="s">
        <v>0</v>
      </c>
    </row>
    <row r="74" spans="1:23" ht="12.75" customHeight="1" x14ac:dyDescent="0.2">
      <c r="A74" s="22" t="s">
        <v>30</v>
      </c>
      <c r="E74" s="27">
        <v>23</v>
      </c>
      <c r="K74" s="28"/>
      <c r="L74" s="1"/>
      <c r="M74" s="1"/>
      <c r="O74" s="1">
        <f>E74/D73</f>
        <v>0.95833333333333337</v>
      </c>
      <c r="P74" s="29">
        <v>25</v>
      </c>
      <c r="Q74" s="30">
        <f t="shared" si="8"/>
        <v>1</v>
      </c>
      <c r="R74" s="1">
        <f t="shared" si="9"/>
        <v>0</v>
      </c>
      <c r="T74" s="2" t="s">
        <v>2</v>
      </c>
    </row>
    <row r="75" spans="1:23" ht="12.75" customHeight="1" x14ac:dyDescent="0.2">
      <c r="A75" s="22" t="s">
        <v>31</v>
      </c>
      <c r="F75" s="27">
        <v>23</v>
      </c>
      <c r="K75" s="28"/>
      <c r="L75" s="1"/>
      <c r="M75" s="1"/>
      <c r="O75" s="1">
        <f>F75/E74</f>
        <v>1</v>
      </c>
      <c r="P75" s="29">
        <v>26</v>
      </c>
      <c r="Q75" s="30">
        <f t="shared" si="8"/>
        <v>1.04</v>
      </c>
      <c r="R75" s="1">
        <f t="shared" si="9"/>
        <v>-4.0000000000000036E-2</v>
      </c>
      <c r="T75" s="2"/>
    </row>
    <row r="76" spans="1:23" ht="12.75" customHeight="1" x14ac:dyDescent="0.2">
      <c r="A76" s="22" t="s">
        <v>32</v>
      </c>
      <c r="G76" s="27">
        <v>23</v>
      </c>
      <c r="K76" s="28"/>
      <c r="L76" s="1"/>
      <c r="M76" s="1"/>
      <c r="O76" s="1">
        <f>G76/F75</f>
        <v>1</v>
      </c>
      <c r="P76" s="29">
        <v>26</v>
      </c>
      <c r="Q76" s="30">
        <f t="shared" si="8"/>
        <v>1</v>
      </c>
      <c r="R76" s="1">
        <f t="shared" si="9"/>
        <v>0</v>
      </c>
      <c r="T76" s="2"/>
    </row>
    <row r="77" spans="1:23" ht="12.75" customHeight="1" x14ac:dyDescent="0.2">
      <c r="A77" s="22" t="s">
        <v>33</v>
      </c>
      <c r="H77" s="27">
        <v>23</v>
      </c>
      <c r="K77" s="28"/>
      <c r="L77" s="1"/>
      <c r="M77" s="1"/>
      <c r="O77" s="1">
        <f>H77/G76</f>
        <v>1</v>
      </c>
      <c r="P77" s="29">
        <v>24</v>
      </c>
      <c r="Q77" s="30">
        <f t="shared" si="8"/>
        <v>0.92307692307692313</v>
      </c>
      <c r="R77" s="1">
        <f t="shared" si="9"/>
        <v>7.6923076923076872E-2</v>
      </c>
      <c r="T77" s="2"/>
    </row>
    <row r="78" spans="1:23" ht="12.75" customHeight="1" x14ac:dyDescent="0.2">
      <c r="A78" s="22" t="s">
        <v>34</v>
      </c>
      <c r="I78" s="27">
        <v>22</v>
      </c>
      <c r="K78" s="28"/>
      <c r="L78" s="1"/>
      <c r="M78" s="1"/>
      <c r="O78" s="1">
        <f>I78/H77</f>
        <v>0.95652173913043481</v>
      </c>
      <c r="P78" s="29">
        <v>23</v>
      </c>
      <c r="Q78" s="30">
        <f t="shared" si="8"/>
        <v>0.95833333333333337</v>
      </c>
      <c r="R78" s="1">
        <f t="shared" si="9"/>
        <v>4.166666666666663E-2</v>
      </c>
      <c r="T78" s="2"/>
    </row>
    <row r="79" spans="1:23" ht="12.75" customHeight="1" x14ac:dyDescent="0.2">
      <c r="A79" s="22" t="s">
        <v>46</v>
      </c>
      <c r="J79" s="27">
        <v>22</v>
      </c>
      <c r="K79" s="28">
        <v>22</v>
      </c>
      <c r="L79" s="1"/>
      <c r="M79" s="1"/>
      <c r="O79" s="1">
        <f>J79/I78</f>
        <v>1</v>
      </c>
      <c r="P79" s="29">
        <v>23</v>
      </c>
      <c r="Q79" s="30">
        <f t="shared" si="8"/>
        <v>1</v>
      </c>
      <c r="R79" s="1">
        <f t="shared" si="9"/>
        <v>0</v>
      </c>
      <c r="T79" s="2"/>
    </row>
    <row r="80" spans="1:23" ht="12.75" customHeight="1" x14ac:dyDescent="0.2">
      <c r="A80" s="22" t="s">
        <v>49</v>
      </c>
      <c r="J80" s="27">
        <v>1</v>
      </c>
      <c r="K80" s="28"/>
      <c r="L80" s="1"/>
      <c r="M80" s="1"/>
      <c r="O80" s="1"/>
      <c r="P80" s="29">
        <v>1</v>
      </c>
      <c r="Q80" s="30"/>
      <c r="R80" s="1"/>
      <c r="T80" s="2"/>
    </row>
    <row r="81" spans="1:32" ht="12.75" customHeight="1" x14ac:dyDescent="0.2">
      <c r="A81" s="22" t="s">
        <v>50</v>
      </c>
      <c r="J81" s="27">
        <v>1</v>
      </c>
      <c r="K81" s="28"/>
      <c r="L81" s="1"/>
      <c r="M81" s="1"/>
      <c r="O81" s="1"/>
      <c r="P81" s="29">
        <v>1</v>
      </c>
      <c r="Q81" s="30"/>
      <c r="R81" s="1"/>
      <c r="T81" s="2"/>
      <c r="U81" s="27" t="s">
        <v>35</v>
      </c>
      <c r="V81" s="27">
        <v>23</v>
      </c>
      <c r="X81" s="28" t="s">
        <v>20</v>
      </c>
      <c r="Y81" s="28">
        <f>SUM(K79:K81)</f>
        <v>22</v>
      </c>
    </row>
    <row r="82" spans="1:32" ht="12.75" customHeight="1" x14ac:dyDescent="0.2">
      <c r="K82" s="27">
        <f>SUM(K79)</f>
        <v>22</v>
      </c>
      <c r="L82" s="1">
        <f>K79/B71</f>
        <v>0.59459459459459463</v>
      </c>
      <c r="M82" s="1">
        <f>K82/B71</f>
        <v>0.59459459459459463</v>
      </c>
      <c r="N82" s="1">
        <f>M82-L82</f>
        <v>0</v>
      </c>
      <c r="O82" s="1"/>
      <c r="T82" s="11" t="s">
        <v>18</v>
      </c>
      <c r="U82" s="27" t="s">
        <v>36</v>
      </c>
      <c r="V82" s="30">
        <f>V81/B71</f>
        <v>0.6216216216216216</v>
      </c>
      <c r="X82" s="28" t="s">
        <v>37</v>
      </c>
      <c r="Y82" s="100">
        <f>V81/Y81</f>
        <v>1.0454545454545454</v>
      </c>
    </row>
    <row r="83" spans="1:32" ht="12.75" customHeight="1" x14ac:dyDescent="0.3">
      <c r="A83" s="3" t="s">
        <v>51</v>
      </c>
      <c r="L83" s="1"/>
      <c r="M83" s="1"/>
      <c r="O83" s="1"/>
      <c r="T83" s="11" t="s">
        <v>21</v>
      </c>
    </row>
    <row r="84" spans="1:32" ht="12.75" customHeight="1" x14ac:dyDescent="0.2">
      <c r="A84" s="27"/>
      <c r="B84" s="239"/>
      <c r="C84" s="233"/>
      <c r="D84" s="233"/>
      <c r="E84" s="233"/>
      <c r="F84" s="233"/>
      <c r="G84" s="233"/>
      <c r="H84" s="233"/>
      <c r="I84" s="233"/>
      <c r="J84" s="233"/>
      <c r="K84" s="27"/>
      <c r="L84" s="10"/>
      <c r="M84" s="10"/>
      <c r="N84" s="101"/>
      <c r="O84" s="10"/>
      <c r="P84" s="9"/>
      <c r="Q84" s="9"/>
      <c r="R84" s="10"/>
      <c r="T84" s="11" t="s">
        <v>23</v>
      </c>
      <c r="U84" s="102"/>
      <c r="V84" s="102"/>
      <c r="W84" s="102"/>
    </row>
    <row r="85" spans="1:32" ht="12.75" customHeight="1" x14ac:dyDescent="0.2">
      <c r="A85" s="31"/>
      <c r="B85" s="27"/>
      <c r="C85" s="27"/>
      <c r="D85" s="27"/>
      <c r="E85" s="27"/>
      <c r="F85" s="27"/>
      <c r="G85" s="27"/>
      <c r="H85" s="27"/>
      <c r="I85" s="27"/>
      <c r="J85" s="27"/>
      <c r="K85" s="31"/>
      <c r="L85" s="1"/>
      <c r="M85" s="1"/>
      <c r="N85" s="27"/>
      <c r="O85" s="1"/>
      <c r="P85" s="21"/>
      <c r="Q85" s="21"/>
      <c r="R85" s="1"/>
      <c r="T85" s="103"/>
      <c r="U85" s="104"/>
      <c r="V85" s="104"/>
      <c r="W85" s="104"/>
    </row>
    <row r="86" spans="1:32" ht="12.75" customHeight="1" x14ac:dyDescent="0.2">
      <c r="A86" s="22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1"/>
      <c r="M86" s="1"/>
      <c r="N86" s="27"/>
      <c r="O86" s="1"/>
      <c r="P86" s="105"/>
      <c r="Q86" s="21"/>
      <c r="R86" s="1"/>
      <c r="T86" s="22"/>
      <c r="U86" s="104"/>
      <c r="V86" s="104"/>
      <c r="W86" s="104"/>
    </row>
    <row r="87" spans="1:32" ht="12.75" customHeight="1" x14ac:dyDescent="0.2">
      <c r="A87" s="22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1"/>
      <c r="M87" s="1"/>
      <c r="N87" s="27"/>
      <c r="O87" s="1"/>
      <c r="P87" s="27"/>
      <c r="Q87" s="30"/>
      <c r="R87" s="1"/>
      <c r="T87" s="22"/>
      <c r="U87" s="104"/>
      <c r="V87" s="104"/>
      <c r="W87" s="104"/>
    </row>
    <row r="88" spans="1:32" ht="12.75" customHeight="1" x14ac:dyDescent="0.2">
      <c r="A88" s="22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1"/>
      <c r="M88" s="1"/>
      <c r="N88" s="27"/>
      <c r="O88" s="1"/>
      <c r="P88" s="27"/>
      <c r="Q88" s="27"/>
      <c r="R88" s="27"/>
      <c r="T88" s="27"/>
      <c r="U88" s="32" t="s">
        <v>112</v>
      </c>
      <c r="V88" s="106"/>
      <c r="W88" s="106"/>
    </row>
    <row r="89" spans="1:32" ht="12.75" customHeight="1" x14ac:dyDescent="0.3">
      <c r="A89" s="22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1"/>
      <c r="M89" s="1"/>
      <c r="N89" s="27"/>
      <c r="O89" s="1"/>
      <c r="P89" s="27"/>
      <c r="Q89" s="27"/>
      <c r="R89" s="27"/>
      <c r="T89" s="107" t="s">
        <v>40</v>
      </c>
      <c r="U89" s="37" t="s">
        <v>22</v>
      </c>
      <c r="V89" s="37" t="s">
        <v>24</v>
      </c>
      <c r="W89" s="37" t="s">
        <v>25</v>
      </c>
      <c r="X89" s="37" t="s">
        <v>26</v>
      </c>
      <c r="Y89" s="37" t="s">
        <v>27</v>
      </c>
      <c r="Z89" s="37" t="s">
        <v>29</v>
      </c>
      <c r="AA89" s="37" t="s">
        <v>30</v>
      </c>
      <c r="AB89" s="37" t="s">
        <v>31</v>
      </c>
      <c r="AC89" s="37" t="s">
        <v>32</v>
      </c>
      <c r="AD89" s="37" t="s">
        <v>33</v>
      </c>
      <c r="AE89" s="37" t="s">
        <v>34</v>
      </c>
      <c r="AF89" s="37" t="s">
        <v>46</v>
      </c>
    </row>
    <row r="90" spans="1:32" ht="12.75" customHeight="1" x14ac:dyDescent="0.3">
      <c r="A90" s="22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1"/>
      <c r="M90" s="1"/>
      <c r="N90" s="27"/>
      <c r="O90" s="1"/>
      <c r="P90" s="27"/>
      <c r="Q90" s="27"/>
      <c r="R90" s="27"/>
      <c r="T90" s="38" t="s">
        <v>42</v>
      </c>
      <c r="U90" s="39">
        <f>P7/P5</f>
        <v>0.45070422535211269</v>
      </c>
      <c r="V90" s="39">
        <f>P23/P21</f>
        <v>0.35</v>
      </c>
      <c r="W90" s="39">
        <f>P41/P39</f>
        <v>0.46511627906976744</v>
      </c>
      <c r="X90" s="39">
        <f>P58/P56</f>
        <v>0.6</v>
      </c>
      <c r="Y90" s="39">
        <f>P73/P71</f>
        <v>0.67567567567567566</v>
      </c>
      <c r="Z90" s="39">
        <f>P98/P96</f>
        <v>0.74285714285714288</v>
      </c>
      <c r="AA90" s="39">
        <f>P113/P111</f>
        <v>0.55555555555555558</v>
      </c>
      <c r="AB90" s="39">
        <f>P127/P125</f>
        <v>0.71794871794871795</v>
      </c>
      <c r="AC90" s="39">
        <f>P143/P141</f>
        <v>0.83333333333333337</v>
      </c>
      <c r="AD90" s="39">
        <f>P158/P156</f>
        <v>0.8867924528301887</v>
      </c>
      <c r="AE90" s="39">
        <f>P174/P172</f>
        <v>1</v>
      </c>
      <c r="AF90" s="39">
        <f>P189/P187</f>
        <v>0.90909090909090906</v>
      </c>
    </row>
    <row r="91" spans="1:32" ht="12.75" customHeight="1" x14ac:dyDescent="0.3">
      <c r="A91" s="22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1"/>
      <c r="M91" s="1"/>
      <c r="N91" s="27"/>
      <c r="O91" s="1"/>
      <c r="P91" s="27"/>
      <c r="Q91" s="27"/>
      <c r="R91" s="27"/>
      <c r="T91" s="38"/>
      <c r="U91" s="39"/>
      <c r="V91" s="39"/>
      <c r="W91" s="39"/>
      <c r="X91" s="39"/>
      <c r="Y91" s="39"/>
      <c r="Z91" s="39"/>
      <c r="AA91" s="39"/>
      <c r="AE91" s="39"/>
    </row>
    <row r="92" spans="1:32" ht="12.75" customHeight="1" x14ac:dyDescent="0.3">
      <c r="A92" s="22"/>
      <c r="L92" s="1"/>
      <c r="M92" s="1"/>
      <c r="O92" s="1"/>
      <c r="T92" s="38"/>
      <c r="U92" s="39"/>
      <c r="V92" s="39"/>
      <c r="W92" s="39"/>
      <c r="X92" s="39"/>
      <c r="Y92" s="39"/>
      <c r="Z92" s="39"/>
    </row>
    <row r="93" spans="1:32" ht="12.75" customHeight="1" x14ac:dyDescent="0.3">
      <c r="A93" s="3" t="s">
        <v>53</v>
      </c>
      <c r="L93" s="1"/>
      <c r="M93" s="1"/>
      <c r="O93" s="1"/>
    </row>
    <row r="94" spans="1:32" ht="25.5" customHeight="1" x14ac:dyDescent="0.2">
      <c r="B94" s="230" t="s">
        <v>3</v>
      </c>
      <c r="C94" s="231"/>
      <c r="D94" s="231"/>
      <c r="E94" s="231"/>
      <c r="F94" s="231"/>
      <c r="G94" s="231"/>
      <c r="H94" s="231"/>
      <c r="I94" s="231"/>
      <c r="J94" s="231"/>
      <c r="L94" s="7" t="s">
        <v>11</v>
      </c>
      <c r="M94" s="7" t="s">
        <v>12</v>
      </c>
      <c r="N94" s="8" t="s">
        <v>13</v>
      </c>
      <c r="O94" s="7" t="s">
        <v>14</v>
      </c>
      <c r="P94" s="9" t="s">
        <v>15</v>
      </c>
      <c r="Q94" s="9" t="s">
        <v>16</v>
      </c>
      <c r="R94" s="10" t="s">
        <v>17</v>
      </c>
    </row>
    <row r="95" spans="1:32" ht="12.75" customHeight="1" x14ac:dyDescent="0.2">
      <c r="A95" s="12" t="s">
        <v>19</v>
      </c>
      <c r="B95" s="13">
        <v>1</v>
      </c>
      <c r="C95" s="13">
        <v>2</v>
      </c>
      <c r="D95" s="13">
        <v>3</v>
      </c>
      <c r="E95" s="13">
        <v>4</v>
      </c>
      <c r="F95" s="13">
        <v>5</v>
      </c>
      <c r="G95" s="13">
        <v>6</v>
      </c>
      <c r="H95" s="13">
        <v>7</v>
      </c>
      <c r="I95" s="13">
        <v>8</v>
      </c>
      <c r="J95" s="13">
        <v>9</v>
      </c>
      <c r="K95" s="14" t="s">
        <v>20</v>
      </c>
      <c r="L95" s="18"/>
      <c r="M95" s="18"/>
      <c r="N95" s="19"/>
      <c r="O95" s="20"/>
      <c r="P95" s="21"/>
      <c r="Q95" s="21"/>
      <c r="R95" s="1"/>
    </row>
    <row r="96" spans="1:32" ht="12.75" customHeight="1" x14ac:dyDescent="0.2">
      <c r="A96" s="22" t="s">
        <v>29</v>
      </c>
      <c r="B96" s="23">
        <v>35</v>
      </c>
      <c r="C96" s="23"/>
      <c r="D96" s="23"/>
      <c r="E96" s="23"/>
      <c r="F96" s="23"/>
      <c r="G96" s="23"/>
      <c r="H96" s="23"/>
      <c r="I96" s="23"/>
      <c r="J96" s="23"/>
      <c r="K96" s="28"/>
      <c r="L96" s="18"/>
      <c r="M96" s="18"/>
      <c r="N96" s="19"/>
      <c r="O96" s="20"/>
      <c r="P96" s="26">
        <f>B96</f>
        <v>35</v>
      </c>
      <c r="Q96" s="21"/>
      <c r="R96" s="1"/>
    </row>
    <row r="97" spans="1:22" ht="12.75" customHeight="1" x14ac:dyDescent="0.2">
      <c r="A97" s="22" t="s">
        <v>30</v>
      </c>
      <c r="C97" s="27">
        <v>29</v>
      </c>
      <c r="K97" s="28"/>
      <c r="L97" s="1"/>
      <c r="M97" s="1"/>
      <c r="O97" s="20">
        <f>C97/B96</f>
        <v>0.82857142857142863</v>
      </c>
      <c r="P97" s="29">
        <v>29</v>
      </c>
      <c r="Q97" s="30">
        <f t="shared" ref="Q97:Q104" si="10">P97/P96</f>
        <v>0.82857142857142863</v>
      </c>
      <c r="R97" s="1">
        <f t="shared" ref="R97:R104" si="11">100%-Q97</f>
        <v>0.17142857142857137</v>
      </c>
    </row>
    <row r="98" spans="1:22" ht="12.75" customHeight="1" x14ac:dyDescent="0.2">
      <c r="A98" s="22" t="s">
        <v>31</v>
      </c>
      <c r="D98" s="27">
        <v>24</v>
      </c>
      <c r="K98" s="28"/>
      <c r="L98" s="1"/>
      <c r="M98" s="1"/>
      <c r="O98" s="1">
        <f>D98/C97</f>
        <v>0.82758620689655171</v>
      </c>
      <c r="P98" s="29">
        <v>26</v>
      </c>
      <c r="Q98" s="30">
        <f t="shared" si="10"/>
        <v>0.89655172413793105</v>
      </c>
      <c r="R98" s="1">
        <f t="shared" si="11"/>
        <v>0.10344827586206895</v>
      </c>
    </row>
    <row r="99" spans="1:22" ht="12.75" customHeight="1" x14ac:dyDescent="0.2">
      <c r="A99" s="22" t="s">
        <v>32</v>
      </c>
      <c r="E99" s="27">
        <v>23</v>
      </c>
      <c r="K99" s="28"/>
      <c r="L99" s="1"/>
      <c r="M99" s="1"/>
      <c r="O99" s="1">
        <f>E99/D98</f>
        <v>0.95833333333333337</v>
      </c>
      <c r="P99" s="29">
        <v>26</v>
      </c>
      <c r="Q99" s="30">
        <f t="shared" si="10"/>
        <v>1</v>
      </c>
      <c r="R99" s="1">
        <f t="shared" si="11"/>
        <v>0</v>
      </c>
    </row>
    <row r="100" spans="1:22" ht="12.75" customHeight="1" x14ac:dyDescent="0.2">
      <c r="A100" s="22" t="s">
        <v>33</v>
      </c>
      <c r="F100" s="27">
        <v>22</v>
      </c>
      <c r="K100" s="28"/>
      <c r="L100" s="1"/>
      <c r="M100" s="1"/>
      <c r="O100" s="1">
        <f>F100/E99</f>
        <v>0.95652173913043481</v>
      </c>
      <c r="P100" s="29">
        <v>24</v>
      </c>
      <c r="Q100" s="30">
        <f t="shared" si="10"/>
        <v>0.92307692307692313</v>
      </c>
      <c r="R100" s="1">
        <f t="shared" si="11"/>
        <v>7.6923076923076872E-2</v>
      </c>
    </row>
    <row r="101" spans="1:22" ht="12.75" customHeight="1" x14ac:dyDescent="0.2">
      <c r="A101" s="22" t="s">
        <v>34</v>
      </c>
      <c r="G101" s="27">
        <v>22</v>
      </c>
      <c r="K101" s="28"/>
      <c r="L101" s="1"/>
      <c r="M101" s="1"/>
      <c r="O101" s="1">
        <f>G101/F100</f>
        <v>1</v>
      </c>
      <c r="P101" s="29">
        <v>24</v>
      </c>
      <c r="Q101" s="30">
        <f t="shared" si="10"/>
        <v>1</v>
      </c>
      <c r="R101" s="1">
        <f t="shared" si="11"/>
        <v>0</v>
      </c>
    </row>
    <row r="102" spans="1:22" ht="12.75" customHeight="1" x14ac:dyDescent="0.2">
      <c r="A102" s="22" t="s">
        <v>46</v>
      </c>
      <c r="H102" s="27">
        <v>21</v>
      </c>
      <c r="K102" s="28"/>
      <c r="L102" s="1"/>
      <c r="M102" s="1"/>
      <c r="O102" s="1">
        <f>H102/G101</f>
        <v>0.95454545454545459</v>
      </c>
      <c r="P102" s="29">
        <v>23</v>
      </c>
      <c r="Q102" s="30">
        <f t="shared" si="10"/>
        <v>0.95833333333333337</v>
      </c>
      <c r="R102" s="1">
        <f t="shared" si="11"/>
        <v>4.166666666666663E-2</v>
      </c>
    </row>
    <row r="103" spans="1:22" ht="12.75" customHeight="1" x14ac:dyDescent="0.2">
      <c r="A103" s="22" t="s">
        <v>49</v>
      </c>
      <c r="I103" s="27">
        <v>21</v>
      </c>
      <c r="K103" s="28"/>
      <c r="L103" s="1"/>
      <c r="M103" s="1"/>
      <c r="O103" s="1">
        <f>I103/H102</f>
        <v>1</v>
      </c>
      <c r="P103" s="29">
        <v>23</v>
      </c>
      <c r="Q103" s="30">
        <f t="shared" si="10"/>
        <v>1</v>
      </c>
      <c r="R103" s="1">
        <f t="shared" si="11"/>
        <v>0</v>
      </c>
    </row>
    <row r="104" spans="1:22" ht="12.75" customHeight="1" x14ac:dyDescent="0.2">
      <c r="A104" s="22" t="s">
        <v>50</v>
      </c>
      <c r="J104" s="27">
        <v>21</v>
      </c>
      <c r="K104" s="28">
        <v>21</v>
      </c>
      <c r="L104" s="1"/>
      <c r="M104" s="1"/>
      <c r="O104" s="1">
        <f>J104/I103</f>
        <v>1</v>
      </c>
      <c r="P104" s="29">
        <v>23</v>
      </c>
      <c r="Q104" s="30">
        <f t="shared" si="10"/>
        <v>1</v>
      </c>
      <c r="R104" s="1">
        <f t="shared" si="11"/>
        <v>0</v>
      </c>
    </row>
    <row r="105" spans="1:22" ht="12.75" customHeight="1" x14ac:dyDescent="0.2">
      <c r="A105" s="22" t="s">
        <v>54</v>
      </c>
      <c r="J105" s="27">
        <v>2</v>
      </c>
      <c r="K105" s="28">
        <v>1</v>
      </c>
      <c r="L105" s="1"/>
      <c r="M105" s="1"/>
      <c r="O105" s="1"/>
      <c r="P105" s="29">
        <v>2</v>
      </c>
      <c r="Q105" s="30"/>
      <c r="R105" s="1"/>
    </row>
    <row r="106" spans="1:22" ht="12.75" customHeight="1" x14ac:dyDescent="0.2">
      <c r="A106" s="22" t="s">
        <v>55</v>
      </c>
      <c r="J106" s="27">
        <v>1</v>
      </c>
      <c r="K106" s="28">
        <v>1</v>
      </c>
      <c r="L106" s="1"/>
      <c r="M106" s="1"/>
      <c r="O106" s="1"/>
      <c r="P106" s="29">
        <v>1</v>
      </c>
      <c r="Q106" s="30"/>
      <c r="R106" s="1"/>
      <c r="S106" s="27" t="s">
        <v>35</v>
      </c>
      <c r="T106" s="27">
        <v>23</v>
      </c>
      <c r="U106" s="27">
        <f>SUM(K104:K106)</f>
        <v>23</v>
      </c>
      <c r="V106" s="27" t="s">
        <v>20</v>
      </c>
    </row>
    <row r="107" spans="1:22" ht="12.75" customHeight="1" x14ac:dyDescent="0.2">
      <c r="K107" s="27">
        <f>SUM(K104:K106)</f>
        <v>23</v>
      </c>
      <c r="L107" s="1">
        <f>K104/B96</f>
        <v>0.6</v>
      </c>
      <c r="M107" s="1">
        <f>K107/B96</f>
        <v>0.65714285714285714</v>
      </c>
      <c r="N107" s="1">
        <f>M107-L107</f>
        <v>5.7142857142857162E-2</v>
      </c>
      <c r="O107" s="1"/>
      <c r="S107" s="27" t="s">
        <v>36</v>
      </c>
      <c r="T107" s="30">
        <f>T106/B96</f>
        <v>0.65714285714285714</v>
      </c>
      <c r="U107" s="30">
        <f>T106/U106</f>
        <v>1</v>
      </c>
      <c r="V107" s="27" t="s">
        <v>37</v>
      </c>
    </row>
    <row r="108" spans="1:22" ht="12.75" customHeight="1" x14ac:dyDescent="0.3">
      <c r="A108" s="3" t="s">
        <v>58</v>
      </c>
      <c r="L108" s="1"/>
      <c r="M108" s="1"/>
      <c r="O108" s="1"/>
    </row>
    <row r="109" spans="1:22" ht="25.5" customHeight="1" x14ac:dyDescent="0.2">
      <c r="B109" s="230" t="s">
        <v>3</v>
      </c>
      <c r="C109" s="231"/>
      <c r="D109" s="231"/>
      <c r="E109" s="231"/>
      <c r="F109" s="231"/>
      <c r="G109" s="231"/>
      <c r="H109" s="231"/>
      <c r="I109" s="231"/>
      <c r="J109" s="231"/>
      <c r="L109" s="7" t="s">
        <v>11</v>
      </c>
      <c r="M109" s="7" t="s">
        <v>12</v>
      </c>
      <c r="N109" s="8" t="s">
        <v>13</v>
      </c>
      <c r="O109" s="7" t="s">
        <v>14</v>
      </c>
      <c r="P109" s="9" t="s">
        <v>15</v>
      </c>
      <c r="Q109" s="9" t="s">
        <v>16</v>
      </c>
      <c r="R109" s="10" t="s">
        <v>17</v>
      </c>
    </row>
    <row r="110" spans="1:22" ht="12.75" customHeight="1" x14ac:dyDescent="0.2">
      <c r="A110" s="12" t="s">
        <v>19</v>
      </c>
      <c r="B110" s="13">
        <v>1</v>
      </c>
      <c r="C110" s="13">
        <v>2</v>
      </c>
      <c r="D110" s="13">
        <v>3</v>
      </c>
      <c r="E110" s="13">
        <v>4</v>
      </c>
      <c r="F110" s="13">
        <v>5</v>
      </c>
      <c r="G110" s="13">
        <v>6</v>
      </c>
      <c r="H110" s="13">
        <v>7</v>
      </c>
      <c r="I110" s="13">
        <v>8</v>
      </c>
      <c r="J110" s="13">
        <v>9</v>
      </c>
      <c r="K110" s="14" t="s">
        <v>20</v>
      </c>
      <c r="L110" s="18"/>
      <c r="M110" s="18"/>
      <c r="N110" s="19"/>
      <c r="O110" s="20"/>
      <c r="P110" s="21"/>
      <c r="Q110" s="21"/>
      <c r="R110" s="1"/>
    </row>
    <row r="111" spans="1:22" ht="12.75" customHeight="1" x14ac:dyDescent="0.2">
      <c r="A111" s="22" t="s">
        <v>30</v>
      </c>
      <c r="B111" s="23">
        <v>9</v>
      </c>
      <c r="C111" s="23"/>
      <c r="D111" s="23"/>
      <c r="E111" s="23"/>
      <c r="F111" s="23"/>
      <c r="G111" s="23"/>
      <c r="H111" s="23"/>
      <c r="I111" s="23"/>
      <c r="J111" s="23"/>
      <c r="K111" s="28"/>
      <c r="L111" s="18"/>
      <c r="M111" s="18"/>
      <c r="N111" s="19"/>
      <c r="O111" s="20"/>
      <c r="P111" s="26">
        <f>B111</f>
        <v>9</v>
      </c>
      <c r="Q111" s="21"/>
      <c r="R111" s="1"/>
    </row>
    <row r="112" spans="1:22" ht="12.75" customHeight="1" x14ac:dyDescent="0.2">
      <c r="A112" s="22" t="s">
        <v>31</v>
      </c>
      <c r="C112" s="27">
        <v>6</v>
      </c>
      <c r="K112" s="28"/>
      <c r="L112" s="1"/>
      <c r="M112" s="1"/>
      <c r="O112" s="20">
        <f>C112/B111</f>
        <v>0.66666666666666663</v>
      </c>
      <c r="P112" s="29">
        <v>6</v>
      </c>
      <c r="Q112" s="30">
        <f t="shared" ref="Q112:Q119" si="12">P112/P111</f>
        <v>0.66666666666666663</v>
      </c>
      <c r="R112" s="1">
        <f t="shared" ref="R112:R119" si="13">100%-Q112</f>
        <v>0.33333333333333337</v>
      </c>
    </row>
    <row r="113" spans="1:22" ht="12.75" customHeight="1" x14ac:dyDescent="0.2">
      <c r="A113" s="22" t="s">
        <v>32</v>
      </c>
      <c r="D113" s="27">
        <v>5</v>
      </c>
      <c r="K113" s="28"/>
      <c r="L113" s="1"/>
      <c r="M113" s="1"/>
      <c r="O113" s="1">
        <f>D113/C112</f>
        <v>0.83333333333333337</v>
      </c>
      <c r="P113" s="29">
        <v>5</v>
      </c>
      <c r="Q113" s="30">
        <f t="shared" si="12"/>
        <v>0.83333333333333337</v>
      </c>
      <c r="R113" s="1">
        <f t="shared" si="13"/>
        <v>0.16666666666666663</v>
      </c>
    </row>
    <row r="114" spans="1:22" ht="12.75" customHeight="1" x14ac:dyDescent="0.2">
      <c r="A114" s="22" t="s">
        <v>33</v>
      </c>
      <c r="E114" s="27">
        <v>5</v>
      </c>
      <c r="K114" s="28"/>
      <c r="L114" s="1"/>
      <c r="M114" s="1"/>
      <c r="O114" s="1">
        <f>E114/D113</f>
        <v>1</v>
      </c>
      <c r="P114" s="29">
        <v>5</v>
      </c>
      <c r="Q114" s="30">
        <f t="shared" si="12"/>
        <v>1</v>
      </c>
      <c r="R114" s="1">
        <f t="shared" si="13"/>
        <v>0</v>
      </c>
    </row>
    <row r="115" spans="1:22" ht="12.75" customHeight="1" x14ac:dyDescent="0.2">
      <c r="A115" s="22" t="s">
        <v>34</v>
      </c>
      <c r="F115" s="27">
        <v>4</v>
      </c>
      <c r="K115" s="28"/>
      <c r="L115" s="1"/>
      <c r="M115" s="1"/>
      <c r="O115" s="1">
        <f>F115/E114</f>
        <v>0.8</v>
      </c>
      <c r="P115" s="29">
        <v>4</v>
      </c>
      <c r="Q115" s="30">
        <f t="shared" si="12"/>
        <v>0.8</v>
      </c>
      <c r="R115" s="1">
        <f t="shared" si="13"/>
        <v>0.19999999999999996</v>
      </c>
    </row>
    <row r="116" spans="1:22" ht="12.75" customHeight="1" x14ac:dyDescent="0.2">
      <c r="A116" s="22" t="s">
        <v>46</v>
      </c>
      <c r="G116" s="27">
        <v>4</v>
      </c>
      <c r="K116" s="28"/>
      <c r="L116" s="1"/>
      <c r="M116" s="1"/>
      <c r="O116" s="1">
        <f>G116/F115</f>
        <v>1</v>
      </c>
      <c r="P116" s="29">
        <v>4</v>
      </c>
      <c r="Q116" s="30">
        <f t="shared" si="12"/>
        <v>1</v>
      </c>
      <c r="R116" s="1">
        <f t="shared" si="13"/>
        <v>0</v>
      </c>
    </row>
    <row r="117" spans="1:22" ht="12.75" customHeight="1" x14ac:dyDescent="0.2">
      <c r="A117" s="22" t="s">
        <v>49</v>
      </c>
      <c r="H117" s="27">
        <v>4</v>
      </c>
      <c r="K117" s="28"/>
      <c r="L117" s="1"/>
      <c r="M117" s="1"/>
      <c r="O117" s="1">
        <f>H117/G116</f>
        <v>1</v>
      </c>
      <c r="P117" s="29">
        <v>4</v>
      </c>
      <c r="Q117" s="30">
        <f t="shared" si="12"/>
        <v>1</v>
      </c>
      <c r="R117" s="1">
        <f t="shared" si="13"/>
        <v>0</v>
      </c>
    </row>
    <row r="118" spans="1:22" ht="12.75" customHeight="1" x14ac:dyDescent="0.2">
      <c r="A118" s="22" t="s">
        <v>50</v>
      </c>
      <c r="I118" s="27">
        <v>4</v>
      </c>
      <c r="K118" s="28"/>
      <c r="L118" s="1"/>
      <c r="M118" s="1"/>
      <c r="O118" s="1">
        <f>I118/H117</f>
        <v>1</v>
      </c>
      <c r="P118" s="29">
        <v>4</v>
      </c>
      <c r="Q118" s="30">
        <f t="shared" si="12"/>
        <v>1</v>
      </c>
      <c r="R118" s="1">
        <f t="shared" si="13"/>
        <v>0</v>
      </c>
    </row>
    <row r="119" spans="1:22" ht="12.75" customHeight="1" x14ac:dyDescent="0.2">
      <c r="A119" s="22" t="s">
        <v>54</v>
      </c>
      <c r="J119" s="27">
        <v>4</v>
      </c>
      <c r="K119" s="28">
        <v>4</v>
      </c>
      <c r="L119" s="1"/>
      <c r="M119" s="1"/>
      <c r="O119" s="1">
        <f>J119/I118</f>
        <v>1</v>
      </c>
      <c r="P119" s="29">
        <v>4</v>
      </c>
      <c r="Q119" s="30">
        <f t="shared" si="12"/>
        <v>1</v>
      </c>
      <c r="R119" s="1">
        <f t="shared" si="13"/>
        <v>0</v>
      </c>
    </row>
    <row r="120" spans="1:22" ht="12.75" customHeight="1" x14ac:dyDescent="0.2">
      <c r="A120" s="22" t="s">
        <v>55</v>
      </c>
      <c r="K120" s="28"/>
      <c r="L120" s="1"/>
      <c r="M120" s="1"/>
      <c r="O120" s="1"/>
      <c r="P120" s="29"/>
      <c r="Q120" s="30"/>
      <c r="R120" s="1"/>
      <c r="S120" s="27" t="s">
        <v>35</v>
      </c>
      <c r="T120" s="27">
        <v>4</v>
      </c>
      <c r="U120" s="27">
        <f>SUM(K119:K120)</f>
        <v>4</v>
      </c>
      <c r="V120" s="27" t="s">
        <v>20</v>
      </c>
    </row>
    <row r="121" spans="1:22" ht="12.75" customHeight="1" x14ac:dyDescent="0.2">
      <c r="K121" s="27">
        <f>SUM(K119)</f>
        <v>4</v>
      </c>
      <c r="L121" s="1">
        <f>K119/B111</f>
        <v>0.44444444444444442</v>
      </c>
      <c r="M121" s="1">
        <f>K121/B111</f>
        <v>0.44444444444444442</v>
      </c>
      <c r="N121" s="1">
        <f>M121-L121</f>
        <v>0</v>
      </c>
      <c r="O121" s="1"/>
      <c r="S121" s="27" t="s">
        <v>36</v>
      </c>
      <c r="T121" s="30">
        <f>T120/B111</f>
        <v>0.44444444444444442</v>
      </c>
      <c r="U121" s="30">
        <f>T120/U120</f>
        <v>1</v>
      </c>
      <c r="V121" s="27" t="s">
        <v>37</v>
      </c>
    </row>
    <row r="122" spans="1:22" ht="12.75" customHeight="1" x14ac:dyDescent="0.3">
      <c r="A122" s="3" t="s">
        <v>59</v>
      </c>
      <c r="L122" s="1"/>
      <c r="M122" s="1"/>
      <c r="O122" s="1"/>
    </row>
    <row r="123" spans="1:22" ht="25.5" customHeight="1" x14ac:dyDescent="0.2">
      <c r="B123" s="230" t="s">
        <v>3</v>
      </c>
      <c r="C123" s="231"/>
      <c r="D123" s="231"/>
      <c r="E123" s="231"/>
      <c r="F123" s="231"/>
      <c r="G123" s="231"/>
      <c r="H123" s="231"/>
      <c r="I123" s="231"/>
      <c r="J123" s="231"/>
      <c r="L123" s="7" t="s">
        <v>11</v>
      </c>
      <c r="M123" s="7" t="s">
        <v>12</v>
      </c>
      <c r="N123" s="8" t="s">
        <v>13</v>
      </c>
      <c r="O123" s="7" t="s">
        <v>14</v>
      </c>
      <c r="P123" s="9" t="s">
        <v>15</v>
      </c>
      <c r="Q123" s="9" t="s">
        <v>16</v>
      </c>
      <c r="R123" s="10" t="s">
        <v>17</v>
      </c>
    </row>
    <row r="124" spans="1:22" ht="12.75" customHeight="1" x14ac:dyDescent="0.2">
      <c r="A124" s="12" t="s">
        <v>19</v>
      </c>
      <c r="B124" s="13">
        <v>1</v>
      </c>
      <c r="C124" s="13">
        <v>2</v>
      </c>
      <c r="D124" s="13">
        <v>3</v>
      </c>
      <c r="E124" s="13">
        <v>4</v>
      </c>
      <c r="F124" s="13">
        <v>5</v>
      </c>
      <c r="G124" s="13">
        <v>6</v>
      </c>
      <c r="H124" s="13">
        <v>7</v>
      </c>
      <c r="I124" s="13">
        <v>8</v>
      </c>
      <c r="J124" s="13">
        <v>9</v>
      </c>
      <c r="K124" s="14" t="s">
        <v>20</v>
      </c>
      <c r="L124" s="18"/>
      <c r="M124" s="18"/>
      <c r="N124" s="19"/>
      <c r="O124" s="20"/>
      <c r="P124" s="21"/>
      <c r="Q124" s="21"/>
      <c r="R124" s="1"/>
    </row>
    <row r="125" spans="1:22" ht="12.75" customHeight="1" x14ac:dyDescent="0.2">
      <c r="A125" s="22" t="s">
        <v>31</v>
      </c>
      <c r="B125" s="23">
        <v>39</v>
      </c>
      <c r="C125" s="23"/>
      <c r="D125" s="23"/>
      <c r="E125" s="23"/>
      <c r="F125" s="23"/>
      <c r="G125" s="23"/>
      <c r="H125" s="23"/>
      <c r="I125" s="23"/>
      <c r="J125" s="23"/>
      <c r="K125" s="28"/>
      <c r="L125" s="18"/>
      <c r="M125" s="18"/>
      <c r="N125" s="19"/>
      <c r="O125" s="20"/>
      <c r="P125" s="26">
        <f>B125</f>
        <v>39</v>
      </c>
      <c r="Q125" s="21"/>
      <c r="R125" s="1"/>
    </row>
    <row r="126" spans="1:22" ht="12.75" customHeight="1" x14ac:dyDescent="0.2">
      <c r="A126" s="22" t="s">
        <v>32</v>
      </c>
      <c r="C126" s="27">
        <v>32</v>
      </c>
      <c r="K126" s="28"/>
      <c r="L126" s="1"/>
      <c r="M126" s="1"/>
      <c r="O126" s="20">
        <f>C126/B125</f>
        <v>0.82051282051282048</v>
      </c>
      <c r="P126" s="29">
        <v>32</v>
      </c>
      <c r="Q126" s="30">
        <f t="shared" ref="Q126:Q133" si="14">P126/P125</f>
        <v>0.82051282051282048</v>
      </c>
      <c r="R126" s="1">
        <f t="shared" ref="R126:R133" si="15">100%-Q126</f>
        <v>0.17948717948717952</v>
      </c>
    </row>
    <row r="127" spans="1:22" ht="12.75" customHeight="1" x14ac:dyDescent="0.2">
      <c r="A127" s="22" t="s">
        <v>33</v>
      </c>
      <c r="D127" s="27">
        <v>25</v>
      </c>
      <c r="K127" s="28"/>
      <c r="L127" s="1"/>
      <c r="M127" s="1"/>
      <c r="O127" s="1">
        <f>D127/C126</f>
        <v>0.78125</v>
      </c>
      <c r="P127" s="29">
        <v>28</v>
      </c>
      <c r="Q127" s="30">
        <f t="shared" si="14"/>
        <v>0.875</v>
      </c>
      <c r="R127" s="1">
        <f t="shared" si="15"/>
        <v>0.125</v>
      </c>
    </row>
    <row r="128" spans="1:22" ht="12.75" customHeight="1" x14ac:dyDescent="0.2">
      <c r="A128" s="22" t="s">
        <v>34</v>
      </c>
      <c r="E128" s="27">
        <v>20</v>
      </c>
      <c r="K128" s="28"/>
      <c r="L128" s="1"/>
      <c r="M128" s="1"/>
      <c r="O128" s="1">
        <f>E128/D127</f>
        <v>0.8</v>
      </c>
      <c r="P128" s="29">
        <v>22</v>
      </c>
      <c r="Q128" s="30">
        <f t="shared" si="14"/>
        <v>0.7857142857142857</v>
      </c>
      <c r="R128" s="1">
        <f t="shared" si="15"/>
        <v>0.2142857142857143</v>
      </c>
    </row>
    <row r="129" spans="1:22" ht="12.75" customHeight="1" x14ac:dyDescent="0.2">
      <c r="A129" s="22" t="s">
        <v>46</v>
      </c>
      <c r="F129" s="27">
        <v>19</v>
      </c>
      <c r="K129" s="28"/>
      <c r="L129" s="1"/>
      <c r="M129" s="1"/>
      <c r="O129" s="1">
        <f>F129/E128</f>
        <v>0.95</v>
      </c>
      <c r="P129" s="29">
        <v>21</v>
      </c>
      <c r="Q129" s="30">
        <f t="shared" si="14"/>
        <v>0.95454545454545459</v>
      </c>
      <c r="R129" s="1">
        <f t="shared" si="15"/>
        <v>4.5454545454545414E-2</v>
      </c>
    </row>
    <row r="130" spans="1:22" ht="12.75" customHeight="1" x14ac:dyDescent="0.2">
      <c r="A130" s="22" t="s">
        <v>49</v>
      </c>
      <c r="G130" s="27">
        <v>19</v>
      </c>
      <c r="K130" s="28"/>
      <c r="L130" s="1"/>
      <c r="M130" s="1"/>
      <c r="O130" s="1">
        <f>G130/F129</f>
        <v>1</v>
      </c>
      <c r="P130" s="29">
        <v>22</v>
      </c>
      <c r="Q130" s="30">
        <f t="shared" si="14"/>
        <v>1.0476190476190477</v>
      </c>
      <c r="R130" s="1">
        <f t="shared" si="15"/>
        <v>-4.7619047619047672E-2</v>
      </c>
    </row>
    <row r="131" spans="1:22" ht="12.75" customHeight="1" x14ac:dyDescent="0.2">
      <c r="A131" s="22" t="s">
        <v>50</v>
      </c>
      <c r="H131" s="27">
        <v>19</v>
      </c>
      <c r="K131" s="28"/>
      <c r="L131" s="1"/>
      <c r="M131" s="1"/>
      <c r="O131" s="1">
        <f>H131/G130</f>
        <v>1</v>
      </c>
      <c r="P131" s="29">
        <v>21</v>
      </c>
      <c r="Q131" s="30">
        <f t="shared" si="14"/>
        <v>0.95454545454545459</v>
      </c>
      <c r="R131" s="1">
        <f t="shared" si="15"/>
        <v>4.5454545454545414E-2</v>
      </c>
    </row>
    <row r="132" spans="1:22" ht="12.75" customHeight="1" x14ac:dyDescent="0.2">
      <c r="A132" s="22" t="s">
        <v>54</v>
      </c>
      <c r="I132" s="27">
        <v>16</v>
      </c>
      <c r="K132" s="28"/>
      <c r="L132" s="1"/>
      <c r="M132" s="1"/>
      <c r="O132" s="1">
        <f>I132/H131</f>
        <v>0.84210526315789469</v>
      </c>
      <c r="P132" s="29">
        <v>21</v>
      </c>
      <c r="Q132" s="30">
        <f t="shared" si="14"/>
        <v>1</v>
      </c>
      <c r="R132" s="1">
        <f t="shared" si="15"/>
        <v>0</v>
      </c>
    </row>
    <row r="133" spans="1:22" ht="12.75" customHeight="1" x14ac:dyDescent="0.2">
      <c r="A133" s="22" t="s">
        <v>55</v>
      </c>
      <c r="J133" s="27">
        <v>15</v>
      </c>
      <c r="K133" s="28">
        <v>15</v>
      </c>
      <c r="L133" s="1"/>
      <c r="M133" s="1"/>
      <c r="O133" s="1">
        <f>J133/I132</f>
        <v>0.9375</v>
      </c>
      <c r="P133" s="29">
        <v>21</v>
      </c>
      <c r="Q133" s="30">
        <f t="shared" si="14"/>
        <v>1</v>
      </c>
      <c r="R133" s="1">
        <f t="shared" si="15"/>
        <v>0</v>
      </c>
    </row>
    <row r="134" spans="1:22" ht="12.75" customHeight="1" x14ac:dyDescent="0.2">
      <c r="A134" s="22" t="s">
        <v>56</v>
      </c>
      <c r="J134" s="27">
        <v>6</v>
      </c>
      <c r="K134" s="28">
        <v>3</v>
      </c>
      <c r="L134" s="1"/>
      <c r="M134" s="1"/>
      <c r="O134" s="1"/>
      <c r="P134" s="29">
        <v>6</v>
      </c>
      <c r="Q134" s="30"/>
      <c r="R134" s="1"/>
    </row>
    <row r="135" spans="1:22" ht="12.75" customHeight="1" x14ac:dyDescent="0.2">
      <c r="A135" s="22" t="s">
        <v>57</v>
      </c>
      <c r="J135" s="27">
        <v>3</v>
      </c>
      <c r="K135" s="28">
        <v>2</v>
      </c>
      <c r="L135" s="1"/>
      <c r="M135" s="1"/>
      <c r="O135" s="1"/>
      <c r="P135" s="29">
        <v>3</v>
      </c>
      <c r="Q135" s="30"/>
      <c r="R135" s="1"/>
    </row>
    <row r="136" spans="1:22" ht="12.75" customHeight="1" x14ac:dyDescent="0.2">
      <c r="A136" s="22" t="s">
        <v>62</v>
      </c>
      <c r="J136" s="27">
        <v>1</v>
      </c>
      <c r="K136" s="28"/>
      <c r="L136" s="1"/>
      <c r="M136" s="1"/>
      <c r="O136" s="1"/>
      <c r="P136" s="29">
        <v>1</v>
      </c>
      <c r="Q136" s="30"/>
      <c r="R136" s="1"/>
      <c r="S136" s="27" t="s">
        <v>35</v>
      </c>
      <c r="T136" s="27">
        <v>20</v>
      </c>
      <c r="U136" s="27">
        <f>SUM(K133:K135)</f>
        <v>20</v>
      </c>
      <c r="V136" s="27" t="s">
        <v>20</v>
      </c>
    </row>
    <row r="137" spans="1:22" ht="12.75" customHeight="1" x14ac:dyDescent="0.2">
      <c r="K137" s="27">
        <f>SUM(K133:K135)</f>
        <v>20</v>
      </c>
      <c r="L137" s="1">
        <f>K133/B125</f>
        <v>0.38461538461538464</v>
      </c>
      <c r="M137" s="1">
        <f>K137/B125</f>
        <v>0.51282051282051277</v>
      </c>
      <c r="N137" s="1">
        <f>M137-L137</f>
        <v>0.12820512820512814</v>
      </c>
      <c r="O137" s="1"/>
      <c r="S137" s="27" t="s">
        <v>36</v>
      </c>
      <c r="T137" s="30">
        <f>T136/B125</f>
        <v>0.51282051282051277</v>
      </c>
      <c r="U137" s="30">
        <f>T136/U136</f>
        <v>1</v>
      </c>
      <c r="V137" s="27" t="s">
        <v>37</v>
      </c>
    </row>
    <row r="138" spans="1:22" ht="12.75" customHeight="1" x14ac:dyDescent="0.3">
      <c r="A138" s="3" t="s">
        <v>60</v>
      </c>
      <c r="L138" s="1"/>
      <c r="M138" s="1"/>
      <c r="O138" s="1"/>
    </row>
    <row r="139" spans="1:22" ht="25.5" customHeight="1" x14ac:dyDescent="0.2">
      <c r="B139" s="230" t="s">
        <v>3</v>
      </c>
      <c r="C139" s="231"/>
      <c r="D139" s="231"/>
      <c r="E139" s="231"/>
      <c r="F139" s="231"/>
      <c r="G139" s="231"/>
      <c r="H139" s="231"/>
      <c r="I139" s="231"/>
      <c r="J139" s="231"/>
      <c r="L139" s="7" t="s">
        <v>11</v>
      </c>
      <c r="M139" s="7" t="s">
        <v>12</v>
      </c>
      <c r="N139" s="8" t="s">
        <v>13</v>
      </c>
      <c r="O139" s="7" t="s">
        <v>14</v>
      </c>
      <c r="P139" s="9" t="s">
        <v>15</v>
      </c>
      <c r="Q139" s="9" t="s">
        <v>16</v>
      </c>
      <c r="R139" s="10" t="s">
        <v>17</v>
      </c>
    </row>
    <row r="140" spans="1:22" ht="12.75" customHeight="1" x14ac:dyDescent="0.2">
      <c r="A140" s="12" t="s">
        <v>19</v>
      </c>
      <c r="B140" s="13">
        <v>1</v>
      </c>
      <c r="C140" s="13">
        <v>2</v>
      </c>
      <c r="D140" s="13">
        <v>3</v>
      </c>
      <c r="E140" s="13">
        <v>4</v>
      </c>
      <c r="F140" s="13">
        <v>5</v>
      </c>
      <c r="G140" s="13">
        <v>6</v>
      </c>
      <c r="H140" s="13">
        <v>7</v>
      </c>
      <c r="I140" s="13">
        <v>8</v>
      </c>
      <c r="J140" s="13">
        <v>9</v>
      </c>
      <c r="K140" s="14" t="s">
        <v>20</v>
      </c>
      <c r="L140" s="18"/>
      <c r="M140" s="18"/>
      <c r="N140" s="19"/>
      <c r="O140" s="20"/>
      <c r="P140" s="21"/>
      <c r="Q140" s="21"/>
      <c r="R140" s="1"/>
    </row>
    <row r="141" spans="1:22" ht="12.75" customHeight="1" x14ac:dyDescent="0.2">
      <c r="A141" s="22" t="s">
        <v>32</v>
      </c>
      <c r="B141" s="23">
        <v>12</v>
      </c>
      <c r="C141" s="23"/>
      <c r="D141" s="23"/>
      <c r="E141" s="23"/>
      <c r="F141" s="23"/>
      <c r="G141" s="23"/>
      <c r="H141" s="23"/>
      <c r="I141" s="23"/>
      <c r="J141" s="23"/>
      <c r="K141" s="28"/>
      <c r="L141" s="18"/>
      <c r="M141" s="18"/>
      <c r="N141" s="19"/>
      <c r="O141" s="20"/>
      <c r="P141" s="26">
        <f>B141</f>
        <v>12</v>
      </c>
      <c r="Q141" s="21"/>
      <c r="R141" s="1"/>
    </row>
    <row r="142" spans="1:22" ht="12.75" customHeight="1" x14ac:dyDescent="0.2">
      <c r="A142" s="22" t="s">
        <v>33</v>
      </c>
      <c r="C142" s="27">
        <v>10</v>
      </c>
      <c r="K142" s="28"/>
      <c r="L142" s="1"/>
      <c r="M142" s="1"/>
      <c r="O142" s="20">
        <f>C142/B141</f>
        <v>0.83333333333333337</v>
      </c>
      <c r="P142" s="29">
        <v>10</v>
      </c>
      <c r="Q142" s="30">
        <f t="shared" ref="Q142:Q146" si="16">P142/P141</f>
        <v>0.83333333333333337</v>
      </c>
      <c r="R142" s="1">
        <f t="shared" ref="R142:R149" si="17">100%-Q142</f>
        <v>0.16666666666666663</v>
      </c>
    </row>
    <row r="143" spans="1:22" ht="12.75" customHeight="1" x14ac:dyDescent="0.2">
      <c r="A143" s="22" t="s">
        <v>34</v>
      </c>
      <c r="D143" s="27">
        <v>10</v>
      </c>
      <c r="K143" s="28"/>
      <c r="L143" s="1"/>
      <c r="M143" s="1"/>
      <c r="O143" s="1">
        <f>D143/C142</f>
        <v>1</v>
      </c>
      <c r="P143" s="29">
        <v>10</v>
      </c>
      <c r="Q143" s="30">
        <f t="shared" si="16"/>
        <v>1</v>
      </c>
      <c r="R143" s="1">
        <f t="shared" si="17"/>
        <v>0</v>
      </c>
    </row>
    <row r="144" spans="1:22" ht="12.75" customHeight="1" x14ac:dyDescent="0.2">
      <c r="A144" s="22" t="s">
        <v>46</v>
      </c>
      <c r="E144" s="27">
        <v>6</v>
      </c>
      <c r="K144" s="28"/>
      <c r="L144" s="1"/>
      <c r="M144" s="1"/>
      <c r="O144" s="1">
        <f>E144/D143</f>
        <v>0.6</v>
      </c>
      <c r="P144" s="29">
        <v>10</v>
      </c>
      <c r="Q144" s="30">
        <f t="shared" si="16"/>
        <v>1</v>
      </c>
      <c r="R144" s="1">
        <f t="shared" si="17"/>
        <v>0</v>
      </c>
    </row>
    <row r="145" spans="1:22" ht="12.75" customHeight="1" x14ac:dyDescent="0.2">
      <c r="A145" s="22" t="s">
        <v>49</v>
      </c>
      <c r="F145" s="27">
        <v>5</v>
      </c>
      <c r="K145" s="28"/>
      <c r="L145" s="1"/>
      <c r="M145" s="1"/>
      <c r="O145" s="1">
        <f>F145/E144</f>
        <v>0.83333333333333337</v>
      </c>
      <c r="P145" s="29">
        <v>9</v>
      </c>
      <c r="Q145" s="30">
        <f t="shared" si="16"/>
        <v>0.9</v>
      </c>
      <c r="R145" s="1">
        <f t="shared" si="17"/>
        <v>9.9999999999999978E-2</v>
      </c>
    </row>
    <row r="146" spans="1:22" ht="12.75" customHeight="1" x14ac:dyDescent="0.2">
      <c r="A146" s="22" t="s">
        <v>50</v>
      </c>
      <c r="G146" s="27">
        <v>5</v>
      </c>
      <c r="K146" s="28"/>
      <c r="L146" s="1"/>
      <c r="M146" s="1"/>
      <c r="O146" s="1">
        <f>G146/F145</f>
        <v>1</v>
      </c>
      <c r="P146" s="29">
        <v>9</v>
      </c>
      <c r="Q146" s="30">
        <f t="shared" si="16"/>
        <v>1</v>
      </c>
      <c r="R146" s="1">
        <f t="shared" si="17"/>
        <v>0</v>
      </c>
    </row>
    <row r="147" spans="1:22" ht="12.75" customHeight="1" x14ac:dyDescent="0.2">
      <c r="A147" s="22" t="s">
        <v>54</v>
      </c>
      <c r="H147" s="27">
        <v>5</v>
      </c>
      <c r="K147" s="28"/>
      <c r="L147" s="1"/>
      <c r="M147" s="1"/>
      <c r="O147" s="1">
        <f>H147/G146</f>
        <v>1</v>
      </c>
      <c r="P147" s="29">
        <v>9</v>
      </c>
      <c r="Q147" s="30">
        <f>P147/P145</f>
        <v>1</v>
      </c>
      <c r="R147" s="1">
        <f t="shared" si="17"/>
        <v>0</v>
      </c>
    </row>
    <row r="148" spans="1:22" ht="12.75" customHeight="1" x14ac:dyDescent="0.2">
      <c r="A148" s="22" t="s">
        <v>55</v>
      </c>
      <c r="I148" s="27">
        <v>5</v>
      </c>
      <c r="K148" s="28"/>
      <c r="L148" s="1"/>
      <c r="M148" s="1"/>
      <c r="O148" s="1">
        <f>I148/H147</f>
        <v>1</v>
      </c>
      <c r="P148" s="29">
        <v>8</v>
      </c>
      <c r="Q148" s="30">
        <f t="shared" ref="Q148:Q149" si="18">P148/P147</f>
        <v>0.88888888888888884</v>
      </c>
      <c r="R148" s="1">
        <f t="shared" si="17"/>
        <v>0.11111111111111116</v>
      </c>
    </row>
    <row r="149" spans="1:22" ht="12.75" customHeight="1" x14ac:dyDescent="0.2">
      <c r="A149" s="22" t="s">
        <v>56</v>
      </c>
      <c r="J149" s="27">
        <v>5</v>
      </c>
      <c r="K149" s="28">
        <v>5</v>
      </c>
      <c r="L149" s="1"/>
      <c r="M149" s="1"/>
      <c r="O149" s="1">
        <f>K149/I148</f>
        <v>1</v>
      </c>
      <c r="P149" s="29">
        <v>8</v>
      </c>
      <c r="Q149" s="30">
        <f t="shared" si="18"/>
        <v>1</v>
      </c>
      <c r="R149" s="1">
        <f t="shared" si="17"/>
        <v>0</v>
      </c>
    </row>
    <row r="150" spans="1:22" ht="12.75" customHeight="1" x14ac:dyDescent="0.2">
      <c r="A150" s="22" t="s">
        <v>57</v>
      </c>
      <c r="J150" s="27">
        <v>3</v>
      </c>
      <c r="K150" s="28">
        <v>1</v>
      </c>
      <c r="L150" s="1"/>
      <c r="M150" s="1"/>
      <c r="O150" s="1"/>
      <c r="P150" s="29">
        <v>3</v>
      </c>
      <c r="Q150" s="30"/>
      <c r="R150" s="1"/>
      <c r="U150" s="27"/>
      <c r="V150" s="27"/>
    </row>
    <row r="151" spans="1:22" ht="12.75" customHeight="1" x14ac:dyDescent="0.2">
      <c r="A151" s="22" t="s">
        <v>62</v>
      </c>
      <c r="J151" s="27">
        <v>2</v>
      </c>
      <c r="K151" s="28"/>
      <c r="L151" s="1"/>
      <c r="M151" s="1"/>
      <c r="O151" s="1"/>
      <c r="P151" s="29">
        <v>2</v>
      </c>
      <c r="Q151" s="30"/>
      <c r="R151" s="1"/>
      <c r="S151" s="27" t="s">
        <v>35</v>
      </c>
      <c r="T151" s="27">
        <v>6</v>
      </c>
      <c r="U151" s="27">
        <f>SUM(K149:K151)</f>
        <v>6</v>
      </c>
      <c r="V151" s="27" t="s">
        <v>20</v>
      </c>
    </row>
    <row r="152" spans="1:22" ht="12.75" customHeight="1" x14ac:dyDescent="0.2">
      <c r="K152" s="27">
        <f>SUM(K149:K150)</f>
        <v>6</v>
      </c>
      <c r="L152" s="1">
        <f>K149/B141</f>
        <v>0.41666666666666669</v>
      </c>
      <c r="M152" s="1">
        <f>K152/B141</f>
        <v>0.5</v>
      </c>
      <c r="N152" s="1">
        <f>M152-L152</f>
        <v>8.3333333333333315E-2</v>
      </c>
      <c r="O152" s="1"/>
      <c r="S152" s="27" t="s">
        <v>36</v>
      </c>
      <c r="T152" s="30">
        <f>T151/B141</f>
        <v>0.5</v>
      </c>
      <c r="U152" s="30">
        <f>T151/U151</f>
        <v>1</v>
      </c>
      <c r="V152" s="27" t="s">
        <v>37</v>
      </c>
    </row>
    <row r="153" spans="1:22" ht="12.75" customHeight="1" x14ac:dyDescent="0.3">
      <c r="A153" s="3" t="s">
        <v>61</v>
      </c>
      <c r="L153" s="1"/>
      <c r="M153" s="1"/>
      <c r="O153" s="1"/>
      <c r="U153" s="27"/>
      <c r="V153" s="27"/>
    </row>
    <row r="154" spans="1:22" ht="25.5" customHeight="1" x14ac:dyDescent="0.2">
      <c r="B154" s="230" t="s">
        <v>3</v>
      </c>
      <c r="C154" s="231"/>
      <c r="D154" s="231"/>
      <c r="E154" s="231"/>
      <c r="F154" s="231"/>
      <c r="G154" s="231"/>
      <c r="H154" s="231"/>
      <c r="I154" s="231"/>
      <c r="J154" s="231"/>
      <c r="L154" s="7" t="s">
        <v>11</v>
      </c>
      <c r="M154" s="7" t="s">
        <v>12</v>
      </c>
      <c r="N154" s="8" t="s">
        <v>13</v>
      </c>
      <c r="O154" s="7" t="s">
        <v>14</v>
      </c>
      <c r="P154" s="9" t="s">
        <v>15</v>
      </c>
      <c r="Q154" s="9" t="s">
        <v>16</v>
      </c>
      <c r="R154" s="10" t="s">
        <v>17</v>
      </c>
      <c r="U154" s="27"/>
      <c r="V154" s="27"/>
    </row>
    <row r="155" spans="1:22" ht="12.75" customHeight="1" x14ac:dyDescent="0.2">
      <c r="A155" s="12" t="s">
        <v>19</v>
      </c>
      <c r="B155" s="13">
        <v>1</v>
      </c>
      <c r="C155" s="13">
        <v>2</v>
      </c>
      <c r="D155" s="13">
        <v>3</v>
      </c>
      <c r="E155" s="13">
        <v>4</v>
      </c>
      <c r="F155" s="13">
        <v>5</v>
      </c>
      <c r="G155" s="13">
        <v>6</v>
      </c>
      <c r="H155" s="13">
        <v>7</v>
      </c>
      <c r="I155" s="13">
        <v>8</v>
      </c>
      <c r="J155" s="13">
        <v>9</v>
      </c>
      <c r="K155" s="14" t="s">
        <v>20</v>
      </c>
      <c r="L155" s="18"/>
      <c r="M155" s="18"/>
      <c r="N155" s="19"/>
      <c r="O155" s="20"/>
      <c r="P155" s="21"/>
      <c r="Q155" s="21"/>
      <c r="R155" s="1"/>
    </row>
    <row r="156" spans="1:22" ht="12.75" customHeight="1" x14ac:dyDescent="0.2">
      <c r="A156" s="22" t="s">
        <v>33</v>
      </c>
      <c r="B156" s="23">
        <v>53</v>
      </c>
      <c r="C156" s="23"/>
      <c r="D156" s="23"/>
      <c r="E156" s="23"/>
      <c r="F156" s="23"/>
      <c r="G156" s="23"/>
      <c r="H156" s="23"/>
      <c r="I156" s="23"/>
      <c r="J156" s="23"/>
      <c r="K156" s="28"/>
      <c r="L156" s="18"/>
      <c r="M156" s="18"/>
      <c r="N156" s="19"/>
      <c r="O156" s="20"/>
      <c r="P156" s="26">
        <f>B156</f>
        <v>53</v>
      </c>
      <c r="Q156" s="21"/>
      <c r="R156" s="1"/>
    </row>
    <row r="157" spans="1:22" ht="12.75" customHeight="1" x14ac:dyDescent="0.2">
      <c r="A157" s="22" t="s">
        <v>34</v>
      </c>
      <c r="C157" s="27">
        <v>48</v>
      </c>
      <c r="K157" s="28"/>
      <c r="L157" s="1"/>
      <c r="M157" s="1"/>
      <c r="O157" s="20">
        <f>C157/B156</f>
        <v>0.90566037735849059</v>
      </c>
      <c r="P157" s="29">
        <v>48</v>
      </c>
      <c r="Q157" s="30">
        <f t="shared" ref="Q157:Q164" si="19">P157/P156</f>
        <v>0.90566037735849059</v>
      </c>
      <c r="R157" s="1">
        <f t="shared" ref="R157:R164" si="20">100%-Q157</f>
        <v>9.4339622641509413E-2</v>
      </c>
    </row>
    <row r="158" spans="1:22" ht="12.75" customHeight="1" x14ac:dyDescent="0.2">
      <c r="A158" s="22" t="s">
        <v>46</v>
      </c>
      <c r="D158" s="27">
        <v>46</v>
      </c>
      <c r="K158" s="28"/>
      <c r="L158" s="1"/>
      <c r="M158" s="1"/>
      <c r="O158" s="1">
        <f>D158/C157</f>
        <v>0.95833333333333337</v>
      </c>
      <c r="P158" s="29">
        <v>47</v>
      </c>
      <c r="Q158" s="30">
        <f t="shared" si="19"/>
        <v>0.97916666666666663</v>
      </c>
      <c r="R158" s="1">
        <f t="shared" si="20"/>
        <v>2.083333333333337E-2</v>
      </c>
    </row>
    <row r="159" spans="1:22" ht="12.75" customHeight="1" x14ac:dyDescent="0.2">
      <c r="A159" s="22" t="s">
        <v>49</v>
      </c>
      <c r="E159" s="27">
        <v>43</v>
      </c>
      <c r="K159" s="28"/>
      <c r="L159" s="1"/>
      <c r="M159" s="1"/>
      <c r="O159" s="1">
        <f>E159/D158</f>
        <v>0.93478260869565222</v>
      </c>
      <c r="P159" s="29">
        <v>45</v>
      </c>
      <c r="Q159" s="30">
        <f t="shared" si="19"/>
        <v>0.95744680851063835</v>
      </c>
      <c r="R159" s="1">
        <f t="shared" si="20"/>
        <v>4.2553191489361653E-2</v>
      </c>
    </row>
    <row r="160" spans="1:22" ht="12.75" customHeight="1" x14ac:dyDescent="0.2">
      <c r="A160" s="22" t="s">
        <v>50</v>
      </c>
      <c r="F160" s="27">
        <v>42</v>
      </c>
      <c r="K160" s="28"/>
      <c r="L160" s="1"/>
      <c r="M160" s="1"/>
      <c r="O160" s="1">
        <f>F160/E159</f>
        <v>0.97674418604651159</v>
      </c>
      <c r="P160" s="29">
        <v>44</v>
      </c>
      <c r="Q160" s="30">
        <f t="shared" si="19"/>
        <v>0.97777777777777775</v>
      </c>
      <c r="R160" s="1">
        <f t="shared" si="20"/>
        <v>2.2222222222222254E-2</v>
      </c>
    </row>
    <row r="161" spans="1:22" ht="12.75" customHeight="1" x14ac:dyDescent="0.2">
      <c r="A161" s="22" t="s">
        <v>54</v>
      </c>
      <c r="G161" s="27">
        <v>39</v>
      </c>
      <c r="K161" s="28"/>
      <c r="L161" s="1"/>
      <c r="M161" s="1"/>
      <c r="O161" s="1">
        <f>G161/F160</f>
        <v>0.9285714285714286</v>
      </c>
      <c r="P161" s="29">
        <v>41</v>
      </c>
      <c r="Q161" s="30">
        <f t="shared" si="19"/>
        <v>0.93181818181818177</v>
      </c>
      <c r="R161" s="1">
        <f t="shared" si="20"/>
        <v>6.8181818181818232E-2</v>
      </c>
    </row>
    <row r="162" spans="1:22" ht="12.75" customHeight="1" x14ac:dyDescent="0.2">
      <c r="A162" s="22" t="s">
        <v>55</v>
      </c>
      <c r="H162" s="27">
        <v>38</v>
      </c>
      <c r="K162" s="28"/>
      <c r="L162" s="1"/>
      <c r="M162" s="1"/>
      <c r="O162" s="1">
        <f>H162/G161</f>
        <v>0.97435897435897434</v>
      </c>
      <c r="P162" s="29">
        <v>41</v>
      </c>
      <c r="Q162" s="30">
        <f t="shared" si="19"/>
        <v>1</v>
      </c>
      <c r="R162" s="1">
        <f t="shared" si="20"/>
        <v>0</v>
      </c>
    </row>
    <row r="163" spans="1:22" ht="12.75" customHeight="1" x14ac:dyDescent="0.2">
      <c r="A163" s="22" t="s">
        <v>56</v>
      </c>
      <c r="I163" s="27">
        <v>36</v>
      </c>
      <c r="K163" s="28"/>
      <c r="L163" s="1"/>
      <c r="M163" s="1"/>
      <c r="O163" s="1">
        <f>I163/H162</f>
        <v>0.94736842105263153</v>
      </c>
      <c r="P163" s="29">
        <v>41</v>
      </c>
      <c r="Q163" s="30">
        <f t="shared" si="19"/>
        <v>1</v>
      </c>
      <c r="R163" s="1">
        <f t="shared" si="20"/>
        <v>0</v>
      </c>
    </row>
    <row r="164" spans="1:22" ht="12.75" customHeight="1" x14ac:dyDescent="0.2">
      <c r="A164" s="22" t="s">
        <v>57</v>
      </c>
      <c r="J164" s="27">
        <v>36</v>
      </c>
      <c r="K164" s="28">
        <v>35</v>
      </c>
      <c r="L164" s="1"/>
      <c r="M164" s="1"/>
      <c r="O164" s="1">
        <f>J164/I163</f>
        <v>1</v>
      </c>
      <c r="P164" s="29">
        <v>40</v>
      </c>
      <c r="Q164" s="30">
        <f t="shared" si="19"/>
        <v>0.97560975609756095</v>
      </c>
      <c r="R164" s="1">
        <f t="shared" si="20"/>
        <v>2.4390243902439046E-2</v>
      </c>
    </row>
    <row r="165" spans="1:22" ht="12.75" customHeight="1" x14ac:dyDescent="0.2">
      <c r="A165" s="22" t="s">
        <v>62</v>
      </c>
      <c r="J165" s="27">
        <v>2</v>
      </c>
      <c r="K165" s="28">
        <v>1</v>
      </c>
      <c r="L165" s="1"/>
      <c r="M165" s="1"/>
      <c r="O165" s="1"/>
      <c r="P165" s="29">
        <v>5</v>
      </c>
      <c r="Q165" s="30"/>
      <c r="R165" s="1"/>
    </row>
    <row r="166" spans="1:22" ht="12.75" customHeight="1" x14ac:dyDescent="0.2">
      <c r="A166" s="22" t="s">
        <v>63</v>
      </c>
      <c r="J166" s="27">
        <v>1</v>
      </c>
      <c r="K166" s="28">
        <v>1</v>
      </c>
      <c r="L166" s="1"/>
      <c r="M166" s="1"/>
      <c r="O166" s="1"/>
      <c r="P166" s="29">
        <v>2</v>
      </c>
      <c r="Q166" s="30"/>
      <c r="R166" s="1"/>
    </row>
    <row r="167" spans="1:22" ht="12.75" customHeight="1" x14ac:dyDescent="0.2">
      <c r="A167" s="22" t="s">
        <v>64</v>
      </c>
      <c r="J167" s="27">
        <v>1</v>
      </c>
      <c r="K167" s="28">
        <v>1</v>
      </c>
      <c r="L167" s="1"/>
      <c r="M167" s="1"/>
      <c r="O167" s="1"/>
      <c r="P167" s="29">
        <v>1</v>
      </c>
      <c r="Q167" s="30"/>
      <c r="R167" s="1"/>
      <c r="S167" s="27" t="s">
        <v>35</v>
      </c>
      <c r="T167" s="27">
        <v>36</v>
      </c>
      <c r="U167" s="27">
        <f>K168</f>
        <v>38</v>
      </c>
      <c r="V167" s="27" t="s">
        <v>20</v>
      </c>
    </row>
    <row r="168" spans="1:22" ht="12.75" customHeight="1" x14ac:dyDescent="0.2">
      <c r="K168" s="27">
        <f>SUM(K164:K167)</f>
        <v>38</v>
      </c>
      <c r="L168" s="1">
        <f>K164/B156</f>
        <v>0.660377358490566</v>
      </c>
      <c r="M168" s="1">
        <f>K168/B156</f>
        <v>0.71698113207547165</v>
      </c>
      <c r="N168" s="1">
        <f>M168-L168</f>
        <v>5.6603773584905648E-2</v>
      </c>
      <c r="O168" s="1"/>
      <c r="S168" s="27" t="s">
        <v>36</v>
      </c>
      <c r="T168" s="30">
        <f>T167/B156</f>
        <v>0.67924528301886788</v>
      </c>
      <c r="U168" s="30">
        <f>T167/U167</f>
        <v>0.94736842105263153</v>
      </c>
      <c r="V168" s="27" t="s">
        <v>37</v>
      </c>
    </row>
    <row r="169" spans="1:22" ht="12.75" customHeight="1" x14ac:dyDescent="0.3">
      <c r="A169" s="3" t="s">
        <v>66</v>
      </c>
      <c r="L169" s="1"/>
      <c r="M169" s="1"/>
      <c r="O169" s="1"/>
    </row>
    <row r="170" spans="1:22" ht="25.5" customHeight="1" x14ac:dyDescent="0.2">
      <c r="B170" s="230" t="s">
        <v>3</v>
      </c>
      <c r="C170" s="231"/>
      <c r="D170" s="231"/>
      <c r="E170" s="231"/>
      <c r="F170" s="231"/>
      <c r="G170" s="231"/>
      <c r="H170" s="231"/>
      <c r="I170" s="231"/>
      <c r="J170" s="231"/>
      <c r="L170" s="7" t="s">
        <v>11</v>
      </c>
      <c r="M170" s="7" t="s">
        <v>12</v>
      </c>
      <c r="N170" s="8" t="s">
        <v>13</v>
      </c>
      <c r="O170" s="7" t="s">
        <v>14</v>
      </c>
      <c r="P170" s="9" t="s">
        <v>15</v>
      </c>
      <c r="Q170" s="9" t="s">
        <v>16</v>
      </c>
      <c r="R170" s="10" t="s">
        <v>17</v>
      </c>
    </row>
    <row r="171" spans="1:22" ht="12.75" customHeight="1" x14ac:dyDescent="0.2">
      <c r="A171" s="12" t="s">
        <v>19</v>
      </c>
      <c r="B171" s="13">
        <v>1</v>
      </c>
      <c r="C171" s="13">
        <v>2</v>
      </c>
      <c r="D171" s="13">
        <v>3</v>
      </c>
      <c r="E171" s="13">
        <v>4</v>
      </c>
      <c r="F171" s="13">
        <v>5</v>
      </c>
      <c r="G171" s="13">
        <v>6</v>
      </c>
      <c r="H171" s="13">
        <v>7</v>
      </c>
      <c r="I171" s="13">
        <v>8</v>
      </c>
      <c r="J171" s="13">
        <v>9</v>
      </c>
      <c r="K171" s="14" t="s">
        <v>20</v>
      </c>
      <c r="L171" s="18"/>
      <c r="M171" s="18"/>
      <c r="N171" s="19"/>
      <c r="O171" s="20"/>
      <c r="P171" s="21"/>
      <c r="Q171" s="21"/>
      <c r="R171" s="1"/>
    </row>
    <row r="172" spans="1:22" ht="12.75" customHeight="1" x14ac:dyDescent="0.2">
      <c r="A172" s="22" t="s">
        <v>34</v>
      </c>
      <c r="B172" s="23">
        <v>10</v>
      </c>
      <c r="C172" s="23"/>
      <c r="D172" s="23"/>
      <c r="E172" s="23"/>
      <c r="F172" s="23"/>
      <c r="G172" s="23"/>
      <c r="H172" s="23"/>
      <c r="I172" s="23"/>
      <c r="J172" s="23"/>
      <c r="K172" s="28"/>
      <c r="L172" s="18"/>
      <c r="M172" s="18"/>
      <c r="N172" s="19"/>
      <c r="O172" s="20"/>
      <c r="P172" s="26">
        <f>B172</f>
        <v>10</v>
      </c>
      <c r="Q172" s="21"/>
      <c r="R172" s="1"/>
    </row>
    <row r="173" spans="1:22" ht="12.75" customHeight="1" x14ac:dyDescent="0.2">
      <c r="A173" s="22" t="s">
        <v>46</v>
      </c>
      <c r="C173" s="27">
        <v>10</v>
      </c>
      <c r="K173" s="28"/>
      <c r="L173" s="1"/>
      <c r="M173" s="1"/>
      <c r="O173" s="20">
        <f>C173/B172</f>
        <v>1</v>
      </c>
      <c r="P173" s="29">
        <v>10</v>
      </c>
      <c r="Q173" s="30">
        <f t="shared" ref="Q173:Q180" si="21">P173/P172</f>
        <v>1</v>
      </c>
      <c r="R173" s="1">
        <f t="shared" ref="R173:R180" si="22">100%-Q173</f>
        <v>0</v>
      </c>
    </row>
    <row r="174" spans="1:22" ht="12.75" customHeight="1" x14ac:dyDescent="0.2">
      <c r="A174" s="22" t="s">
        <v>49</v>
      </c>
      <c r="D174" s="27">
        <v>10</v>
      </c>
      <c r="K174" s="28"/>
      <c r="L174" s="1"/>
      <c r="M174" s="1"/>
      <c r="O174" s="1">
        <f>D174/C173</f>
        <v>1</v>
      </c>
      <c r="P174" s="29">
        <v>10</v>
      </c>
      <c r="Q174" s="30">
        <f t="shared" si="21"/>
        <v>1</v>
      </c>
      <c r="R174" s="1">
        <f t="shared" si="22"/>
        <v>0</v>
      </c>
    </row>
    <row r="175" spans="1:22" ht="12.75" customHeight="1" x14ac:dyDescent="0.2">
      <c r="A175" s="22" t="s">
        <v>50</v>
      </c>
      <c r="E175" s="27">
        <v>10</v>
      </c>
      <c r="K175" s="28"/>
      <c r="L175" s="1"/>
      <c r="M175" s="1"/>
      <c r="O175" s="1">
        <f>E175/D174</f>
        <v>1</v>
      </c>
      <c r="P175" s="29">
        <v>10</v>
      </c>
      <c r="Q175" s="30">
        <f t="shared" si="21"/>
        <v>1</v>
      </c>
      <c r="R175" s="1">
        <f t="shared" si="22"/>
        <v>0</v>
      </c>
    </row>
    <row r="176" spans="1:22" ht="12.75" customHeight="1" x14ac:dyDescent="0.2">
      <c r="A176" s="22" t="s">
        <v>54</v>
      </c>
      <c r="F176" s="27">
        <v>9</v>
      </c>
      <c r="K176" s="28"/>
      <c r="L176" s="1"/>
      <c r="M176" s="1"/>
      <c r="O176" s="1">
        <f>F176/E175</f>
        <v>0.9</v>
      </c>
      <c r="P176" s="29">
        <v>10</v>
      </c>
      <c r="Q176" s="30">
        <f t="shared" si="21"/>
        <v>1</v>
      </c>
      <c r="R176" s="1">
        <f t="shared" si="22"/>
        <v>0</v>
      </c>
    </row>
    <row r="177" spans="1:30" ht="12.75" customHeight="1" x14ac:dyDescent="0.2">
      <c r="A177" s="22" t="s">
        <v>55</v>
      </c>
      <c r="G177" s="27">
        <v>9</v>
      </c>
      <c r="K177" s="28"/>
      <c r="L177" s="1"/>
      <c r="M177" s="1"/>
      <c r="O177" s="1">
        <f>G177/F176</f>
        <v>1</v>
      </c>
      <c r="P177" s="29">
        <v>10</v>
      </c>
      <c r="Q177" s="30">
        <f t="shared" si="21"/>
        <v>1</v>
      </c>
      <c r="R177" s="1">
        <f t="shared" si="22"/>
        <v>0</v>
      </c>
      <c r="AB177" s="240" t="s">
        <v>113</v>
      </c>
      <c r="AC177" s="241"/>
      <c r="AD177" s="242"/>
    </row>
    <row r="178" spans="1:30" ht="12.75" customHeight="1" x14ac:dyDescent="0.2">
      <c r="A178" s="22" t="s">
        <v>56</v>
      </c>
      <c r="H178" s="27">
        <v>9</v>
      </c>
      <c r="K178" s="28"/>
      <c r="L178" s="1"/>
      <c r="M178" s="1"/>
      <c r="O178" s="1">
        <f>H178/G177</f>
        <v>1</v>
      </c>
      <c r="P178" s="29">
        <v>10</v>
      </c>
      <c r="Q178" s="30">
        <f t="shared" si="21"/>
        <v>1</v>
      </c>
      <c r="R178" s="1">
        <f t="shared" si="22"/>
        <v>0</v>
      </c>
      <c r="AB178" s="40" t="s">
        <v>33</v>
      </c>
      <c r="AC178" s="27">
        <v>34</v>
      </c>
    </row>
    <row r="179" spans="1:30" ht="12.75" customHeight="1" x14ac:dyDescent="0.2">
      <c r="A179" s="22" t="s">
        <v>57</v>
      </c>
      <c r="I179" s="27">
        <v>9</v>
      </c>
      <c r="K179" s="28"/>
      <c r="L179" s="1"/>
      <c r="M179" s="1"/>
      <c r="O179" s="1">
        <f>I179/H178</f>
        <v>1</v>
      </c>
      <c r="P179" s="29">
        <v>9</v>
      </c>
      <c r="Q179" s="30">
        <f t="shared" si="21"/>
        <v>0.9</v>
      </c>
      <c r="R179" s="1">
        <f t="shared" si="22"/>
        <v>9.9999999999999978E-2</v>
      </c>
      <c r="AB179" s="40" t="s">
        <v>34</v>
      </c>
      <c r="AC179" s="27">
        <v>9</v>
      </c>
    </row>
    <row r="180" spans="1:30" ht="12.75" customHeight="1" x14ac:dyDescent="0.2">
      <c r="A180" s="22" t="s">
        <v>62</v>
      </c>
      <c r="J180" s="27">
        <v>9</v>
      </c>
      <c r="K180" s="28">
        <v>9</v>
      </c>
      <c r="L180" s="1"/>
      <c r="M180" s="1"/>
      <c r="O180" s="1">
        <f>J180/I179</f>
        <v>1</v>
      </c>
      <c r="P180" s="29">
        <v>9</v>
      </c>
      <c r="Q180" s="30">
        <f t="shared" si="21"/>
        <v>1</v>
      </c>
      <c r="R180" s="1">
        <f t="shared" si="22"/>
        <v>0</v>
      </c>
      <c r="AB180" s="40" t="s">
        <v>46</v>
      </c>
      <c r="AC180" s="27">
        <v>24</v>
      </c>
    </row>
    <row r="181" spans="1:30" ht="12.75" customHeight="1" x14ac:dyDescent="0.2">
      <c r="A181" s="22" t="s">
        <v>63</v>
      </c>
      <c r="K181" s="28"/>
      <c r="L181" s="1"/>
      <c r="M181" s="1"/>
      <c r="O181" s="1"/>
      <c r="P181" s="29"/>
      <c r="Q181" s="30"/>
      <c r="R181" s="1"/>
      <c r="S181" s="27" t="s">
        <v>35</v>
      </c>
      <c r="T181" s="27">
        <v>9</v>
      </c>
      <c r="U181" s="27">
        <f>SUM(K180:K181)</f>
        <v>9</v>
      </c>
      <c r="V181" s="27" t="s">
        <v>20</v>
      </c>
    </row>
    <row r="182" spans="1:30" ht="12.75" customHeight="1" x14ac:dyDescent="0.2">
      <c r="K182" s="27">
        <f>SUM(K180)</f>
        <v>9</v>
      </c>
      <c r="L182" s="1">
        <f>K180/B172</f>
        <v>0.9</v>
      </c>
      <c r="M182" s="1">
        <f>K182/B172</f>
        <v>0.9</v>
      </c>
      <c r="N182" s="1">
        <f>M182-L182</f>
        <v>0</v>
      </c>
      <c r="O182" s="1"/>
      <c r="S182" s="27" t="s">
        <v>36</v>
      </c>
      <c r="T182" s="30">
        <f>T181/B172</f>
        <v>0.9</v>
      </c>
      <c r="U182" s="30">
        <f>T181/U181</f>
        <v>1</v>
      </c>
      <c r="V182" s="27" t="s">
        <v>37</v>
      </c>
    </row>
    <row r="183" spans="1:30" ht="12.75" customHeight="1" x14ac:dyDescent="0.2">
      <c r="L183" s="1"/>
      <c r="M183" s="1"/>
      <c r="N183" s="1"/>
      <c r="O183" s="1"/>
      <c r="S183" s="27"/>
      <c r="T183" s="27"/>
      <c r="U183" s="27"/>
      <c r="V183" s="27"/>
    </row>
    <row r="184" spans="1:30" ht="12.75" customHeight="1" x14ac:dyDescent="0.3">
      <c r="A184" s="3" t="s">
        <v>67</v>
      </c>
      <c r="L184" s="1"/>
      <c r="M184" s="1"/>
      <c r="O184" s="1"/>
      <c r="S184" s="27"/>
      <c r="T184" s="27"/>
      <c r="U184" s="27"/>
      <c r="V184" s="27"/>
    </row>
    <row r="185" spans="1:30" ht="25.5" customHeight="1" x14ac:dyDescent="0.2">
      <c r="B185" s="230" t="s">
        <v>3</v>
      </c>
      <c r="C185" s="231"/>
      <c r="D185" s="231"/>
      <c r="E185" s="231"/>
      <c r="F185" s="231"/>
      <c r="G185" s="231"/>
      <c r="H185" s="231"/>
      <c r="I185" s="231"/>
      <c r="J185" s="231"/>
      <c r="L185" s="7" t="s">
        <v>11</v>
      </c>
      <c r="M185" s="7" t="s">
        <v>12</v>
      </c>
      <c r="N185" s="8" t="s">
        <v>13</v>
      </c>
      <c r="O185" s="7" t="s">
        <v>14</v>
      </c>
      <c r="P185" s="9" t="s">
        <v>15</v>
      </c>
      <c r="Q185" s="9" t="s">
        <v>16</v>
      </c>
      <c r="R185" s="10" t="s">
        <v>17</v>
      </c>
      <c r="S185" s="27"/>
      <c r="T185" s="27"/>
      <c r="U185" s="27"/>
      <c r="V185" s="27"/>
    </row>
    <row r="186" spans="1:30" ht="12.75" customHeight="1" x14ac:dyDescent="0.2">
      <c r="A186" s="12" t="s">
        <v>19</v>
      </c>
      <c r="B186" s="13">
        <v>1</v>
      </c>
      <c r="C186" s="13">
        <v>2</v>
      </c>
      <c r="D186" s="13">
        <v>3</v>
      </c>
      <c r="E186" s="13">
        <v>4</v>
      </c>
      <c r="F186" s="13">
        <v>5</v>
      </c>
      <c r="G186" s="13">
        <v>6</v>
      </c>
      <c r="H186" s="13">
        <v>7</v>
      </c>
      <c r="I186" s="13">
        <v>8</v>
      </c>
      <c r="J186" s="13">
        <v>9</v>
      </c>
      <c r="K186" s="14" t="s">
        <v>20</v>
      </c>
      <c r="L186" s="18"/>
      <c r="M186" s="18"/>
      <c r="N186" s="19"/>
      <c r="O186" s="20"/>
      <c r="P186" s="21"/>
      <c r="Q186" s="21"/>
      <c r="R186" s="1"/>
      <c r="S186" s="27"/>
      <c r="T186" s="27"/>
      <c r="U186" s="27"/>
      <c r="V186" s="27"/>
    </row>
    <row r="187" spans="1:30" ht="12.75" customHeight="1" x14ac:dyDescent="0.2">
      <c r="A187" s="22" t="s">
        <v>46</v>
      </c>
      <c r="B187" s="23">
        <v>44</v>
      </c>
      <c r="C187" s="23"/>
      <c r="D187" s="23"/>
      <c r="E187" s="23"/>
      <c r="F187" s="23"/>
      <c r="G187" s="23"/>
      <c r="H187" s="23"/>
      <c r="I187" s="23"/>
      <c r="J187" s="23"/>
      <c r="K187" s="28"/>
      <c r="L187" s="18"/>
      <c r="M187" s="18"/>
      <c r="N187" s="19"/>
      <c r="O187" s="20"/>
      <c r="P187" s="26">
        <f>B187</f>
        <v>44</v>
      </c>
      <c r="Q187" s="21"/>
      <c r="R187" s="1"/>
      <c r="S187" s="27"/>
      <c r="T187" s="27"/>
      <c r="U187" s="27"/>
      <c r="V187" s="27"/>
    </row>
    <row r="188" spans="1:30" ht="12.75" customHeight="1" x14ac:dyDescent="0.2">
      <c r="A188" s="22" t="s">
        <v>49</v>
      </c>
      <c r="C188" s="27">
        <v>41</v>
      </c>
      <c r="K188" s="28"/>
      <c r="L188" s="1"/>
      <c r="M188" s="1"/>
      <c r="O188" s="20">
        <f>C188/B187</f>
        <v>0.93181818181818177</v>
      </c>
      <c r="P188" s="29">
        <v>41</v>
      </c>
      <c r="Q188" s="30">
        <f t="shared" ref="Q188:Q195" si="23">P188/P187</f>
        <v>0.93181818181818177</v>
      </c>
      <c r="R188" s="1">
        <f t="shared" ref="R188:R195" si="24">100%-Q188</f>
        <v>6.8181818181818232E-2</v>
      </c>
      <c r="S188" s="27"/>
      <c r="T188" s="27"/>
      <c r="U188" s="27"/>
      <c r="V188" s="27"/>
    </row>
    <row r="189" spans="1:30" ht="12.75" customHeight="1" x14ac:dyDescent="0.2">
      <c r="A189" s="27">
        <v>1002</v>
      </c>
      <c r="D189" s="27">
        <v>39</v>
      </c>
      <c r="K189" s="28"/>
      <c r="L189" s="1"/>
      <c r="M189" s="1"/>
      <c r="O189" s="1">
        <f>D189/C188</f>
        <v>0.95121951219512191</v>
      </c>
      <c r="P189" s="29">
        <v>40</v>
      </c>
      <c r="Q189" s="30">
        <f t="shared" si="23"/>
        <v>0.97560975609756095</v>
      </c>
      <c r="R189" s="1">
        <f t="shared" si="24"/>
        <v>2.4390243902439046E-2</v>
      </c>
      <c r="S189" s="27"/>
      <c r="T189" s="27"/>
      <c r="U189" s="27"/>
      <c r="V189" s="27"/>
    </row>
    <row r="190" spans="1:30" ht="12.75" customHeight="1" x14ac:dyDescent="0.2">
      <c r="A190" s="22" t="s">
        <v>54</v>
      </c>
      <c r="E190" s="27">
        <v>35</v>
      </c>
      <c r="K190" s="28"/>
      <c r="L190" s="1"/>
      <c r="M190" s="1"/>
      <c r="O190" s="1">
        <f>E190/D189</f>
        <v>0.89743589743589747</v>
      </c>
      <c r="P190" s="29">
        <v>39</v>
      </c>
      <c r="Q190" s="30">
        <f t="shared" si="23"/>
        <v>0.97499999999999998</v>
      </c>
      <c r="R190" s="1">
        <f t="shared" si="24"/>
        <v>2.5000000000000022E-2</v>
      </c>
      <c r="S190" s="27"/>
      <c r="T190" s="27"/>
      <c r="U190" s="27"/>
      <c r="V190" s="27"/>
    </row>
    <row r="191" spans="1:30" ht="12.75" customHeight="1" x14ac:dyDescent="0.2">
      <c r="A191" s="22" t="s">
        <v>55</v>
      </c>
      <c r="F191" s="27">
        <v>29</v>
      </c>
      <c r="K191" s="28"/>
      <c r="L191" s="1"/>
      <c r="M191" s="1"/>
      <c r="O191" s="1">
        <f>F191/E190</f>
        <v>0.82857142857142863</v>
      </c>
      <c r="P191" s="29">
        <v>35</v>
      </c>
      <c r="Q191" s="30">
        <f t="shared" si="23"/>
        <v>0.89743589743589747</v>
      </c>
      <c r="R191" s="1">
        <f t="shared" si="24"/>
        <v>0.10256410256410253</v>
      </c>
      <c r="S191" s="27"/>
      <c r="T191" s="27"/>
      <c r="U191" s="27"/>
      <c r="V191" s="27"/>
    </row>
    <row r="192" spans="1:30" ht="12.75" customHeight="1" x14ac:dyDescent="0.2">
      <c r="A192" s="22" t="s">
        <v>56</v>
      </c>
      <c r="G192" s="27">
        <v>29</v>
      </c>
      <c r="K192" s="28"/>
      <c r="L192" s="1"/>
      <c r="M192" s="1"/>
      <c r="O192" s="1">
        <f>G192/F191</f>
        <v>1</v>
      </c>
      <c r="P192" s="29">
        <v>36</v>
      </c>
      <c r="Q192" s="30">
        <f t="shared" si="23"/>
        <v>1.0285714285714285</v>
      </c>
      <c r="R192" s="1">
        <f t="shared" si="24"/>
        <v>-2.857142857142847E-2</v>
      </c>
      <c r="S192" s="27"/>
      <c r="T192" s="27"/>
      <c r="U192" s="27"/>
      <c r="V192" s="27"/>
    </row>
    <row r="193" spans="1:22" ht="12.75" customHeight="1" x14ac:dyDescent="0.2">
      <c r="A193" s="22" t="s">
        <v>57</v>
      </c>
      <c r="H193" s="27">
        <v>27</v>
      </c>
      <c r="K193" s="28"/>
      <c r="L193" s="1"/>
      <c r="M193" s="1"/>
      <c r="O193" s="1">
        <f>H193/G192</f>
        <v>0.93103448275862066</v>
      </c>
      <c r="P193" s="29">
        <v>33</v>
      </c>
      <c r="Q193" s="30">
        <f t="shared" si="23"/>
        <v>0.91666666666666663</v>
      </c>
      <c r="R193" s="1">
        <f t="shared" si="24"/>
        <v>8.333333333333337E-2</v>
      </c>
      <c r="S193" s="27"/>
      <c r="T193" s="27"/>
      <c r="U193" s="27"/>
      <c r="V193" s="27"/>
    </row>
    <row r="194" spans="1:22" ht="12.75" customHeight="1" x14ac:dyDescent="0.2">
      <c r="A194" s="22" t="s">
        <v>62</v>
      </c>
      <c r="I194" s="27">
        <v>27</v>
      </c>
      <c r="K194" s="28"/>
      <c r="L194" s="1"/>
      <c r="M194" s="1"/>
      <c r="O194" s="1">
        <f>I194/H193</f>
        <v>1</v>
      </c>
      <c r="P194" s="29">
        <v>33</v>
      </c>
      <c r="Q194" s="30">
        <f t="shared" si="23"/>
        <v>1</v>
      </c>
      <c r="R194" s="1">
        <f t="shared" si="24"/>
        <v>0</v>
      </c>
      <c r="S194" s="27"/>
      <c r="T194" s="27"/>
      <c r="U194" s="27"/>
      <c r="V194" s="27"/>
    </row>
    <row r="195" spans="1:22" ht="12.75" customHeight="1" x14ac:dyDescent="0.2">
      <c r="A195" s="22" t="s">
        <v>63</v>
      </c>
      <c r="J195" s="27">
        <v>27</v>
      </c>
      <c r="K195" s="28">
        <v>23</v>
      </c>
      <c r="L195" s="1"/>
      <c r="M195" s="1"/>
      <c r="O195" s="1">
        <f>J195/I194</f>
        <v>1</v>
      </c>
      <c r="P195" s="29">
        <v>31</v>
      </c>
      <c r="Q195" s="30">
        <f t="shared" si="23"/>
        <v>0.93939393939393945</v>
      </c>
      <c r="R195" s="1">
        <f t="shared" si="24"/>
        <v>6.0606060606060552E-2</v>
      </c>
      <c r="S195" s="27"/>
      <c r="T195" s="27"/>
      <c r="U195" s="27"/>
      <c r="V195" s="27"/>
    </row>
    <row r="196" spans="1:22" ht="12.75" customHeight="1" x14ac:dyDescent="0.2">
      <c r="A196" s="22" t="s">
        <v>64</v>
      </c>
      <c r="J196" s="27">
        <v>2</v>
      </c>
      <c r="K196" s="28">
        <v>2</v>
      </c>
      <c r="L196" s="1"/>
      <c r="M196" s="1"/>
      <c r="O196" s="1"/>
      <c r="P196" s="29">
        <v>3</v>
      </c>
      <c r="Q196" s="30"/>
      <c r="R196" s="1"/>
      <c r="S196" s="27"/>
      <c r="T196" s="27"/>
      <c r="U196" s="27"/>
      <c r="V196" s="27"/>
    </row>
    <row r="197" spans="1:22" ht="12.75" customHeight="1" x14ac:dyDescent="0.2">
      <c r="A197" s="22" t="s">
        <v>65</v>
      </c>
      <c r="J197" s="27">
        <v>1</v>
      </c>
      <c r="K197" s="28"/>
      <c r="L197" s="1"/>
      <c r="M197" s="1"/>
      <c r="O197" s="1"/>
      <c r="P197" s="29">
        <v>1</v>
      </c>
      <c r="Q197" s="30"/>
      <c r="R197" s="1"/>
      <c r="S197" s="27" t="s">
        <v>35</v>
      </c>
      <c r="T197" s="27">
        <v>26</v>
      </c>
      <c r="U197" s="27">
        <f>K199</f>
        <v>26</v>
      </c>
      <c r="V197" s="27" t="s">
        <v>20</v>
      </c>
    </row>
    <row r="198" spans="1:22" ht="12.75" customHeight="1" x14ac:dyDescent="0.2">
      <c r="A198" s="22" t="s">
        <v>80</v>
      </c>
      <c r="J198" s="27">
        <v>1</v>
      </c>
      <c r="K198" s="28">
        <v>1</v>
      </c>
      <c r="L198" s="1"/>
      <c r="M198" s="1"/>
      <c r="O198" s="1"/>
      <c r="P198" s="29">
        <v>1</v>
      </c>
      <c r="Q198" s="30"/>
      <c r="R198" s="1"/>
      <c r="S198" s="27" t="s">
        <v>36</v>
      </c>
      <c r="T198" s="30">
        <f>T197/B187</f>
        <v>0.59090909090909094</v>
      </c>
      <c r="U198" s="30">
        <f>T197/U197</f>
        <v>1</v>
      </c>
      <c r="V198" s="27" t="s">
        <v>37</v>
      </c>
    </row>
    <row r="199" spans="1:22" ht="12.75" customHeight="1" x14ac:dyDescent="0.2">
      <c r="K199" s="27">
        <f>SUM(K195:K198)</f>
        <v>26</v>
      </c>
      <c r="L199" s="1">
        <f>K195/B187</f>
        <v>0.52272727272727271</v>
      </c>
      <c r="M199" s="1">
        <f>K199/B187</f>
        <v>0.59090909090909094</v>
      </c>
      <c r="N199" s="1">
        <f>M199-L199</f>
        <v>6.8181818181818232E-2</v>
      </c>
      <c r="O199" s="1"/>
    </row>
    <row r="200" spans="1:22" ht="12.75" customHeight="1" x14ac:dyDescent="0.2">
      <c r="L200" s="1"/>
      <c r="M200" s="1"/>
      <c r="N200" s="1"/>
      <c r="O200" s="1"/>
    </row>
    <row r="201" spans="1:22" ht="12.75" customHeight="1" x14ac:dyDescent="0.3">
      <c r="A201" s="3" t="s">
        <v>114</v>
      </c>
      <c r="L201" s="1"/>
      <c r="M201" s="1"/>
      <c r="O201" s="1"/>
    </row>
    <row r="202" spans="1:22" ht="25.5" customHeight="1" x14ac:dyDescent="0.2">
      <c r="B202" s="230" t="s">
        <v>3</v>
      </c>
      <c r="C202" s="231"/>
      <c r="D202" s="231"/>
      <c r="E202" s="231"/>
      <c r="F202" s="231"/>
      <c r="G202" s="231"/>
      <c r="H202" s="231"/>
      <c r="I202" s="231"/>
      <c r="J202" s="231"/>
      <c r="L202" s="7" t="s">
        <v>11</v>
      </c>
      <c r="M202" s="7" t="s">
        <v>12</v>
      </c>
      <c r="N202" s="8" t="s">
        <v>13</v>
      </c>
      <c r="O202" s="7" t="s">
        <v>14</v>
      </c>
      <c r="P202" s="9" t="s">
        <v>15</v>
      </c>
      <c r="Q202" s="9" t="s">
        <v>16</v>
      </c>
      <c r="R202" s="10" t="s">
        <v>17</v>
      </c>
    </row>
    <row r="203" spans="1:22" ht="12.75" customHeight="1" x14ac:dyDescent="0.2">
      <c r="A203" s="12" t="s">
        <v>19</v>
      </c>
      <c r="B203" s="13">
        <v>1</v>
      </c>
      <c r="C203" s="13">
        <v>2</v>
      </c>
      <c r="D203" s="13">
        <v>3</v>
      </c>
      <c r="E203" s="13">
        <v>4</v>
      </c>
      <c r="F203" s="13">
        <v>5</v>
      </c>
      <c r="G203" s="13">
        <v>6</v>
      </c>
      <c r="H203" s="13">
        <v>7</v>
      </c>
      <c r="I203" s="13">
        <v>8</v>
      </c>
      <c r="J203" s="13">
        <v>9</v>
      </c>
      <c r="K203" s="14" t="s">
        <v>20</v>
      </c>
      <c r="L203" s="18"/>
      <c r="M203" s="18"/>
      <c r="N203" s="19"/>
      <c r="O203" s="20"/>
      <c r="P203" s="21"/>
      <c r="Q203" s="21"/>
      <c r="R203" s="1"/>
    </row>
    <row r="204" spans="1:22" ht="12.75" customHeight="1" x14ac:dyDescent="0.2">
      <c r="A204" s="22" t="s">
        <v>49</v>
      </c>
      <c r="B204" s="23">
        <v>14</v>
      </c>
      <c r="C204" s="23"/>
      <c r="D204" s="23"/>
      <c r="E204" s="23"/>
      <c r="F204" s="23"/>
      <c r="G204" s="23"/>
      <c r="H204" s="23"/>
      <c r="I204" s="23"/>
      <c r="J204" s="23"/>
      <c r="K204" s="28"/>
      <c r="L204" s="18"/>
      <c r="M204" s="18"/>
      <c r="N204" s="19"/>
      <c r="O204" s="20"/>
      <c r="P204" s="26">
        <f>B204</f>
        <v>14</v>
      </c>
      <c r="Q204" s="21"/>
      <c r="R204" s="1"/>
    </row>
    <row r="205" spans="1:22" ht="12.75" customHeight="1" x14ac:dyDescent="0.2">
      <c r="A205" s="27">
        <v>1002</v>
      </c>
      <c r="C205" s="27">
        <v>11</v>
      </c>
      <c r="K205" s="28"/>
      <c r="L205" s="1"/>
      <c r="M205" s="1"/>
      <c r="O205" s="20">
        <f>C205/B204</f>
        <v>0.7857142857142857</v>
      </c>
      <c r="P205" s="29">
        <v>11</v>
      </c>
      <c r="Q205" s="30">
        <f t="shared" ref="Q205:Q212" si="25">P205/P204</f>
        <v>0.7857142857142857</v>
      </c>
      <c r="R205" s="1">
        <f t="shared" ref="R205:R212" si="26">100%-Q205</f>
        <v>0.2142857142857143</v>
      </c>
    </row>
    <row r="206" spans="1:22" ht="12.75" customHeight="1" x14ac:dyDescent="0.2">
      <c r="A206" s="22" t="s">
        <v>54</v>
      </c>
      <c r="D206" s="27">
        <v>10</v>
      </c>
      <c r="K206" s="28"/>
      <c r="L206" s="1"/>
      <c r="M206" s="1"/>
      <c r="O206" s="1">
        <f>D206/C205</f>
        <v>0.90909090909090906</v>
      </c>
      <c r="P206" s="29">
        <v>10</v>
      </c>
      <c r="Q206" s="30">
        <f t="shared" si="25"/>
        <v>0.90909090909090906</v>
      </c>
      <c r="R206" s="1">
        <f t="shared" si="26"/>
        <v>9.0909090909090939E-2</v>
      </c>
      <c r="T206" s="106">
        <f>P206/P204</f>
        <v>0.7142857142857143</v>
      </c>
    </row>
    <row r="207" spans="1:22" ht="12.75" customHeight="1" x14ac:dyDescent="0.2">
      <c r="A207" s="22" t="s">
        <v>55</v>
      </c>
      <c r="E207" s="27">
        <v>8</v>
      </c>
      <c r="K207" s="28"/>
      <c r="L207" s="1"/>
      <c r="M207" s="1"/>
      <c r="O207" s="1">
        <f>E207/D206</f>
        <v>0.8</v>
      </c>
      <c r="P207" s="29">
        <v>9</v>
      </c>
      <c r="Q207" s="30">
        <f t="shared" si="25"/>
        <v>0.9</v>
      </c>
      <c r="R207" s="1">
        <f t="shared" si="26"/>
        <v>9.9999999999999978E-2</v>
      </c>
    </row>
    <row r="208" spans="1:22" ht="12.75" customHeight="1" x14ac:dyDescent="0.2">
      <c r="A208" s="22" t="s">
        <v>56</v>
      </c>
      <c r="F208" s="27">
        <v>7</v>
      </c>
      <c r="K208" s="28"/>
      <c r="L208" s="1"/>
      <c r="M208" s="1"/>
      <c r="O208" s="1">
        <f>F208/E207</f>
        <v>0.875</v>
      </c>
      <c r="P208" s="29">
        <v>8</v>
      </c>
      <c r="Q208" s="30">
        <f t="shared" si="25"/>
        <v>0.88888888888888884</v>
      </c>
      <c r="R208" s="1">
        <f t="shared" si="26"/>
        <v>0.11111111111111116</v>
      </c>
    </row>
    <row r="209" spans="1:22" ht="12.75" customHeight="1" x14ac:dyDescent="0.2">
      <c r="A209" s="22" t="s">
        <v>57</v>
      </c>
      <c r="G209" s="27">
        <v>6</v>
      </c>
      <c r="K209" s="28"/>
      <c r="L209" s="1"/>
      <c r="M209" s="1"/>
      <c r="O209" s="1">
        <f>G209/F208</f>
        <v>0.8571428571428571</v>
      </c>
      <c r="P209" s="29">
        <v>7</v>
      </c>
      <c r="Q209" s="30">
        <f t="shared" si="25"/>
        <v>0.875</v>
      </c>
      <c r="R209" s="1">
        <f t="shared" si="26"/>
        <v>0.125</v>
      </c>
    </row>
    <row r="210" spans="1:22" ht="12.75" customHeight="1" x14ac:dyDescent="0.2">
      <c r="A210" s="22" t="s">
        <v>62</v>
      </c>
      <c r="H210" s="27">
        <v>5</v>
      </c>
      <c r="K210" s="28"/>
      <c r="L210" s="1"/>
      <c r="M210" s="1"/>
      <c r="O210" s="1">
        <f>H210/G209</f>
        <v>0.83333333333333337</v>
      </c>
      <c r="P210" s="29">
        <v>6</v>
      </c>
      <c r="Q210" s="30">
        <f t="shared" si="25"/>
        <v>0.8571428571428571</v>
      </c>
      <c r="R210" s="1">
        <f t="shared" si="26"/>
        <v>0.1428571428571429</v>
      </c>
    </row>
    <row r="211" spans="1:22" ht="12.75" customHeight="1" x14ac:dyDescent="0.2">
      <c r="A211" s="22" t="s">
        <v>63</v>
      </c>
      <c r="I211" s="27">
        <v>5</v>
      </c>
      <c r="K211" s="28"/>
      <c r="L211" s="1"/>
      <c r="M211" s="1"/>
      <c r="O211" s="1">
        <f>I211/H210</f>
        <v>1</v>
      </c>
      <c r="P211" s="29">
        <v>6</v>
      </c>
      <c r="Q211" s="30">
        <f t="shared" si="25"/>
        <v>1</v>
      </c>
      <c r="R211" s="1">
        <f t="shared" si="26"/>
        <v>0</v>
      </c>
    </row>
    <row r="212" spans="1:22" ht="12.75" customHeight="1" x14ac:dyDescent="0.2">
      <c r="A212" s="22" t="s">
        <v>64</v>
      </c>
      <c r="J212" s="27">
        <v>5</v>
      </c>
      <c r="K212" s="28">
        <v>5</v>
      </c>
      <c r="L212" s="1"/>
      <c r="M212" s="1"/>
      <c r="O212" s="1">
        <f>J212/I211</f>
        <v>1</v>
      </c>
      <c r="P212" s="29">
        <v>6</v>
      </c>
      <c r="Q212" s="30">
        <f t="shared" si="25"/>
        <v>1</v>
      </c>
      <c r="R212" s="1">
        <f t="shared" si="26"/>
        <v>0</v>
      </c>
      <c r="S212" s="27" t="s">
        <v>35</v>
      </c>
      <c r="T212" s="27">
        <v>4</v>
      </c>
      <c r="U212" s="27">
        <f>SUM(K212:K213)</f>
        <v>5</v>
      </c>
      <c r="V212" s="27" t="s">
        <v>20</v>
      </c>
    </row>
    <row r="213" spans="1:22" ht="12.75" customHeight="1" x14ac:dyDescent="0.2">
      <c r="A213" s="22" t="s">
        <v>65</v>
      </c>
      <c r="J213" s="27">
        <v>1</v>
      </c>
      <c r="K213" s="28"/>
      <c r="L213" s="1"/>
      <c r="M213" s="1"/>
      <c r="O213" s="1"/>
      <c r="P213" s="29">
        <v>1</v>
      </c>
      <c r="Q213" s="30"/>
      <c r="R213" s="1"/>
      <c r="S213" s="27" t="s">
        <v>36</v>
      </c>
      <c r="T213" s="30">
        <f>T212/B204</f>
        <v>0.2857142857142857</v>
      </c>
      <c r="U213" s="30">
        <f>T212/U212</f>
        <v>0.8</v>
      </c>
      <c r="V213" s="27" t="s">
        <v>37</v>
      </c>
    </row>
    <row r="214" spans="1:22" ht="12.75" customHeight="1" x14ac:dyDescent="0.2">
      <c r="K214" s="27">
        <f>SUM(K212)</f>
        <v>5</v>
      </c>
      <c r="L214" s="1">
        <f>K212/B204</f>
        <v>0.35714285714285715</v>
      </c>
      <c r="M214" s="1">
        <f>K214/B204</f>
        <v>0.35714285714285715</v>
      </c>
      <c r="N214" s="1">
        <f>M214-L214</f>
        <v>0</v>
      </c>
      <c r="O214" s="1"/>
    </row>
    <row r="215" spans="1:22" ht="12.75" customHeight="1" x14ac:dyDescent="0.2">
      <c r="L215" s="1"/>
      <c r="M215" s="1"/>
      <c r="O215" s="1"/>
    </row>
    <row r="216" spans="1:22" ht="12.75" customHeight="1" x14ac:dyDescent="0.3">
      <c r="A216" s="3" t="s">
        <v>115</v>
      </c>
      <c r="L216" s="1"/>
      <c r="M216" s="1"/>
      <c r="O216" s="1"/>
    </row>
    <row r="217" spans="1:22" ht="25.5" customHeight="1" x14ac:dyDescent="0.2">
      <c r="B217" s="230" t="s">
        <v>3</v>
      </c>
      <c r="C217" s="231"/>
      <c r="D217" s="231"/>
      <c r="E217" s="231"/>
      <c r="F217" s="231"/>
      <c r="G217" s="231"/>
      <c r="H217" s="231"/>
      <c r="I217" s="231"/>
      <c r="J217" s="231"/>
      <c r="L217" s="7" t="s">
        <v>11</v>
      </c>
      <c r="M217" s="7" t="s">
        <v>12</v>
      </c>
      <c r="N217" s="8" t="s">
        <v>13</v>
      </c>
      <c r="O217" s="7" t="s">
        <v>14</v>
      </c>
      <c r="P217" s="9" t="s">
        <v>15</v>
      </c>
      <c r="Q217" s="9" t="s">
        <v>16</v>
      </c>
      <c r="R217" s="10" t="s">
        <v>17</v>
      </c>
    </row>
    <row r="218" spans="1:22" ht="12.75" customHeight="1" x14ac:dyDescent="0.2">
      <c r="A218" s="12" t="s">
        <v>19</v>
      </c>
      <c r="B218" s="13">
        <v>1</v>
      </c>
      <c r="C218" s="13">
        <v>2</v>
      </c>
      <c r="D218" s="13">
        <v>3</v>
      </c>
      <c r="E218" s="13">
        <v>4</v>
      </c>
      <c r="F218" s="13">
        <v>5</v>
      </c>
      <c r="G218" s="13">
        <v>6</v>
      </c>
      <c r="H218" s="13">
        <v>7</v>
      </c>
      <c r="I218" s="13">
        <v>8</v>
      </c>
      <c r="J218" s="13">
        <v>9</v>
      </c>
      <c r="K218" s="14" t="s">
        <v>20</v>
      </c>
      <c r="L218" s="18"/>
      <c r="M218" s="18"/>
      <c r="N218" s="19"/>
      <c r="O218" s="20"/>
      <c r="P218" s="21"/>
      <c r="Q218" s="21"/>
      <c r="R218" s="1"/>
    </row>
    <row r="219" spans="1:22" ht="12.75" customHeight="1" x14ac:dyDescent="0.2">
      <c r="A219" s="22" t="s">
        <v>49</v>
      </c>
      <c r="B219" s="23">
        <v>30</v>
      </c>
      <c r="C219" s="23"/>
      <c r="D219" s="23"/>
      <c r="E219" s="23"/>
      <c r="F219" s="23"/>
      <c r="G219" s="23"/>
      <c r="H219" s="23"/>
      <c r="I219" s="23"/>
      <c r="J219" s="23"/>
      <c r="K219" s="24"/>
      <c r="L219" s="18"/>
      <c r="M219" s="18"/>
      <c r="N219" s="19"/>
      <c r="O219" s="20"/>
      <c r="P219" s="26">
        <f>B219</f>
        <v>30</v>
      </c>
      <c r="Q219" s="21"/>
      <c r="R219" s="1"/>
    </row>
    <row r="220" spans="1:22" ht="12.75" customHeight="1" x14ac:dyDescent="0.2">
      <c r="A220" s="22" t="s">
        <v>54</v>
      </c>
      <c r="C220" s="27">
        <v>25</v>
      </c>
      <c r="K220" s="28"/>
      <c r="L220" s="1"/>
      <c r="M220" s="1"/>
      <c r="O220" s="20">
        <f>C220/B219</f>
        <v>0.83333333333333337</v>
      </c>
      <c r="P220" s="29">
        <v>25</v>
      </c>
      <c r="Q220" s="30">
        <f t="shared" ref="Q220:Q227" si="27">P220/P219</f>
        <v>0.83333333333333337</v>
      </c>
      <c r="R220" s="1">
        <f t="shared" ref="R220:R227" si="28">100%-Q220</f>
        <v>0.16666666666666663</v>
      </c>
    </row>
    <row r="221" spans="1:22" ht="12.75" customHeight="1" x14ac:dyDescent="0.2">
      <c r="A221" s="22" t="s">
        <v>55</v>
      </c>
      <c r="D221" s="27">
        <v>20</v>
      </c>
      <c r="K221" s="28"/>
      <c r="L221" s="1"/>
      <c r="M221" s="1"/>
      <c r="O221" s="1">
        <f>D221/C220</f>
        <v>0.8</v>
      </c>
      <c r="P221" s="29">
        <v>22</v>
      </c>
      <c r="Q221" s="30">
        <f t="shared" si="27"/>
        <v>0.88</v>
      </c>
      <c r="R221" s="1">
        <f t="shared" si="28"/>
        <v>0.12</v>
      </c>
      <c r="T221" s="106">
        <f>P221/P219</f>
        <v>0.73333333333333328</v>
      </c>
    </row>
    <row r="222" spans="1:22" ht="12.75" customHeight="1" x14ac:dyDescent="0.2">
      <c r="A222" s="27">
        <v>1201</v>
      </c>
      <c r="E222" s="27">
        <v>19</v>
      </c>
      <c r="K222" s="28"/>
      <c r="L222" s="1"/>
      <c r="M222" s="1"/>
      <c r="O222" s="1">
        <f>E222/D221</f>
        <v>0.95</v>
      </c>
      <c r="P222" s="29">
        <v>21</v>
      </c>
      <c r="Q222" s="30">
        <f t="shared" si="27"/>
        <v>0.95454545454545459</v>
      </c>
      <c r="R222" s="1">
        <f t="shared" si="28"/>
        <v>4.5454545454545414E-2</v>
      </c>
    </row>
    <row r="223" spans="1:22" ht="12.75" customHeight="1" x14ac:dyDescent="0.2">
      <c r="A223" s="27">
        <v>1202</v>
      </c>
      <c r="F223" s="27">
        <v>18</v>
      </c>
      <c r="K223" s="28"/>
      <c r="L223" s="1"/>
      <c r="M223" s="1"/>
      <c r="O223" s="1">
        <f>F223/E222</f>
        <v>0.94736842105263153</v>
      </c>
      <c r="P223" s="29">
        <v>20</v>
      </c>
      <c r="Q223" s="30">
        <f t="shared" si="27"/>
        <v>0.95238095238095233</v>
      </c>
      <c r="R223" s="1">
        <f t="shared" si="28"/>
        <v>4.7619047619047672E-2</v>
      </c>
    </row>
    <row r="224" spans="1:22" ht="12.75" customHeight="1" x14ac:dyDescent="0.2">
      <c r="A224" s="27">
        <v>1301</v>
      </c>
      <c r="G224" s="27">
        <v>16</v>
      </c>
      <c r="K224" s="28"/>
      <c r="L224" s="1"/>
      <c r="M224" s="1"/>
      <c r="O224" s="1">
        <f>G224/F223</f>
        <v>0.88888888888888884</v>
      </c>
      <c r="P224" s="29">
        <v>19</v>
      </c>
      <c r="Q224" s="30">
        <f t="shared" si="27"/>
        <v>0.95</v>
      </c>
      <c r="R224" s="1">
        <f t="shared" si="28"/>
        <v>5.0000000000000044E-2</v>
      </c>
    </row>
    <row r="225" spans="1:22" ht="12.75" customHeight="1" x14ac:dyDescent="0.2">
      <c r="A225" s="27">
        <v>1302</v>
      </c>
      <c r="H225" s="27">
        <v>16</v>
      </c>
      <c r="K225" s="28"/>
      <c r="L225" s="1"/>
      <c r="M225" s="1"/>
      <c r="O225" s="1">
        <f>H225/G224</f>
        <v>1</v>
      </c>
      <c r="P225" s="29">
        <v>19</v>
      </c>
      <c r="Q225" s="30">
        <f t="shared" si="27"/>
        <v>1</v>
      </c>
      <c r="R225" s="1">
        <f t="shared" si="28"/>
        <v>0</v>
      </c>
    </row>
    <row r="226" spans="1:22" ht="12.75" customHeight="1" x14ac:dyDescent="0.2">
      <c r="A226" s="27">
        <v>1401</v>
      </c>
      <c r="I226" s="27">
        <v>16</v>
      </c>
      <c r="K226" s="28"/>
      <c r="L226" s="1"/>
      <c r="M226" s="1"/>
      <c r="O226" s="1">
        <f>I226/H225</f>
        <v>1</v>
      </c>
      <c r="P226" s="29">
        <v>19</v>
      </c>
      <c r="Q226" s="30">
        <f t="shared" si="27"/>
        <v>1</v>
      </c>
      <c r="R226" s="1">
        <f t="shared" si="28"/>
        <v>0</v>
      </c>
    </row>
    <row r="227" spans="1:22" ht="12.75" customHeight="1" x14ac:dyDescent="0.2">
      <c r="A227" s="27">
        <v>1402</v>
      </c>
      <c r="J227" s="27">
        <v>16</v>
      </c>
      <c r="K227" s="28">
        <v>13</v>
      </c>
      <c r="L227" s="1"/>
      <c r="M227" s="1"/>
      <c r="O227" s="1">
        <f>J227/I226</f>
        <v>1</v>
      </c>
      <c r="P227" s="29">
        <v>19</v>
      </c>
      <c r="Q227" s="30">
        <f t="shared" si="27"/>
        <v>1</v>
      </c>
      <c r="R227" s="1">
        <f t="shared" si="28"/>
        <v>0</v>
      </c>
    </row>
    <row r="228" spans="1:22" ht="12.75" customHeight="1" x14ac:dyDescent="0.2">
      <c r="A228" s="27">
        <v>1501</v>
      </c>
      <c r="J228" s="27">
        <v>6</v>
      </c>
      <c r="K228" s="28">
        <v>4</v>
      </c>
      <c r="L228" s="1"/>
      <c r="M228" s="1"/>
      <c r="O228" s="1"/>
      <c r="P228" s="29">
        <v>6</v>
      </c>
      <c r="Q228" s="30"/>
      <c r="R228" s="1"/>
      <c r="S228" s="108" t="s">
        <v>35</v>
      </c>
      <c r="T228" s="108">
        <v>18</v>
      </c>
      <c r="U228" s="108">
        <f>SUM(K227:K229)</f>
        <v>18</v>
      </c>
      <c r="V228" s="108" t="s">
        <v>20</v>
      </c>
    </row>
    <row r="229" spans="1:22" ht="12.75" customHeight="1" x14ac:dyDescent="0.2">
      <c r="A229" s="27">
        <v>1502</v>
      </c>
      <c r="J229" s="27">
        <v>1</v>
      </c>
      <c r="K229" s="28">
        <v>1</v>
      </c>
      <c r="L229" s="1"/>
      <c r="M229" s="1"/>
      <c r="O229" s="1"/>
      <c r="P229" s="29">
        <v>1</v>
      </c>
      <c r="Q229" s="30"/>
      <c r="R229" s="1"/>
      <c r="S229" s="108" t="s">
        <v>36</v>
      </c>
      <c r="T229" s="109">
        <f>T228/B219</f>
        <v>0.6</v>
      </c>
      <c r="U229" s="109">
        <f>T228/U228</f>
        <v>1</v>
      </c>
      <c r="V229" s="108" t="s">
        <v>37</v>
      </c>
    </row>
    <row r="230" spans="1:22" ht="12.75" customHeight="1" x14ac:dyDescent="0.2">
      <c r="K230" s="28"/>
      <c r="L230" s="1"/>
      <c r="M230" s="1"/>
      <c r="O230" s="1"/>
      <c r="P230" s="29"/>
      <c r="Q230" s="30"/>
      <c r="R230" s="1"/>
      <c r="S230" s="1"/>
      <c r="T230" s="1"/>
      <c r="U230" s="1"/>
      <c r="V230" s="1"/>
    </row>
    <row r="231" spans="1:22" ht="12.75" customHeight="1" x14ac:dyDescent="0.2">
      <c r="K231" s="27">
        <f>SUM(K227:K229)</f>
        <v>18</v>
      </c>
      <c r="L231" s="1">
        <f>K227/B219</f>
        <v>0.43333333333333335</v>
      </c>
      <c r="M231" s="1">
        <f>K231/B219</f>
        <v>0.6</v>
      </c>
      <c r="N231" s="1">
        <f>M231-L231</f>
        <v>0.16666666666666663</v>
      </c>
      <c r="O231" s="1"/>
    </row>
    <row r="232" spans="1:22" ht="12.75" customHeight="1" x14ac:dyDescent="0.2">
      <c r="L232" s="1"/>
      <c r="M232" s="1"/>
      <c r="O232" s="1"/>
    </row>
    <row r="233" spans="1:22" ht="12.75" customHeight="1" x14ac:dyDescent="0.3">
      <c r="A233" s="3" t="s">
        <v>116</v>
      </c>
      <c r="L233" s="1"/>
      <c r="M233" s="1"/>
      <c r="O233" s="1"/>
    </row>
    <row r="234" spans="1:22" ht="25.5" customHeight="1" x14ac:dyDescent="0.2">
      <c r="B234" s="230" t="s">
        <v>3</v>
      </c>
      <c r="C234" s="231"/>
      <c r="D234" s="231"/>
      <c r="E234" s="231"/>
      <c r="F234" s="231"/>
      <c r="G234" s="231"/>
      <c r="H234" s="231"/>
      <c r="I234" s="231"/>
      <c r="J234" s="231"/>
      <c r="L234" s="7" t="s">
        <v>11</v>
      </c>
      <c r="M234" s="7" t="s">
        <v>12</v>
      </c>
      <c r="N234" s="8" t="s">
        <v>13</v>
      </c>
      <c r="O234" s="7" t="s">
        <v>14</v>
      </c>
      <c r="P234" s="9" t="s">
        <v>15</v>
      </c>
      <c r="Q234" s="9" t="s">
        <v>16</v>
      </c>
      <c r="R234" s="10" t="s">
        <v>17</v>
      </c>
    </row>
    <row r="235" spans="1:22" ht="12.75" customHeight="1" x14ac:dyDescent="0.2">
      <c r="A235" s="12" t="s">
        <v>19</v>
      </c>
      <c r="B235" s="13">
        <v>1</v>
      </c>
      <c r="C235" s="13">
        <v>2</v>
      </c>
      <c r="D235" s="13">
        <v>3</v>
      </c>
      <c r="E235" s="13">
        <v>4</v>
      </c>
      <c r="F235" s="13">
        <v>5</v>
      </c>
      <c r="G235" s="13">
        <v>6</v>
      </c>
      <c r="H235" s="13">
        <v>7</v>
      </c>
      <c r="I235" s="13">
        <v>8</v>
      </c>
      <c r="J235" s="13">
        <v>9</v>
      </c>
      <c r="K235" s="14" t="s">
        <v>20</v>
      </c>
      <c r="L235" s="18"/>
      <c r="M235" s="18"/>
      <c r="N235" s="19"/>
      <c r="O235" s="20"/>
      <c r="P235" s="21"/>
      <c r="Q235" s="21"/>
      <c r="R235" s="1"/>
    </row>
    <row r="236" spans="1:22" ht="12.75" customHeight="1" x14ac:dyDescent="0.2">
      <c r="A236" s="22" t="s">
        <v>54</v>
      </c>
      <c r="B236" s="23">
        <v>9</v>
      </c>
      <c r="C236" s="23"/>
      <c r="D236" s="23"/>
      <c r="E236" s="23"/>
      <c r="F236" s="23"/>
      <c r="G236" s="23"/>
      <c r="H236" s="23"/>
      <c r="I236" s="23"/>
      <c r="J236" s="23"/>
      <c r="K236" s="24"/>
      <c r="L236" s="18"/>
      <c r="M236" s="18"/>
      <c r="N236" s="19"/>
      <c r="O236" s="20"/>
      <c r="P236" s="26">
        <f>B236</f>
        <v>9</v>
      </c>
      <c r="Q236" s="21"/>
      <c r="R236" s="1"/>
    </row>
    <row r="237" spans="1:22" ht="12.75" customHeight="1" x14ac:dyDescent="0.2">
      <c r="A237" s="22" t="s">
        <v>55</v>
      </c>
      <c r="C237" s="27">
        <v>8</v>
      </c>
      <c r="K237" s="28"/>
      <c r="L237" s="1"/>
      <c r="M237" s="1"/>
      <c r="O237" s="20">
        <f>C237/B236</f>
        <v>0.88888888888888884</v>
      </c>
      <c r="P237" s="29">
        <v>8</v>
      </c>
      <c r="Q237" s="30">
        <f t="shared" ref="Q237:Q244" si="29">P237/P236</f>
        <v>0.88888888888888884</v>
      </c>
      <c r="R237" s="1">
        <f t="shared" ref="R237:R244" si="30">100%-Q237</f>
        <v>0.11111111111111116</v>
      </c>
    </row>
    <row r="238" spans="1:22" ht="12.75" customHeight="1" x14ac:dyDescent="0.2">
      <c r="A238" s="27">
        <v>1201</v>
      </c>
      <c r="D238" s="27">
        <v>7</v>
      </c>
      <c r="K238" s="28"/>
      <c r="L238" s="1"/>
      <c r="M238" s="1"/>
      <c r="O238" s="1">
        <f>D238/C237</f>
        <v>0.875</v>
      </c>
      <c r="P238" s="29">
        <v>8</v>
      </c>
      <c r="Q238" s="30">
        <f t="shared" si="29"/>
        <v>1</v>
      </c>
      <c r="R238" s="1">
        <f t="shared" si="30"/>
        <v>0</v>
      </c>
      <c r="T238" s="110">
        <f>P238/P236</f>
        <v>0.88888888888888884</v>
      </c>
    </row>
    <row r="239" spans="1:22" ht="12.75" customHeight="1" x14ac:dyDescent="0.2">
      <c r="A239" s="27">
        <v>1202</v>
      </c>
      <c r="E239" s="27">
        <v>5</v>
      </c>
      <c r="K239" s="28"/>
      <c r="L239" s="1"/>
      <c r="M239" s="1"/>
      <c r="O239" s="1">
        <f>E239/D238</f>
        <v>0.7142857142857143</v>
      </c>
      <c r="P239" s="29">
        <v>7</v>
      </c>
      <c r="Q239" s="30">
        <f t="shared" si="29"/>
        <v>0.875</v>
      </c>
      <c r="R239" s="1">
        <f t="shared" si="30"/>
        <v>0.125</v>
      </c>
    </row>
    <row r="240" spans="1:22" ht="12.75" customHeight="1" x14ac:dyDescent="0.2">
      <c r="A240" s="27">
        <v>1301</v>
      </c>
      <c r="F240" s="27">
        <v>5</v>
      </c>
      <c r="K240" s="28"/>
      <c r="L240" s="1"/>
      <c r="M240" s="1"/>
      <c r="O240" s="1">
        <f>F240/E239</f>
        <v>1</v>
      </c>
      <c r="P240" s="29">
        <v>7</v>
      </c>
      <c r="Q240" s="30">
        <f t="shared" si="29"/>
        <v>1</v>
      </c>
      <c r="R240" s="1">
        <f t="shared" si="30"/>
        <v>0</v>
      </c>
    </row>
    <row r="241" spans="1:22" ht="12.75" customHeight="1" x14ac:dyDescent="0.2">
      <c r="A241" s="27">
        <v>1302</v>
      </c>
      <c r="G241" s="27">
        <v>5</v>
      </c>
      <c r="K241" s="28"/>
      <c r="L241" s="1"/>
      <c r="M241" s="1"/>
      <c r="O241" s="1">
        <f>G241/F240</f>
        <v>1</v>
      </c>
      <c r="P241" s="29">
        <v>6</v>
      </c>
      <c r="Q241" s="30">
        <f t="shared" si="29"/>
        <v>0.8571428571428571</v>
      </c>
      <c r="R241" s="1">
        <f t="shared" si="30"/>
        <v>0.1428571428571429</v>
      </c>
    </row>
    <row r="242" spans="1:22" ht="12.75" customHeight="1" x14ac:dyDescent="0.2">
      <c r="A242" s="27">
        <v>1401</v>
      </c>
      <c r="H242" s="27">
        <v>5</v>
      </c>
      <c r="K242" s="28"/>
      <c r="L242" s="1"/>
      <c r="M242" s="1"/>
      <c r="O242" s="1">
        <f>H242/G241</f>
        <v>1</v>
      </c>
      <c r="P242" s="29">
        <v>6</v>
      </c>
      <c r="Q242" s="30">
        <f t="shared" si="29"/>
        <v>1</v>
      </c>
      <c r="R242" s="1">
        <f t="shared" si="30"/>
        <v>0</v>
      </c>
    </row>
    <row r="243" spans="1:22" ht="12.75" customHeight="1" x14ac:dyDescent="0.2">
      <c r="A243" s="27">
        <v>1402</v>
      </c>
      <c r="I243" s="27">
        <v>5</v>
      </c>
      <c r="K243" s="28"/>
      <c r="L243" s="1"/>
      <c r="M243" s="1"/>
      <c r="O243" s="1">
        <f>I243/H242</f>
        <v>1</v>
      </c>
      <c r="P243" s="29">
        <v>5</v>
      </c>
      <c r="Q243" s="30">
        <f t="shared" si="29"/>
        <v>0.83333333333333337</v>
      </c>
      <c r="R243" s="1">
        <f t="shared" si="30"/>
        <v>0.16666666666666663</v>
      </c>
    </row>
    <row r="244" spans="1:22" ht="12.75" customHeight="1" x14ac:dyDescent="0.2">
      <c r="A244" s="27">
        <v>1501</v>
      </c>
      <c r="J244" s="27">
        <v>5</v>
      </c>
      <c r="K244" s="28">
        <v>5</v>
      </c>
      <c r="L244" s="1"/>
      <c r="M244" s="1"/>
      <c r="O244" s="1">
        <f>J244/I243</f>
        <v>1</v>
      </c>
      <c r="P244" s="29">
        <v>5</v>
      </c>
      <c r="Q244" s="30">
        <f t="shared" si="29"/>
        <v>1</v>
      </c>
      <c r="R244" s="1">
        <f t="shared" si="30"/>
        <v>0</v>
      </c>
    </row>
    <row r="245" spans="1:22" ht="12.75" customHeight="1" x14ac:dyDescent="0.2">
      <c r="K245" s="28"/>
      <c r="L245" s="1"/>
      <c r="M245" s="1"/>
      <c r="O245" s="1"/>
      <c r="P245" s="29"/>
      <c r="Q245" s="30"/>
      <c r="R245" s="1"/>
      <c r="S245" s="108" t="s">
        <v>35</v>
      </c>
      <c r="T245" s="108">
        <v>5</v>
      </c>
      <c r="U245" s="108">
        <f>SUM(K243:K245)</f>
        <v>5</v>
      </c>
      <c r="V245" s="108" t="s">
        <v>20</v>
      </c>
    </row>
    <row r="246" spans="1:22" ht="12.75" customHeight="1" x14ac:dyDescent="0.2">
      <c r="K246" s="27">
        <f>SUM(K244)</f>
        <v>5</v>
      </c>
      <c r="L246" s="1">
        <f>K244/B236</f>
        <v>0.55555555555555558</v>
      </c>
      <c r="M246" s="1">
        <f>K246/B236</f>
        <v>0.55555555555555558</v>
      </c>
      <c r="N246" s="1">
        <f>M246-L246</f>
        <v>0</v>
      </c>
      <c r="O246" s="1"/>
      <c r="S246" s="108" t="s">
        <v>36</v>
      </c>
      <c r="T246" s="109">
        <f>T245/B236</f>
        <v>0.55555555555555558</v>
      </c>
      <c r="U246" s="109">
        <f>T245/U245</f>
        <v>1</v>
      </c>
      <c r="V246" s="108" t="s">
        <v>37</v>
      </c>
    </row>
    <row r="247" spans="1:22" ht="12.75" customHeight="1" x14ac:dyDescent="0.2">
      <c r="L247" s="1"/>
      <c r="M247" s="1"/>
      <c r="O247" s="1"/>
    </row>
    <row r="248" spans="1:22" ht="12.75" customHeight="1" x14ac:dyDescent="0.3">
      <c r="A248" s="3" t="s">
        <v>117</v>
      </c>
      <c r="L248" s="1"/>
      <c r="M248" s="1"/>
      <c r="O248" s="1"/>
    </row>
    <row r="249" spans="1:22" ht="25.5" customHeight="1" x14ac:dyDescent="0.2">
      <c r="B249" s="230" t="s">
        <v>3</v>
      </c>
      <c r="C249" s="231"/>
      <c r="D249" s="231"/>
      <c r="E249" s="231"/>
      <c r="F249" s="231"/>
      <c r="G249" s="231"/>
      <c r="H249" s="231"/>
      <c r="I249" s="231"/>
      <c r="J249" s="231"/>
      <c r="L249" s="7" t="s">
        <v>11</v>
      </c>
      <c r="M249" s="7" t="s">
        <v>12</v>
      </c>
      <c r="N249" s="8" t="s">
        <v>13</v>
      </c>
      <c r="O249" s="7" t="s">
        <v>14</v>
      </c>
      <c r="P249" s="9" t="s">
        <v>15</v>
      </c>
      <c r="Q249" s="9" t="s">
        <v>16</v>
      </c>
      <c r="R249" s="10" t="s">
        <v>17</v>
      </c>
    </row>
    <row r="250" spans="1:22" ht="12.75" customHeight="1" x14ac:dyDescent="0.2">
      <c r="A250" s="12" t="s">
        <v>19</v>
      </c>
      <c r="B250" s="13">
        <v>1</v>
      </c>
      <c r="C250" s="13">
        <v>2</v>
      </c>
      <c r="D250" s="13">
        <v>3</v>
      </c>
      <c r="E250" s="13">
        <v>4</v>
      </c>
      <c r="F250" s="13">
        <v>5</v>
      </c>
      <c r="G250" s="13">
        <v>6</v>
      </c>
      <c r="H250" s="13">
        <v>7</v>
      </c>
      <c r="I250" s="13">
        <v>8</v>
      </c>
      <c r="J250" s="13">
        <v>9</v>
      </c>
      <c r="K250" s="14" t="s">
        <v>20</v>
      </c>
      <c r="L250" s="18"/>
      <c r="M250" s="18"/>
      <c r="N250" s="19"/>
      <c r="O250" s="20"/>
      <c r="P250" s="21"/>
      <c r="Q250" s="21"/>
      <c r="R250" s="1"/>
    </row>
    <row r="251" spans="1:22" ht="12.75" customHeight="1" x14ac:dyDescent="0.2">
      <c r="A251" s="22" t="s">
        <v>55</v>
      </c>
      <c r="B251" s="23">
        <v>38</v>
      </c>
      <c r="C251" s="23"/>
      <c r="D251" s="23"/>
      <c r="E251" s="23"/>
      <c r="F251" s="23"/>
      <c r="G251" s="23"/>
      <c r="H251" s="23"/>
      <c r="I251" s="23"/>
      <c r="J251" s="23"/>
      <c r="K251" s="24"/>
      <c r="L251" s="18"/>
      <c r="M251" s="18"/>
      <c r="N251" s="19"/>
      <c r="O251" s="20"/>
      <c r="P251" s="26">
        <f>B251</f>
        <v>38</v>
      </c>
      <c r="Q251" s="21"/>
      <c r="R251" s="1"/>
    </row>
    <row r="252" spans="1:22" ht="12.75" customHeight="1" x14ac:dyDescent="0.2">
      <c r="A252" s="27">
        <v>1201</v>
      </c>
      <c r="C252" s="27">
        <v>35</v>
      </c>
      <c r="K252" s="28"/>
      <c r="L252" s="1"/>
      <c r="M252" s="1"/>
      <c r="O252" s="20">
        <f>C252/B251</f>
        <v>0.92105263157894735</v>
      </c>
      <c r="P252" s="29">
        <v>35</v>
      </c>
      <c r="Q252" s="30">
        <f t="shared" ref="Q252:Q259" si="31">P252/P251</f>
        <v>0.92105263157894735</v>
      </c>
      <c r="R252" s="1">
        <f t="shared" ref="R252:R259" si="32">100%-Q252</f>
        <v>7.8947368421052655E-2</v>
      </c>
    </row>
    <row r="253" spans="1:22" ht="12.75" customHeight="1" x14ac:dyDescent="0.2">
      <c r="A253" s="27">
        <v>1202</v>
      </c>
      <c r="D253" s="27">
        <v>31</v>
      </c>
      <c r="K253" s="28"/>
      <c r="L253" s="1"/>
      <c r="M253" s="1"/>
      <c r="O253" s="1">
        <f>D253/C252</f>
        <v>0.88571428571428568</v>
      </c>
      <c r="P253" s="29">
        <v>32</v>
      </c>
      <c r="Q253" s="30">
        <f t="shared" si="31"/>
        <v>0.91428571428571426</v>
      </c>
      <c r="R253" s="1">
        <f t="shared" si="32"/>
        <v>8.5714285714285743E-2</v>
      </c>
      <c r="T253" s="106">
        <f>P253/P251</f>
        <v>0.84210526315789469</v>
      </c>
    </row>
    <row r="254" spans="1:22" ht="12.75" customHeight="1" x14ac:dyDescent="0.2">
      <c r="A254" s="27">
        <v>1301</v>
      </c>
      <c r="E254" s="27">
        <v>26</v>
      </c>
      <c r="K254" s="28"/>
      <c r="L254" s="1"/>
      <c r="M254" s="1"/>
      <c r="O254" s="1">
        <f>E254/D253</f>
        <v>0.83870967741935487</v>
      </c>
      <c r="P254" s="29">
        <v>28</v>
      </c>
      <c r="Q254" s="30">
        <f t="shared" si="31"/>
        <v>0.875</v>
      </c>
      <c r="R254" s="1">
        <f t="shared" si="32"/>
        <v>0.125</v>
      </c>
    </row>
    <row r="255" spans="1:22" ht="12.75" customHeight="1" x14ac:dyDescent="0.2">
      <c r="A255" s="27">
        <v>1302</v>
      </c>
      <c r="F255" s="27">
        <v>22</v>
      </c>
      <c r="K255" s="28"/>
      <c r="L255" s="1"/>
      <c r="M255" s="1"/>
      <c r="O255" s="1">
        <f>F255/E254</f>
        <v>0.84615384615384615</v>
      </c>
      <c r="P255" s="29">
        <v>24</v>
      </c>
      <c r="Q255" s="30">
        <f t="shared" si="31"/>
        <v>0.8571428571428571</v>
      </c>
      <c r="R255" s="1">
        <f t="shared" si="32"/>
        <v>0.1428571428571429</v>
      </c>
    </row>
    <row r="256" spans="1:22" ht="12.75" customHeight="1" x14ac:dyDescent="0.2">
      <c r="A256" s="27">
        <v>1401</v>
      </c>
      <c r="G256" s="27">
        <v>22</v>
      </c>
      <c r="K256" s="28"/>
      <c r="L256" s="1"/>
      <c r="M256" s="1"/>
      <c r="O256" s="1">
        <f>G256/F255</f>
        <v>1</v>
      </c>
      <c r="P256" s="29">
        <v>23</v>
      </c>
      <c r="Q256" s="30">
        <f t="shared" si="31"/>
        <v>0.95833333333333337</v>
      </c>
      <c r="R256" s="1">
        <f t="shared" si="32"/>
        <v>4.166666666666663E-2</v>
      </c>
    </row>
    <row r="257" spans="1:22" ht="12.75" customHeight="1" x14ac:dyDescent="0.2">
      <c r="A257" s="27">
        <v>1402</v>
      </c>
      <c r="H257" s="27">
        <v>21</v>
      </c>
      <c r="K257" s="28"/>
      <c r="L257" s="1"/>
      <c r="M257" s="1"/>
      <c r="O257" s="1">
        <f>H257/G256</f>
        <v>0.95454545454545459</v>
      </c>
      <c r="P257" s="29">
        <v>22</v>
      </c>
      <c r="Q257" s="30">
        <f t="shared" si="31"/>
        <v>0.95652173913043481</v>
      </c>
      <c r="R257" s="1">
        <f t="shared" si="32"/>
        <v>4.3478260869565188E-2</v>
      </c>
    </row>
    <row r="258" spans="1:22" ht="12.75" customHeight="1" x14ac:dyDescent="0.2">
      <c r="A258" s="27">
        <v>1501</v>
      </c>
      <c r="I258" s="27">
        <v>21</v>
      </c>
      <c r="K258" s="28"/>
      <c r="L258" s="1"/>
      <c r="M258" s="1"/>
      <c r="O258" s="1">
        <f>I258/H257</f>
        <v>1</v>
      </c>
      <c r="P258" s="29">
        <v>22</v>
      </c>
      <c r="Q258" s="30">
        <f t="shared" si="31"/>
        <v>1</v>
      </c>
      <c r="R258" s="1">
        <f t="shared" si="32"/>
        <v>0</v>
      </c>
    </row>
    <row r="259" spans="1:22" ht="12.75" customHeight="1" x14ac:dyDescent="0.2">
      <c r="A259" s="27">
        <v>1502</v>
      </c>
      <c r="J259" s="27">
        <v>19</v>
      </c>
      <c r="K259" s="28">
        <v>7</v>
      </c>
      <c r="L259" s="1"/>
      <c r="M259" s="1"/>
      <c r="O259" s="1">
        <f>J259/I258</f>
        <v>0.90476190476190477</v>
      </c>
      <c r="P259" s="29">
        <v>22</v>
      </c>
      <c r="Q259" s="30">
        <f t="shared" si="31"/>
        <v>1</v>
      </c>
      <c r="R259" s="1">
        <f t="shared" si="32"/>
        <v>0</v>
      </c>
    </row>
    <row r="260" spans="1:22" ht="12.75" customHeight="1" x14ac:dyDescent="0.2">
      <c r="A260" s="27">
        <v>1601</v>
      </c>
      <c r="J260" s="27">
        <v>5</v>
      </c>
      <c r="K260" s="28">
        <v>2</v>
      </c>
      <c r="L260" s="1"/>
      <c r="M260" s="1"/>
      <c r="O260" s="1"/>
      <c r="P260" s="29">
        <v>5</v>
      </c>
      <c r="Q260" s="30"/>
      <c r="R260" s="1"/>
      <c r="S260" s="108" t="s">
        <v>35</v>
      </c>
      <c r="T260" s="108">
        <v>10</v>
      </c>
      <c r="U260" s="108">
        <f>SUM(K259:K261)</f>
        <v>10</v>
      </c>
      <c r="V260" s="108" t="s">
        <v>20</v>
      </c>
    </row>
    <row r="261" spans="1:22" ht="12.75" customHeight="1" x14ac:dyDescent="0.2">
      <c r="A261" s="27">
        <v>1602</v>
      </c>
      <c r="K261" s="28">
        <v>1</v>
      </c>
      <c r="L261" s="1"/>
      <c r="M261" s="1"/>
      <c r="O261" s="1"/>
      <c r="P261" s="29">
        <v>2</v>
      </c>
      <c r="Q261" s="30"/>
      <c r="R261" s="1"/>
      <c r="S261" s="108" t="s">
        <v>36</v>
      </c>
      <c r="T261" s="109">
        <f>T260/B251</f>
        <v>0.26315789473684209</v>
      </c>
      <c r="U261" s="109">
        <f>T260/U260</f>
        <v>1</v>
      </c>
      <c r="V261" s="108" t="s">
        <v>37</v>
      </c>
    </row>
    <row r="262" spans="1:22" ht="12.75" customHeight="1" x14ac:dyDescent="0.2">
      <c r="K262" s="27">
        <f>SUM(K259:K261)</f>
        <v>10</v>
      </c>
      <c r="L262" s="1">
        <f>K259/B251</f>
        <v>0.18421052631578946</v>
      </c>
      <c r="M262" s="1">
        <f>K262/B251</f>
        <v>0.26315789473684209</v>
      </c>
      <c r="N262" s="1">
        <f>M262-L262</f>
        <v>7.8947368421052627E-2</v>
      </c>
      <c r="O262" s="1"/>
    </row>
    <row r="263" spans="1:22" ht="12.75" customHeight="1" x14ac:dyDescent="0.2">
      <c r="L263" s="1"/>
      <c r="M263" s="1"/>
      <c r="O263" s="1"/>
    </row>
    <row r="264" spans="1:22" ht="12.75" customHeight="1" x14ac:dyDescent="0.3">
      <c r="A264" s="3" t="s">
        <v>118</v>
      </c>
      <c r="L264" s="1"/>
      <c r="M264" s="1"/>
      <c r="O264" s="1"/>
    </row>
    <row r="265" spans="1:22" ht="25.5" customHeight="1" x14ac:dyDescent="0.2">
      <c r="B265" s="230" t="s">
        <v>3</v>
      </c>
      <c r="C265" s="231"/>
      <c r="D265" s="231"/>
      <c r="E265" s="231"/>
      <c r="F265" s="231"/>
      <c r="G265" s="231"/>
      <c r="H265" s="231"/>
      <c r="I265" s="231"/>
      <c r="J265" s="231"/>
      <c r="L265" s="7" t="s">
        <v>11</v>
      </c>
      <c r="M265" s="7" t="s">
        <v>12</v>
      </c>
      <c r="N265" s="8" t="s">
        <v>13</v>
      </c>
      <c r="O265" s="7" t="s">
        <v>14</v>
      </c>
      <c r="P265" s="9" t="s">
        <v>15</v>
      </c>
      <c r="Q265" s="9" t="s">
        <v>16</v>
      </c>
      <c r="R265" s="10" t="s">
        <v>17</v>
      </c>
    </row>
    <row r="266" spans="1:22" ht="12.75" customHeight="1" x14ac:dyDescent="0.2">
      <c r="A266" s="12" t="s">
        <v>19</v>
      </c>
      <c r="B266" s="13">
        <v>1</v>
      </c>
      <c r="C266" s="13">
        <v>2</v>
      </c>
      <c r="D266" s="13">
        <v>3</v>
      </c>
      <c r="E266" s="13">
        <v>4</v>
      </c>
      <c r="F266" s="13">
        <v>5</v>
      </c>
      <c r="G266" s="13">
        <v>6</v>
      </c>
      <c r="H266" s="13">
        <v>7</v>
      </c>
      <c r="I266" s="13">
        <v>8</v>
      </c>
      <c r="J266" s="13">
        <v>9</v>
      </c>
      <c r="K266" s="14" t="s">
        <v>20</v>
      </c>
      <c r="L266" s="18"/>
      <c r="M266" s="18"/>
      <c r="N266" s="19"/>
      <c r="O266" s="20"/>
      <c r="P266" s="21"/>
      <c r="Q266" s="21"/>
      <c r="R266" s="1"/>
    </row>
    <row r="267" spans="1:22" ht="12.75" customHeight="1" x14ac:dyDescent="0.2">
      <c r="A267" s="22" t="s">
        <v>56</v>
      </c>
      <c r="B267" s="23">
        <v>17</v>
      </c>
      <c r="C267" s="23"/>
      <c r="D267" s="23"/>
      <c r="E267" s="23"/>
      <c r="F267" s="23"/>
      <c r="G267" s="23"/>
      <c r="H267" s="23"/>
      <c r="I267" s="23"/>
      <c r="J267" s="23"/>
      <c r="K267" s="24"/>
      <c r="L267" s="18"/>
      <c r="M267" s="18"/>
      <c r="N267" s="19"/>
      <c r="O267" s="20"/>
      <c r="P267" s="26">
        <f>B267</f>
        <v>17</v>
      </c>
      <c r="Q267" s="21"/>
      <c r="R267" s="1"/>
    </row>
    <row r="268" spans="1:22" ht="12.75" customHeight="1" x14ac:dyDescent="0.2">
      <c r="A268" s="27">
        <v>1202</v>
      </c>
      <c r="C268" s="27">
        <v>13</v>
      </c>
      <c r="K268" s="28"/>
      <c r="L268" s="1"/>
      <c r="M268" s="1"/>
      <c r="O268" s="20">
        <f>C268/B267</f>
        <v>0.76470588235294112</v>
      </c>
      <c r="P268" s="29">
        <v>13</v>
      </c>
      <c r="Q268" s="30">
        <f t="shared" ref="Q268:Q274" si="33">P268/P267</f>
        <v>0.76470588235294112</v>
      </c>
      <c r="R268" s="1">
        <f t="shared" ref="R268:R274" si="34">100%-Q268</f>
        <v>0.23529411764705888</v>
      </c>
    </row>
    <row r="269" spans="1:22" ht="12.75" customHeight="1" x14ac:dyDescent="0.2">
      <c r="A269" s="27">
        <v>1301</v>
      </c>
      <c r="D269" s="27">
        <v>13</v>
      </c>
      <c r="K269" s="28"/>
      <c r="L269" s="1"/>
      <c r="M269" s="1"/>
      <c r="O269" s="20">
        <f>D269/C268</f>
        <v>1</v>
      </c>
      <c r="P269" s="29">
        <v>13</v>
      </c>
      <c r="Q269" s="30">
        <f t="shared" si="33"/>
        <v>1</v>
      </c>
      <c r="R269" s="1">
        <f t="shared" si="34"/>
        <v>0</v>
      </c>
      <c r="T269" s="106">
        <f>P269/P267</f>
        <v>0.76470588235294112</v>
      </c>
    </row>
    <row r="270" spans="1:22" ht="12.75" customHeight="1" x14ac:dyDescent="0.2">
      <c r="A270" s="27">
        <v>1302</v>
      </c>
      <c r="E270" s="27">
        <v>12</v>
      </c>
      <c r="K270" s="28"/>
      <c r="L270" s="1"/>
      <c r="M270" s="1"/>
      <c r="O270" s="20">
        <f>E270/D269</f>
        <v>0.92307692307692313</v>
      </c>
      <c r="P270" s="29">
        <v>12</v>
      </c>
      <c r="Q270" s="30">
        <f t="shared" si="33"/>
        <v>0.92307692307692313</v>
      </c>
      <c r="R270" s="1">
        <f t="shared" si="34"/>
        <v>7.6923076923076872E-2</v>
      </c>
    </row>
    <row r="271" spans="1:22" ht="12.75" customHeight="1" x14ac:dyDescent="0.2">
      <c r="A271" s="27">
        <v>1401</v>
      </c>
      <c r="F271" s="27">
        <v>12</v>
      </c>
      <c r="K271" s="28"/>
      <c r="L271" s="1"/>
      <c r="M271" s="1"/>
      <c r="O271" s="1">
        <f>F271/E270</f>
        <v>1</v>
      </c>
      <c r="P271" s="29">
        <v>12</v>
      </c>
      <c r="Q271" s="30">
        <f t="shared" si="33"/>
        <v>1</v>
      </c>
      <c r="R271" s="1">
        <f t="shared" si="34"/>
        <v>0</v>
      </c>
    </row>
    <row r="272" spans="1:22" ht="12.75" customHeight="1" x14ac:dyDescent="0.2">
      <c r="A272" s="27">
        <v>1402</v>
      </c>
      <c r="G272" s="27">
        <v>12</v>
      </c>
      <c r="K272" s="28"/>
      <c r="L272" s="1"/>
      <c r="M272" s="1"/>
      <c r="O272" s="1">
        <f>G272/F271</f>
        <v>1</v>
      </c>
      <c r="P272" s="29">
        <v>12</v>
      </c>
      <c r="Q272" s="30">
        <f t="shared" si="33"/>
        <v>1</v>
      </c>
      <c r="R272" s="1">
        <f t="shared" si="34"/>
        <v>0</v>
      </c>
    </row>
    <row r="273" spans="1:22" ht="12.75" customHeight="1" x14ac:dyDescent="0.2">
      <c r="A273" s="27">
        <v>1501</v>
      </c>
      <c r="H273" s="27">
        <v>12</v>
      </c>
      <c r="K273" s="28"/>
      <c r="L273" s="1"/>
      <c r="M273" s="1"/>
      <c r="O273" s="1">
        <f>H273/G272</f>
        <v>1</v>
      </c>
      <c r="P273" s="29">
        <v>12</v>
      </c>
      <c r="Q273" s="30">
        <f t="shared" si="33"/>
        <v>1</v>
      </c>
      <c r="R273" s="1">
        <f t="shared" si="34"/>
        <v>0</v>
      </c>
    </row>
    <row r="274" spans="1:22" ht="12.75" customHeight="1" x14ac:dyDescent="0.2">
      <c r="A274" s="27">
        <v>1502</v>
      </c>
      <c r="I274" s="27">
        <v>12</v>
      </c>
      <c r="K274" s="28"/>
      <c r="L274" s="1"/>
      <c r="M274" s="1"/>
      <c r="O274" s="1">
        <f>I274/H273</f>
        <v>1</v>
      </c>
      <c r="P274" s="29">
        <v>12</v>
      </c>
      <c r="Q274" s="30">
        <f t="shared" si="33"/>
        <v>1</v>
      </c>
      <c r="R274" s="1">
        <f t="shared" si="34"/>
        <v>0</v>
      </c>
    </row>
    <row r="275" spans="1:22" ht="12.75" customHeight="1" x14ac:dyDescent="0.2">
      <c r="A275" s="27">
        <v>1601</v>
      </c>
      <c r="J275" s="27">
        <v>12</v>
      </c>
      <c r="K275" s="28">
        <v>11</v>
      </c>
      <c r="L275" s="1"/>
      <c r="M275" s="1"/>
      <c r="O275" s="1"/>
      <c r="P275" s="29"/>
      <c r="Q275" s="30"/>
      <c r="R275" s="1"/>
    </row>
    <row r="276" spans="1:22" ht="12.75" customHeight="1" x14ac:dyDescent="0.2">
      <c r="A276" s="27">
        <v>1602</v>
      </c>
      <c r="J276" s="27">
        <v>2</v>
      </c>
      <c r="K276" s="28"/>
      <c r="L276" s="1"/>
      <c r="M276" s="1"/>
      <c r="O276" s="1"/>
      <c r="P276" s="29"/>
      <c r="Q276" s="30"/>
      <c r="R276" s="1"/>
      <c r="S276" s="108" t="s">
        <v>35</v>
      </c>
      <c r="T276" s="108">
        <v>9</v>
      </c>
      <c r="U276" s="108">
        <f>K277</f>
        <v>11</v>
      </c>
      <c r="V276" s="108" t="s">
        <v>20</v>
      </c>
    </row>
    <row r="277" spans="1:22" ht="12.75" customHeight="1" x14ac:dyDescent="0.2">
      <c r="K277" s="27">
        <f>SUM(K275)</f>
        <v>11</v>
      </c>
      <c r="L277" s="1">
        <f>K275/B267</f>
        <v>0.6470588235294118</v>
      </c>
      <c r="M277" s="1">
        <f>K277/B267</f>
        <v>0.6470588235294118</v>
      </c>
      <c r="N277" s="1">
        <f>M277-L277</f>
        <v>0</v>
      </c>
      <c r="O277" s="1"/>
      <c r="P277" s="29"/>
      <c r="Q277" s="30"/>
      <c r="R277" s="1"/>
      <c r="S277" s="108" t="s">
        <v>36</v>
      </c>
      <c r="T277" s="109">
        <f>T276/B267</f>
        <v>0.52941176470588236</v>
      </c>
      <c r="U277" s="109">
        <f>T276/U276</f>
        <v>0.81818181818181823</v>
      </c>
      <c r="V277" s="108" t="s">
        <v>37</v>
      </c>
    </row>
    <row r="278" spans="1:22" ht="12.75" customHeight="1" x14ac:dyDescent="0.2">
      <c r="L278" s="1"/>
      <c r="M278" s="1"/>
      <c r="O278" s="1"/>
    </row>
    <row r="279" spans="1:22" ht="12.75" customHeight="1" x14ac:dyDescent="0.2">
      <c r="L279" s="1"/>
      <c r="M279" s="1"/>
      <c r="O279" s="1"/>
    </row>
    <row r="280" spans="1:22" ht="12.75" customHeight="1" x14ac:dyDescent="0.3">
      <c r="A280" s="3" t="s">
        <v>119</v>
      </c>
      <c r="L280" s="1"/>
      <c r="M280" s="1"/>
      <c r="O280" s="1"/>
    </row>
    <row r="281" spans="1:22" ht="25.5" customHeight="1" x14ac:dyDescent="0.2">
      <c r="B281" s="230" t="s">
        <v>3</v>
      </c>
      <c r="C281" s="231"/>
      <c r="D281" s="231"/>
      <c r="E281" s="231"/>
      <c r="F281" s="231"/>
      <c r="G281" s="231"/>
      <c r="H281" s="231"/>
      <c r="I281" s="231"/>
      <c r="J281" s="231"/>
      <c r="L281" s="7" t="s">
        <v>11</v>
      </c>
      <c r="M281" s="7" t="s">
        <v>12</v>
      </c>
      <c r="N281" s="8" t="s">
        <v>13</v>
      </c>
      <c r="O281" s="7" t="s">
        <v>14</v>
      </c>
      <c r="P281" s="9" t="s">
        <v>15</v>
      </c>
      <c r="Q281" s="9" t="s">
        <v>16</v>
      </c>
      <c r="R281" s="10" t="s">
        <v>17</v>
      </c>
    </row>
    <row r="282" spans="1:22" ht="12.75" customHeight="1" x14ac:dyDescent="0.2">
      <c r="A282" s="12" t="s">
        <v>19</v>
      </c>
      <c r="B282" s="13">
        <v>1</v>
      </c>
      <c r="C282" s="13">
        <v>2</v>
      </c>
      <c r="D282" s="13">
        <v>3</v>
      </c>
      <c r="E282" s="13">
        <v>4</v>
      </c>
      <c r="F282" s="13">
        <v>5</v>
      </c>
      <c r="G282" s="13">
        <v>6</v>
      </c>
      <c r="H282" s="13">
        <v>7</v>
      </c>
      <c r="I282" s="13">
        <v>8</v>
      </c>
      <c r="J282" s="13">
        <v>9</v>
      </c>
      <c r="K282" s="14" t="s">
        <v>20</v>
      </c>
      <c r="L282" s="18"/>
      <c r="M282" s="18"/>
      <c r="N282" s="19"/>
      <c r="O282" s="20"/>
      <c r="P282" s="21"/>
      <c r="Q282" s="21"/>
      <c r="R282" s="1"/>
    </row>
    <row r="283" spans="1:22" ht="12.75" customHeight="1" x14ac:dyDescent="0.2">
      <c r="A283" s="22" t="s">
        <v>57</v>
      </c>
      <c r="B283" s="23">
        <v>28</v>
      </c>
      <c r="C283" s="23"/>
      <c r="D283" s="23"/>
      <c r="E283" s="23"/>
      <c r="F283" s="23"/>
      <c r="G283" s="23"/>
      <c r="H283" s="23"/>
      <c r="I283" s="23"/>
      <c r="J283" s="23"/>
      <c r="K283" s="24"/>
      <c r="L283" s="18"/>
      <c r="M283" s="18"/>
      <c r="N283" s="19"/>
      <c r="O283" s="20"/>
      <c r="P283" s="26">
        <f>B283</f>
        <v>28</v>
      </c>
      <c r="Q283" s="21"/>
      <c r="R283" s="1"/>
    </row>
    <row r="284" spans="1:22" ht="12.75" customHeight="1" x14ac:dyDescent="0.2">
      <c r="A284" s="27">
        <v>1301</v>
      </c>
      <c r="C284" s="27">
        <v>20</v>
      </c>
      <c r="K284" s="28"/>
      <c r="L284" s="1"/>
      <c r="M284" s="1"/>
      <c r="O284" s="20">
        <f>C284/B283</f>
        <v>0.7142857142857143</v>
      </c>
      <c r="P284" s="29">
        <v>20</v>
      </c>
      <c r="Q284" s="30">
        <f t="shared" ref="Q284:Q289" si="35">P284/P283</f>
        <v>0.7142857142857143</v>
      </c>
      <c r="R284" s="1">
        <f t="shared" ref="R284:R289" si="36">100%-Q284</f>
        <v>0.2857142857142857</v>
      </c>
    </row>
    <row r="285" spans="1:22" ht="12.75" customHeight="1" x14ac:dyDescent="0.2">
      <c r="A285" s="27">
        <v>1302</v>
      </c>
      <c r="D285" s="27">
        <v>15</v>
      </c>
      <c r="K285" s="28"/>
      <c r="L285" s="1"/>
      <c r="M285" s="1"/>
      <c r="O285" s="1">
        <f>D285/C284</f>
        <v>0.75</v>
      </c>
      <c r="P285" s="29">
        <v>15</v>
      </c>
      <c r="Q285" s="30">
        <f t="shared" si="35"/>
        <v>0.75</v>
      </c>
      <c r="R285" s="1">
        <f t="shared" si="36"/>
        <v>0.25</v>
      </c>
      <c r="T285" s="106">
        <f>P285/P283</f>
        <v>0.5357142857142857</v>
      </c>
    </row>
    <row r="286" spans="1:22" ht="12.75" customHeight="1" x14ac:dyDescent="0.2">
      <c r="A286" s="27">
        <v>1401</v>
      </c>
      <c r="E286" s="27">
        <v>14</v>
      </c>
      <c r="K286" s="28"/>
      <c r="L286" s="1"/>
      <c r="M286" s="1"/>
      <c r="O286" s="1">
        <f>E286/D285</f>
        <v>0.93333333333333335</v>
      </c>
      <c r="P286" s="29">
        <v>14</v>
      </c>
      <c r="Q286" s="30">
        <f t="shared" si="35"/>
        <v>0.93333333333333335</v>
      </c>
      <c r="R286" s="1">
        <f t="shared" si="36"/>
        <v>6.6666666666666652E-2</v>
      </c>
    </row>
    <row r="287" spans="1:22" ht="12.75" customHeight="1" x14ac:dyDescent="0.2">
      <c r="A287" s="27">
        <v>1402</v>
      </c>
      <c r="F287" s="27">
        <v>14</v>
      </c>
      <c r="K287" s="28"/>
      <c r="L287" s="1"/>
      <c r="M287" s="1"/>
      <c r="O287" s="1">
        <f>F287/E286</f>
        <v>1</v>
      </c>
      <c r="P287" s="29">
        <v>14</v>
      </c>
      <c r="Q287" s="30">
        <f t="shared" si="35"/>
        <v>1</v>
      </c>
      <c r="R287" s="1">
        <f t="shared" si="36"/>
        <v>0</v>
      </c>
    </row>
    <row r="288" spans="1:22" ht="12.75" customHeight="1" x14ac:dyDescent="0.2">
      <c r="A288" s="27">
        <v>1501</v>
      </c>
      <c r="G288" s="27">
        <v>13</v>
      </c>
      <c r="K288" s="28"/>
      <c r="L288" s="1"/>
      <c r="M288" s="1"/>
      <c r="O288" s="1">
        <f>G288/F287</f>
        <v>0.9285714285714286</v>
      </c>
      <c r="P288" s="29">
        <v>13</v>
      </c>
      <c r="Q288" s="30">
        <f t="shared" si="35"/>
        <v>0.9285714285714286</v>
      </c>
      <c r="R288" s="1">
        <f t="shared" si="36"/>
        <v>7.1428571428571397E-2</v>
      </c>
    </row>
    <row r="289" spans="1:22" ht="12.75" customHeight="1" x14ac:dyDescent="0.2">
      <c r="A289" s="27">
        <v>1502</v>
      </c>
      <c r="H289" s="27">
        <v>13</v>
      </c>
      <c r="K289" s="28"/>
      <c r="L289" s="1"/>
      <c r="M289" s="1"/>
      <c r="O289" s="1">
        <f>H289/G288</f>
        <v>1</v>
      </c>
      <c r="P289" s="29">
        <v>13</v>
      </c>
      <c r="Q289" s="30">
        <f t="shared" si="35"/>
        <v>1</v>
      </c>
      <c r="R289" s="1">
        <f t="shared" si="36"/>
        <v>0</v>
      </c>
    </row>
    <row r="290" spans="1:22" ht="12.75" customHeight="1" x14ac:dyDescent="0.2">
      <c r="A290" s="27">
        <v>1601</v>
      </c>
      <c r="I290" s="27">
        <v>13</v>
      </c>
      <c r="K290" s="28">
        <v>12</v>
      </c>
      <c r="L290" s="1"/>
      <c r="M290" s="1"/>
      <c r="O290" s="1"/>
      <c r="P290" s="29">
        <v>13</v>
      </c>
    </row>
    <row r="291" spans="1:22" ht="12.75" customHeight="1" x14ac:dyDescent="0.2">
      <c r="A291" s="27">
        <v>1602</v>
      </c>
      <c r="J291" s="27">
        <v>1</v>
      </c>
      <c r="K291" s="28">
        <v>1</v>
      </c>
      <c r="L291" s="1"/>
      <c r="M291" s="1"/>
      <c r="O291" s="1"/>
      <c r="P291" s="29">
        <v>1</v>
      </c>
      <c r="S291" s="108" t="s">
        <v>35</v>
      </c>
      <c r="T291" s="108">
        <v>11</v>
      </c>
      <c r="U291" s="108">
        <f>SUM(K289:K291)</f>
        <v>13</v>
      </c>
      <c r="V291" s="108" t="s">
        <v>20</v>
      </c>
    </row>
    <row r="292" spans="1:22" ht="12.75" customHeight="1" x14ac:dyDescent="0.2">
      <c r="K292" s="27">
        <f>SUM(K290:K291)</f>
        <v>13</v>
      </c>
      <c r="L292" s="1">
        <f>K290/B283</f>
        <v>0.42857142857142855</v>
      </c>
      <c r="M292" s="1">
        <f>K292/B283</f>
        <v>0.4642857142857143</v>
      </c>
      <c r="N292" s="1">
        <f>M292-L292</f>
        <v>3.5714285714285754E-2</v>
      </c>
      <c r="O292" s="1"/>
      <c r="S292" s="108" t="s">
        <v>36</v>
      </c>
      <c r="T292" s="109">
        <f>T291/B283</f>
        <v>0.39285714285714285</v>
      </c>
      <c r="U292" s="109">
        <f>T291/U291</f>
        <v>0.84615384615384615</v>
      </c>
      <c r="V292" s="108" t="s">
        <v>37</v>
      </c>
    </row>
    <row r="293" spans="1:22" ht="12.75" customHeight="1" x14ac:dyDescent="0.2">
      <c r="L293" s="1"/>
      <c r="M293" s="1"/>
      <c r="O293" s="1"/>
    </row>
    <row r="294" spans="1:22" ht="12.75" customHeight="1" x14ac:dyDescent="0.2">
      <c r="L294" s="1"/>
      <c r="M294" s="1"/>
      <c r="O294" s="1"/>
    </row>
    <row r="295" spans="1:22" ht="12.75" customHeight="1" x14ac:dyDescent="0.2">
      <c r="L295" s="1"/>
      <c r="M295" s="1"/>
      <c r="O295" s="1"/>
    </row>
    <row r="296" spans="1:22" ht="12.75" customHeight="1" x14ac:dyDescent="0.2">
      <c r="L296" s="1"/>
      <c r="M296" s="1"/>
      <c r="O296" s="1"/>
    </row>
    <row r="297" spans="1:22" ht="12.75" customHeight="1" x14ac:dyDescent="0.2">
      <c r="L297" s="1"/>
      <c r="M297" s="1"/>
      <c r="O297" s="1"/>
    </row>
    <row r="298" spans="1:22" ht="12.75" customHeight="1" x14ac:dyDescent="0.2">
      <c r="L298" s="1"/>
      <c r="M298" s="1"/>
      <c r="O298" s="1"/>
    </row>
    <row r="299" spans="1:22" ht="12.75" customHeight="1" x14ac:dyDescent="0.2">
      <c r="L299" s="1"/>
      <c r="M299" s="1"/>
      <c r="O299" s="1"/>
    </row>
    <row r="300" spans="1:22" ht="12.75" customHeight="1" x14ac:dyDescent="0.2">
      <c r="L300" s="1"/>
      <c r="M300" s="1"/>
      <c r="O300" s="1"/>
    </row>
    <row r="301" spans="1:22" ht="12.75" customHeight="1" x14ac:dyDescent="0.2">
      <c r="L301" s="1"/>
      <c r="M301" s="1"/>
      <c r="O301" s="1"/>
    </row>
    <row r="302" spans="1:22" ht="12.75" customHeight="1" x14ac:dyDescent="0.2">
      <c r="L302" s="1"/>
      <c r="M302" s="1"/>
      <c r="O302" s="1"/>
    </row>
    <row r="303" spans="1:22" ht="12.75" customHeight="1" x14ac:dyDescent="0.2">
      <c r="L303" s="1"/>
      <c r="M303" s="1"/>
      <c r="O303" s="1"/>
    </row>
    <row r="304" spans="1:22" ht="12.75" customHeight="1" x14ac:dyDescent="0.2">
      <c r="L304" s="1"/>
      <c r="M304" s="1"/>
      <c r="O304" s="1"/>
    </row>
    <row r="305" spans="12:15" ht="12.75" customHeight="1" x14ac:dyDescent="0.2">
      <c r="L305" s="1"/>
      <c r="M305" s="1"/>
      <c r="O305" s="1"/>
    </row>
    <row r="306" spans="12:15" ht="12.75" customHeight="1" x14ac:dyDescent="0.2">
      <c r="L306" s="1"/>
      <c r="M306" s="1"/>
      <c r="O306" s="1"/>
    </row>
    <row r="307" spans="12:15" ht="12.75" customHeight="1" x14ac:dyDescent="0.2">
      <c r="L307" s="1"/>
      <c r="M307" s="1"/>
      <c r="O307" s="1"/>
    </row>
    <row r="308" spans="12:15" ht="12.75" customHeight="1" x14ac:dyDescent="0.2">
      <c r="L308" s="1"/>
      <c r="M308" s="1"/>
      <c r="O308" s="1"/>
    </row>
    <row r="309" spans="12:15" ht="12.75" customHeight="1" x14ac:dyDescent="0.2">
      <c r="L309" s="1"/>
      <c r="M309" s="1"/>
      <c r="O309" s="1"/>
    </row>
    <row r="310" spans="12:15" ht="12.75" customHeight="1" x14ac:dyDescent="0.2">
      <c r="L310" s="1"/>
      <c r="M310" s="1"/>
      <c r="O310" s="1"/>
    </row>
    <row r="311" spans="12:15" ht="12.75" customHeight="1" x14ac:dyDescent="0.2">
      <c r="L311" s="1"/>
      <c r="M311" s="1"/>
      <c r="O311" s="1"/>
    </row>
    <row r="312" spans="12:15" ht="12.75" customHeight="1" x14ac:dyDescent="0.2">
      <c r="L312" s="1"/>
      <c r="M312" s="1"/>
      <c r="O312" s="1"/>
    </row>
    <row r="313" spans="12:15" ht="12.75" customHeight="1" x14ac:dyDescent="0.2">
      <c r="L313" s="1"/>
      <c r="M313" s="1"/>
      <c r="O313" s="1"/>
    </row>
    <row r="314" spans="12:15" ht="12.75" customHeight="1" x14ac:dyDescent="0.2">
      <c r="L314" s="1"/>
      <c r="M314" s="1"/>
      <c r="O314" s="1"/>
    </row>
    <row r="315" spans="12:15" ht="12.75" customHeight="1" x14ac:dyDescent="0.2">
      <c r="L315" s="1"/>
      <c r="M315" s="1"/>
      <c r="O315" s="1"/>
    </row>
    <row r="316" spans="12:15" ht="12.75" customHeight="1" x14ac:dyDescent="0.2">
      <c r="L316" s="1"/>
      <c r="M316" s="1"/>
      <c r="O316" s="1"/>
    </row>
    <row r="317" spans="12:15" ht="12.75" customHeight="1" x14ac:dyDescent="0.2">
      <c r="L317" s="1"/>
      <c r="M317" s="1"/>
      <c r="O317" s="1"/>
    </row>
    <row r="318" spans="12:15" ht="12.75" customHeight="1" x14ac:dyDescent="0.2">
      <c r="L318" s="1"/>
      <c r="M318" s="1"/>
      <c r="O318" s="1"/>
    </row>
    <row r="319" spans="12:15" ht="12.75" customHeight="1" x14ac:dyDescent="0.2">
      <c r="L319" s="1"/>
      <c r="M319" s="1"/>
      <c r="O319" s="1"/>
    </row>
    <row r="320" spans="12:15" ht="12.75" customHeight="1" x14ac:dyDescent="0.2">
      <c r="L320" s="1"/>
      <c r="M320" s="1"/>
      <c r="O320" s="1"/>
    </row>
    <row r="321" spans="12:15" ht="12.75" customHeight="1" x14ac:dyDescent="0.2">
      <c r="L321" s="1"/>
      <c r="M321" s="1"/>
      <c r="O321" s="1"/>
    </row>
    <row r="322" spans="12:15" ht="12.75" customHeight="1" x14ac:dyDescent="0.2">
      <c r="L322" s="1"/>
      <c r="M322" s="1"/>
      <c r="O322" s="1"/>
    </row>
    <row r="323" spans="12:15" ht="12.75" customHeight="1" x14ac:dyDescent="0.2">
      <c r="L323" s="1"/>
      <c r="M323" s="1"/>
      <c r="O323" s="1"/>
    </row>
    <row r="324" spans="12:15" ht="12.75" customHeight="1" x14ac:dyDescent="0.2">
      <c r="L324" s="1"/>
      <c r="M324" s="1"/>
      <c r="O324" s="1"/>
    </row>
    <row r="325" spans="12:15" ht="12.75" customHeight="1" x14ac:dyDescent="0.2">
      <c r="L325" s="1"/>
      <c r="M325" s="1"/>
      <c r="O325" s="1"/>
    </row>
    <row r="326" spans="12:15" ht="12.75" customHeight="1" x14ac:dyDescent="0.2">
      <c r="L326" s="1"/>
      <c r="M326" s="1"/>
      <c r="O326" s="1"/>
    </row>
    <row r="327" spans="12:15" ht="12.75" customHeight="1" x14ac:dyDescent="0.2">
      <c r="L327" s="1"/>
      <c r="M327" s="1"/>
      <c r="O327" s="1"/>
    </row>
    <row r="328" spans="12:15" ht="12.75" customHeight="1" x14ac:dyDescent="0.2">
      <c r="L328" s="1"/>
      <c r="M328" s="1"/>
      <c r="O328" s="1"/>
    </row>
    <row r="329" spans="12:15" ht="12.75" customHeight="1" x14ac:dyDescent="0.2">
      <c r="L329" s="1"/>
      <c r="M329" s="1"/>
      <c r="O329" s="1"/>
    </row>
    <row r="330" spans="12:15" ht="12.75" customHeight="1" x14ac:dyDescent="0.2">
      <c r="L330" s="1"/>
      <c r="M330" s="1"/>
      <c r="O330" s="1"/>
    </row>
    <row r="331" spans="12:15" ht="12.75" customHeight="1" x14ac:dyDescent="0.2">
      <c r="L331" s="1"/>
      <c r="M331" s="1"/>
      <c r="O331" s="1"/>
    </row>
    <row r="332" spans="12:15" ht="12.75" customHeight="1" x14ac:dyDescent="0.2">
      <c r="L332" s="1"/>
      <c r="M332" s="1"/>
      <c r="O332" s="1"/>
    </row>
    <row r="333" spans="12:15" ht="12.75" customHeight="1" x14ac:dyDescent="0.2">
      <c r="L333" s="1"/>
      <c r="M333" s="1"/>
      <c r="O333" s="1"/>
    </row>
    <row r="334" spans="12:15" ht="12.75" customHeight="1" x14ac:dyDescent="0.2">
      <c r="L334" s="1"/>
      <c r="M334" s="1"/>
      <c r="O334" s="1"/>
    </row>
    <row r="335" spans="12:15" ht="12.75" customHeight="1" x14ac:dyDescent="0.2">
      <c r="L335" s="1"/>
      <c r="M335" s="1"/>
      <c r="O335" s="1"/>
    </row>
    <row r="336" spans="12:15" ht="12.75" customHeight="1" x14ac:dyDescent="0.2">
      <c r="L336" s="1"/>
      <c r="M336" s="1"/>
      <c r="O336" s="1"/>
    </row>
    <row r="337" spans="12:15" ht="12.75" customHeight="1" x14ac:dyDescent="0.2">
      <c r="L337" s="1"/>
      <c r="M337" s="1"/>
      <c r="O337" s="1"/>
    </row>
    <row r="338" spans="12:15" ht="12.75" customHeight="1" x14ac:dyDescent="0.2">
      <c r="L338" s="1"/>
      <c r="M338" s="1"/>
      <c r="O338" s="1"/>
    </row>
    <row r="339" spans="12:15" ht="12.75" customHeight="1" x14ac:dyDescent="0.2">
      <c r="L339" s="1"/>
      <c r="M339" s="1"/>
      <c r="O339" s="1"/>
    </row>
    <row r="340" spans="12:15" ht="12.75" customHeight="1" x14ac:dyDescent="0.2">
      <c r="L340" s="1"/>
      <c r="M340" s="1"/>
      <c r="O340" s="1"/>
    </row>
    <row r="341" spans="12:15" ht="12.75" customHeight="1" x14ac:dyDescent="0.2">
      <c r="L341" s="1"/>
      <c r="M341" s="1"/>
      <c r="O341" s="1"/>
    </row>
    <row r="342" spans="12:15" ht="12.75" customHeight="1" x14ac:dyDescent="0.2">
      <c r="L342" s="1"/>
      <c r="M342" s="1"/>
      <c r="O342" s="1"/>
    </row>
    <row r="343" spans="12:15" ht="12.75" customHeight="1" x14ac:dyDescent="0.2">
      <c r="L343" s="1"/>
      <c r="M343" s="1"/>
      <c r="O343" s="1"/>
    </row>
    <row r="344" spans="12:15" ht="12.75" customHeight="1" x14ac:dyDescent="0.2">
      <c r="L344" s="1"/>
      <c r="M344" s="1"/>
      <c r="O344" s="1"/>
    </row>
    <row r="345" spans="12:15" ht="12.75" customHeight="1" x14ac:dyDescent="0.2">
      <c r="L345" s="1"/>
      <c r="M345" s="1"/>
      <c r="O345" s="1"/>
    </row>
    <row r="346" spans="12:15" ht="12.75" customHeight="1" x14ac:dyDescent="0.2">
      <c r="L346" s="1"/>
      <c r="M346" s="1"/>
      <c r="O346" s="1"/>
    </row>
    <row r="347" spans="12:15" ht="12.75" customHeight="1" x14ac:dyDescent="0.2">
      <c r="L347" s="1"/>
      <c r="M347" s="1"/>
      <c r="O347" s="1"/>
    </row>
    <row r="348" spans="12:15" ht="12.75" customHeight="1" x14ac:dyDescent="0.2">
      <c r="L348" s="1"/>
      <c r="M348" s="1"/>
      <c r="O348" s="1"/>
    </row>
    <row r="349" spans="12:15" ht="12.75" customHeight="1" x14ac:dyDescent="0.2">
      <c r="L349" s="1"/>
      <c r="M349" s="1"/>
      <c r="O349" s="1"/>
    </row>
    <row r="350" spans="12:15" ht="12.75" customHeight="1" x14ac:dyDescent="0.2">
      <c r="L350" s="1"/>
      <c r="M350" s="1"/>
      <c r="O350" s="1"/>
    </row>
    <row r="351" spans="12:15" ht="12.75" customHeight="1" x14ac:dyDescent="0.2">
      <c r="L351" s="1"/>
      <c r="M351" s="1"/>
      <c r="O351" s="1"/>
    </row>
    <row r="352" spans="12:15" ht="12.75" customHeight="1" x14ac:dyDescent="0.2">
      <c r="L352" s="1"/>
      <c r="M352" s="1"/>
      <c r="O352" s="1"/>
    </row>
    <row r="353" spans="12:15" ht="12.75" customHeight="1" x14ac:dyDescent="0.2">
      <c r="L353" s="1"/>
      <c r="M353" s="1"/>
      <c r="O353" s="1"/>
    </row>
    <row r="354" spans="12:15" ht="12.75" customHeight="1" x14ac:dyDescent="0.2">
      <c r="L354" s="1"/>
      <c r="M354" s="1"/>
      <c r="O354" s="1"/>
    </row>
    <row r="355" spans="12:15" ht="12.75" customHeight="1" x14ac:dyDescent="0.2">
      <c r="L355" s="1"/>
      <c r="M355" s="1"/>
      <c r="O355" s="1"/>
    </row>
    <row r="356" spans="12:15" ht="12.75" customHeight="1" x14ac:dyDescent="0.2">
      <c r="L356" s="1"/>
      <c r="M356" s="1"/>
      <c r="O356" s="1"/>
    </row>
    <row r="357" spans="12:15" ht="12.75" customHeight="1" x14ac:dyDescent="0.2">
      <c r="L357" s="1"/>
      <c r="M357" s="1"/>
      <c r="O357" s="1"/>
    </row>
    <row r="358" spans="12:15" ht="12.75" customHeight="1" x14ac:dyDescent="0.2">
      <c r="L358" s="1"/>
      <c r="M358" s="1"/>
      <c r="O358" s="1"/>
    </row>
    <row r="359" spans="12:15" ht="12.75" customHeight="1" x14ac:dyDescent="0.2">
      <c r="L359" s="1"/>
      <c r="M359" s="1"/>
      <c r="O359" s="1"/>
    </row>
    <row r="360" spans="12:15" ht="12.75" customHeight="1" x14ac:dyDescent="0.2">
      <c r="L360" s="1"/>
      <c r="M360" s="1"/>
      <c r="O360" s="1"/>
    </row>
    <row r="361" spans="12:15" ht="12.75" customHeight="1" x14ac:dyDescent="0.2">
      <c r="L361" s="1"/>
      <c r="M361" s="1"/>
      <c r="O361" s="1"/>
    </row>
    <row r="362" spans="12:15" ht="12.75" customHeight="1" x14ac:dyDescent="0.2">
      <c r="L362" s="1"/>
      <c r="M362" s="1"/>
      <c r="O362" s="1"/>
    </row>
    <row r="363" spans="12:15" ht="12.75" customHeight="1" x14ac:dyDescent="0.2">
      <c r="L363" s="1"/>
      <c r="M363" s="1"/>
      <c r="O363" s="1"/>
    </row>
    <row r="364" spans="12:15" ht="12.75" customHeight="1" x14ac:dyDescent="0.2">
      <c r="L364" s="1"/>
      <c r="M364" s="1"/>
      <c r="O364" s="1"/>
    </row>
    <row r="365" spans="12:15" ht="12.75" customHeight="1" x14ac:dyDescent="0.2">
      <c r="L365" s="1"/>
      <c r="M365" s="1"/>
      <c r="O365" s="1"/>
    </row>
    <row r="366" spans="12:15" ht="12.75" customHeight="1" x14ac:dyDescent="0.2">
      <c r="L366" s="1"/>
      <c r="M366" s="1"/>
      <c r="O366" s="1"/>
    </row>
    <row r="367" spans="12:15" ht="12.75" customHeight="1" x14ac:dyDescent="0.2">
      <c r="L367" s="1"/>
      <c r="M367" s="1"/>
      <c r="O367" s="1"/>
    </row>
    <row r="368" spans="12:15" ht="12.75" customHeight="1" x14ac:dyDescent="0.2">
      <c r="L368" s="1"/>
      <c r="M368" s="1"/>
      <c r="O368" s="1"/>
    </row>
    <row r="369" spans="12:15" ht="12.75" customHeight="1" x14ac:dyDescent="0.2">
      <c r="L369" s="1"/>
      <c r="M369" s="1"/>
      <c r="O369" s="1"/>
    </row>
    <row r="370" spans="12:15" ht="12.75" customHeight="1" x14ac:dyDescent="0.2">
      <c r="L370" s="1"/>
      <c r="M370" s="1"/>
      <c r="O370" s="1"/>
    </row>
    <row r="371" spans="12:15" ht="12.75" customHeight="1" x14ac:dyDescent="0.2">
      <c r="L371" s="1"/>
      <c r="M371" s="1"/>
      <c r="O371" s="1"/>
    </row>
    <row r="372" spans="12:15" ht="12.75" customHeight="1" x14ac:dyDescent="0.2">
      <c r="L372" s="1"/>
      <c r="M372" s="1"/>
      <c r="O372" s="1"/>
    </row>
    <row r="373" spans="12:15" ht="12.75" customHeight="1" x14ac:dyDescent="0.2">
      <c r="L373" s="1"/>
      <c r="M373" s="1"/>
      <c r="O373" s="1"/>
    </row>
    <row r="374" spans="12:15" ht="12.75" customHeight="1" x14ac:dyDescent="0.2">
      <c r="L374" s="1"/>
      <c r="M374" s="1"/>
      <c r="O374" s="1"/>
    </row>
    <row r="375" spans="12:15" ht="12.75" customHeight="1" x14ac:dyDescent="0.2">
      <c r="L375" s="1"/>
      <c r="M375" s="1"/>
      <c r="O375" s="1"/>
    </row>
    <row r="376" spans="12:15" ht="12.75" customHeight="1" x14ac:dyDescent="0.2">
      <c r="L376" s="1"/>
      <c r="M376" s="1"/>
      <c r="O376" s="1"/>
    </row>
    <row r="377" spans="12:15" ht="12.75" customHeight="1" x14ac:dyDescent="0.2">
      <c r="L377" s="1"/>
      <c r="M377" s="1"/>
      <c r="O377" s="1"/>
    </row>
    <row r="378" spans="12:15" ht="12.75" customHeight="1" x14ac:dyDescent="0.2">
      <c r="L378" s="1"/>
      <c r="M378" s="1"/>
      <c r="O378" s="1"/>
    </row>
    <row r="379" spans="12:15" ht="12.75" customHeight="1" x14ac:dyDescent="0.2">
      <c r="L379" s="1"/>
      <c r="M379" s="1"/>
      <c r="O379" s="1"/>
    </row>
    <row r="380" spans="12:15" ht="12.75" customHeight="1" x14ac:dyDescent="0.2">
      <c r="L380" s="1"/>
      <c r="M380" s="1"/>
      <c r="O380" s="1"/>
    </row>
    <row r="381" spans="12:15" ht="12.75" customHeight="1" x14ac:dyDescent="0.2">
      <c r="L381" s="1"/>
      <c r="M381" s="1"/>
      <c r="O381" s="1"/>
    </row>
    <row r="382" spans="12:15" ht="12.75" customHeight="1" x14ac:dyDescent="0.2">
      <c r="L382" s="1"/>
      <c r="M382" s="1"/>
      <c r="O382" s="1"/>
    </row>
    <row r="383" spans="12:15" ht="12.75" customHeight="1" x14ac:dyDescent="0.2">
      <c r="L383" s="1"/>
      <c r="M383" s="1"/>
      <c r="O383" s="1"/>
    </row>
    <row r="384" spans="12:15" ht="12.75" customHeight="1" x14ac:dyDescent="0.2">
      <c r="L384" s="1"/>
      <c r="M384" s="1"/>
      <c r="O384" s="1"/>
    </row>
    <row r="385" spans="12:15" ht="12.75" customHeight="1" x14ac:dyDescent="0.2">
      <c r="L385" s="1"/>
      <c r="M385" s="1"/>
      <c r="O385" s="1"/>
    </row>
    <row r="386" spans="12:15" ht="12.75" customHeight="1" x14ac:dyDescent="0.2">
      <c r="L386" s="1"/>
      <c r="M386" s="1"/>
      <c r="O386" s="1"/>
    </row>
    <row r="387" spans="12:15" ht="12.75" customHeight="1" x14ac:dyDescent="0.2">
      <c r="L387" s="1"/>
      <c r="M387" s="1"/>
      <c r="O387" s="1"/>
    </row>
    <row r="388" spans="12:15" ht="12.75" customHeight="1" x14ac:dyDescent="0.2">
      <c r="L388" s="1"/>
      <c r="M388" s="1"/>
      <c r="O388" s="1"/>
    </row>
    <row r="389" spans="12:15" ht="12.75" customHeight="1" x14ac:dyDescent="0.2">
      <c r="L389" s="1"/>
      <c r="M389" s="1"/>
      <c r="O389" s="1"/>
    </row>
    <row r="390" spans="12:15" ht="12.75" customHeight="1" x14ac:dyDescent="0.2">
      <c r="L390" s="1"/>
      <c r="M390" s="1"/>
      <c r="O390" s="1"/>
    </row>
    <row r="391" spans="12:15" ht="12.75" customHeight="1" x14ac:dyDescent="0.2">
      <c r="L391" s="1"/>
      <c r="M391" s="1"/>
      <c r="O391" s="1"/>
    </row>
    <row r="392" spans="12:15" ht="12.75" customHeight="1" x14ac:dyDescent="0.2">
      <c r="L392" s="1"/>
      <c r="M392" s="1"/>
      <c r="O392" s="1"/>
    </row>
    <row r="393" spans="12:15" ht="12.75" customHeight="1" x14ac:dyDescent="0.2">
      <c r="L393" s="1"/>
      <c r="M393" s="1"/>
      <c r="O393" s="1"/>
    </row>
    <row r="394" spans="12:15" ht="12.75" customHeight="1" x14ac:dyDescent="0.2">
      <c r="L394" s="1"/>
      <c r="M394" s="1"/>
      <c r="O394" s="1"/>
    </row>
    <row r="395" spans="12:15" ht="12.75" customHeight="1" x14ac:dyDescent="0.2">
      <c r="L395" s="1"/>
      <c r="M395" s="1"/>
      <c r="O395" s="1"/>
    </row>
    <row r="396" spans="12:15" ht="12.75" customHeight="1" x14ac:dyDescent="0.2">
      <c r="L396" s="1"/>
      <c r="M396" s="1"/>
      <c r="O396" s="1"/>
    </row>
    <row r="397" spans="12:15" ht="12.75" customHeight="1" x14ac:dyDescent="0.2">
      <c r="L397" s="1"/>
      <c r="M397" s="1"/>
      <c r="O397" s="1"/>
    </row>
    <row r="398" spans="12:15" ht="12.75" customHeight="1" x14ac:dyDescent="0.2">
      <c r="L398" s="1"/>
      <c r="M398" s="1"/>
      <c r="O398" s="1"/>
    </row>
    <row r="399" spans="12:15" ht="12.75" customHeight="1" x14ac:dyDescent="0.2">
      <c r="L399" s="1"/>
      <c r="M399" s="1"/>
      <c r="O399" s="1"/>
    </row>
    <row r="400" spans="12:15" ht="12.75" customHeight="1" x14ac:dyDescent="0.2">
      <c r="L400" s="1"/>
      <c r="M400" s="1"/>
      <c r="O400" s="1"/>
    </row>
    <row r="401" spans="12:15" ht="12.75" customHeight="1" x14ac:dyDescent="0.2">
      <c r="L401" s="1"/>
      <c r="M401" s="1"/>
      <c r="O401" s="1"/>
    </row>
    <row r="402" spans="12:15" ht="12.75" customHeight="1" x14ac:dyDescent="0.2">
      <c r="L402" s="1"/>
      <c r="M402" s="1"/>
      <c r="O402" s="1"/>
    </row>
    <row r="403" spans="12:15" ht="12.75" customHeight="1" x14ac:dyDescent="0.2">
      <c r="L403" s="1"/>
      <c r="M403" s="1"/>
      <c r="O403" s="1"/>
    </row>
    <row r="404" spans="12:15" ht="12.75" customHeight="1" x14ac:dyDescent="0.2">
      <c r="L404" s="1"/>
      <c r="M404" s="1"/>
      <c r="O404" s="1"/>
    </row>
    <row r="405" spans="12:15" ht="12.75" customHeight="1" x14ac:dyDescent="0.2">
      <c r="L405" s="1"/>
      <c r="M405" s="1"/>
      <c r="O405" s="1"/>
    </row>
    <row r="406" spans="12:15" ht="12.75" customHeight="1" x14ac:dyDescent="0.2">
      <c r="L406" s="1"/>
      <c r="M406" s="1"/>
      <c r="O406" s="1"/>
    </row>
    <row r="407" spans="12:15" ht="12.75" customHeight="1" x14ac:dyDescent="0.2">
      <c r="L407" s="1"/>
      <c r="M407" s="1"/>
      <c r="O407" s="1"/>
    </row>
    <row r="408" spans="12:15" ht="12.75" customHeight="1" x14ac:dyDescent="0.2">
      <c r="L408" s="1"/>
      <c r="M408" s="1"/>
      <c r="O408" s="1"/>
    </row>
    <row r="409" spans="12:15" ht="12.75" customHeight="1" x14ac:dyDescent="0.2">
      <c r="L409" s="1"/>
      <c r="M409" s="1"/>
      <c r="O409" s="1"/>
    </row>
    <row r="410" spans="12:15" ht="12.75" customHeight="1" x14ac:dyDescent="0.2">
      <c r="L410" s="1"/>
      <c r="M410" s="1"/>
      <c r="O410" s="1"/>
    </row>
    <row r="411" spans="12:15" ht="12.75" customHeight="1" x14ac:dyDescent="0.2">
      <c r="L411" s="1"/>
      <c r="M411" s="1"/>
      <c r="O411" s="1"/>
    </row>
    <row r="412" spans="12:15" ht="12.75" customHeight="1" x14ac:dyDescent="0.2">
      <c r="L412" s="1"/>
      <c r="M412" s="1"/>
      <c r="O412" s="1"/>
    </row>
    <row r="413" spans="12:15" ht="12.75" customHeight="1" x14ac:dyDescent="0.2">
      <c r="L413" s="1"/>
      <c r="M413" s="1"/>
      <c r="O413" s="1"/>
    </row>
    <row r="414" spans="12:15" ht="12.75" customHeight="1" x14ac:dyDescent="0.2">
      <c r="L414" s="1"/>
      <c r="M414" s="1"/>
      <c r="O414" s="1"/>
    </row>
    <row r="415" spans="12:15" ht="12.75" customHeight="1" x14ac:dyDescent="0.2">
      <c r="L415" s="1"/>
      <c r="M415" s="1"/>
      <c r="O415" s="1"/>
    </row>
    <row r="416" spans="12:15" ht="12.75" customHeight="1" x14ac:dyDescent="0.2">
      <c r="L416" s="1"/>
      <c r="M416" s="1"/>
      <c r="O416" s="1"/>
    </row>
    <row r="417" spans="12:15" ht="12.75" customHeight="1" x14ac:dyDescent="0.2">
      <c r="L417" s="1"/>
      <c r="M417" s="1"/>
      <c r="O417" s="1"/>
    </row>
    <row r="418" spans="12:15" ht="12.75" customHeight="1" x14ac:dyDescent="0.2">
      <c r="L418" s="1"/>
      <c r="M418" s="1"/>
      <c r="O418" s="1"/>
    </row>
    <row r="419" spans="12:15" ht="12.75" customHeight="1" x14ac:dyDescent="0.2">
      <c r="L419" s="1"/>
      <c r="M419" s="1"/>
      <c r="O419" s="1"/>
    </row>
    <row r="420" spans="12:15" ht="12.75" customHeight="1" x14ac:dyDescent="0.2">
      <c r="L420" s="1"/>
      <c r="M420" s="1"/>
      <c r="O420" s="1"/>
    </row>
    <row r="421" spans="12:15" ht="12.75" customHeight="1" x14ac:dyDescent="0.2">
      <c r="L421" s="1"/>
      <c r="M421" s="1"/>
      <c r="O421" s="1"/>
    </row>
    <row r="422" spans="12:15" ht="12.75" customHeight="1" x14ac:dyDescent="0.2">
      <c r="L422" s="1"/>
      <c r="M422" s="1"/>
      <c r="O422" s="1"/>
    </row>
    <row r="423" spans="12:15" ht="12.75" customHeight="1" x14ac:dyDescent="0.2">
      <c r="L423" s="1"/>
      <c r="M423" s="1"/>
      <c r="O423" s="1"/>
    </row>
    <row r="424" spans="12:15" ht="12.75" customHeight="1" x14ac:dyDescent="0.2">
      <c r="L424" s="1"/>
      <c r="M424" s="1"/>
      <c r="O424" s="1"/>
    </row>
    <row r="425" spans="12:15" ht="12.75" customHeight="1" x14ac:dyDescent="0.2">
      <c r="L425" s="1"/>
      <c r="M425" s="1"/>
      <c r="O425" s="1"/>
    </row>
    <row r="426" spans="12:15" ht="12.75" customHeight="1" x14ac:dyDescent="0.2">
      <c r="L426" s="1"/>
      <c r="M426" s="1"/>
      <c r="O426" s="1"/>
    </row>
    <row r="427" spans="12:15" ht="12.75" customHeight="1" x14ac:dyDescent="0.2">
      <c r="L427" s="1"/>
      <c r="M427" s="1"/>
      <c r="O427" s="1"/>
    </row>
    <row r="428" spans="12:15" ht="12.75" customHeight="1" x14ac:dyDescent="0.2">
      <c r="L428" s="1"/>
      <c r="M428" s="1"/>
      <c r="O428" s="1"/>
    </row>
    <row r="429" spans="12:15" ht="12.75" customHeight="1" x14ac:dyDescent="0.2">
      <c r="L429" s="1"/>
      <c r="M429" s="1"/>
      <c r="O429" s="1"/>
    </row>
    <row r="430" spans="12:15" ht="12.75" customHeight="1" x14ac:dyDescent="0.2">
      <c r="L430" s="1"/>
      <c r="M430" s="1"/>
      <c r="O430" s="1"/>
    </row>
    <row r="431" spans="12:15" ht="12.75" customHeight="1" x14ac:dyDescent="0.2">
      <c r="L431" s="1"/>
      <c r="M431" s="1"/>
      <c r="O431" s="1"/>
    </row>
    <row r="432" spans="12:15" ht="12.75" customHeight="1" x14ac:dyDescent="0.2">
      <c r="L432" s="1"/>
      <c r="M432" s="1"/>
      <c r="O432" s="1"/>
    </row>
    <row r="433" spans="12:15" ht="12.75" customHeight="1" x14ac:dyDescent="0.2">
      <c r="L433" s="1"/>
      <c r="M433" s="1"/>
      <c r="O433" s="1"/>
    </row>
    <row r="434" spans="12:15" ht="12.75" customHeight="1" x14ac:dyDescent="0.2">
      <c r="L434" s="1"/>
      <c r="M434" s="1"/>
      <c r="O434" s="1"/>
    </row>
    <row r="435" spans="12:15" ht="12.75" customHeight="1" x14ac:dyDescent="0.2">
      <c r="L435" s="1"/>
      <c r="M435" s="1"/>
      <c r="O435" s="1"/>
    </row>
    <row r="436" spans="12:15" ht="12.75" customHeight="1" x14ac:dyDescent="0.2">
      <c r="L436" s="1"/>
      <c r="M436" s="1"/>
      <c r="O436" s="1"/>
    </row>
    <row r="437" spans="12:15" ht="12.75" customHeight="1" x14ac:dyDescent="0.2">
      <c r="L437" s="1"/>
      <c r="M437" s="1"/>
      <c r="O437" s="1"/>
    </row>
    <row r="438" spans="12:15" ht="12.75" customHeight="1" x14ac:dyDescent="0.2">
      <c r="L438" s="1"/>
      <c r="M438" s="1"/>
      <c r="O438" s="1"/>
    </row>
    <row r="439" spans="12:15" ht="12.75" customHeight="1" x14ac:dyDescent="0.2">
      <c r="L439" s="1"/>
      <c r="M439" s="1"/>
      <c r="O439" s="1"/>
    </row>
    <row r="440" spans="12:15" ht="12.75" customHeight="1" x14ac:dyDescent="0.2">
      <c r="L440" s="1"/>
      <c r="M440" s="1"/>
      <c r="O440" s="1"/>
    </row>
    <row r="441" spans="12:15" ht="12.75" customHeight="1" x14ac:dyDescent="0.2">
      <c r="L441" s="1"/>
      <c r="M441" s="1"/>
      <c r="O441" s="1"/>
    </row>
    <row r="442" spans="12:15" ht="12.75" customHeight="1" x14ac:dyDescent="0.2">
      <c r="L442" s="1"/>
      <c r="M442" s="1"/>
      <c r="O442" s="1"/>
    </row>
    <row r="443" spans="12:15" ht="12.75" customHeight="1" x14ac:dyDescent="0.2">
      <c r="L443" s="1"/>
      <c r="M443" s="1"/>
      <c r="O443" s="1"/>
    </row>
    <row r="444" spans="12:15" ht="12.75" customHeight="1" x14ac:dyDescent="0.2">
      <c r="L444" s="1"/>
      <c r="M444" s="1"/>
      <c r="O444" s="1"/>
    </row>
    <row r="445" spans="12:15" ht="12.75" customHeight="1" x14ac:dyDescent="0.2">
      <c r="L445" s="1"/>
      <c r="M445" s="1"/>
      <c r="O445" s="1"/>
    </row>
    <row r="446" spans="12:15" ht="12.75" customHeight="1" x14ac:dyDescent="0.2">
      <c r="L446" s="1"/>
      <c r="M446" s="1"/>
      <c r="O446" s="1"/>
    </row>
    <row r="447" spans="12:15" ht="12.75" customHeight="1" x14ac:dyDescent="0.2">
      <c r="L447" s="1"/>
      <c r="M447" s="1"/>
      <c r="O447" s="1"/>
    </row>
    <row r="448" spans="12:15" ht="12.75" customHeight="1" x14ac:dyDescent="0.2">
      <c r="L448" s="1"/>
      <c r="M448" s="1"/>
      <c r="O448" s="1"/>
    </row>
    <row r="449" spans="12:15" ht="12.75" customHeight="1" x14ac:dyDescent="0.2">
      <c r="L449" s="1"/>
      <c r="M449" s="1"/>
      <c r="O449" s="1"/>
    </row>
    <row r="450" spans="12:15" ht="12.75" customHeight="1" x14ac:dyDescent="0.2">
      <c r="L450" s="1"/>
      <c r="M450" s="1"/>
      <c r="O450" s="1"/>
    </row>
    <row r="451" spans="12:15" ht="12.75" customHeight="1" x14ac:dyDescent="0.2">
      <c r="L451" s="1"/>
      <c r="M451" s="1"/>
      <c r="O451" s="1"/>
    </row>
    <row r="452" spans="12:15" ht="12.75" customHeight="1" x14ac:dyDescent="0.2">
      <c r="L452" s="1"/>
      <c r="M452" s="1"/>
      <c r="O452" s="1"/>
    </row>
    <row r="453" spans="12:15" ht="12.75" customHeight="1" x14ac:dyDescent="0.2">
      <c r="L453" s="1"/>
      <c r="M453" s="1"/>
      <c r="O453" s="1"/>
    </row>
    <row r="454" spans="12:15" ht="12.75" customHeight="1" x14ac:dyDescent="0.2">
      <c r="L454" s="1"/>
      <c r="M454" s="1"/>
      <c r="O454" s="1"/>
    </row>
    <row r="455" spans="12:15" ht="12.75" customHeight="1" x14ac:dyDescent="0.2">
      <c r="L455" s="1"/>
      <c r="M455" s="1"/>
      <c r="O455" s="1"/>
    </row>
    <row r="456" spans="12:15" ht="12.75" customHeight="1" x14ac:dyDescent="0.2">
      <c r="L456" s="1"/>
      <c r="M456" s="1"/>
      <c r="O456" s="1"/>
    </row>
    <row r="457" spans="12:15" ht="12.75" customHeight="1" x14ac:dyDescent="0.2">
      <c r="L457" s="1"/>
      <c r="M457" s="1"/>
      <c r="O457" s="1"/>
    </row>
    <row r="458" spans="12:15" ht="12.75" customHeight="1" x14ac:dyDescent="0.2">
      <c r="L458" s="1"/>
      <c r="M458" s="1"/>
      <c r="O458" s="1"/>
    </row>
    <row r="459" spans="12:15" ht="12.75" customHeight="1" x14ac:dyDescent="0.2">
      <c r="L459" s="1"/>
      <c r="M459" s="1"/>
      <c r="O459" s="1"/>
    </row>
    <row r="460" spans="12:15" ht="12.75" customHeight="1" x14ac:dyDescent="0.2">
      <c r="L460" s="1"/>
      <c r="M460" s="1"/>
      <c r="O460" s="1"/>
    </row>
    <row r="461" spans="12:15" ht="12.75" customHeight="1" x14ac:dyDescent="0.2">
      <c r="L461" s="1"/>
      <c r="M461" s="1"/>
      <c r="O461" s="1"/>
    </row>
    <row r="462" spans="12:15" ht="12.75" customHeight="1" x14ac:dyDescent="0.2">
      <c r="L462" s="1"/>
      <c r="M462" s="1"/>
      <c r="O462" s="1"/>
    </row>
    <row r="463" spans="12:15" ht="12.75" customHeight="1" x14ac:dyDescent="0.2">
      <c r="L463" s="1"/>
      <c r="M463" s="1"/>
      <c r="O463" s="1"/>
    </row>
    <row r="464" spans="12:15" ht="12.75" customHeight="1" x14ac:dyDescent="0.2">
      <c r="L464" s="1"/>
      <c r="M464" s="1"/>
      <c r="O464" s="1"/>
    </row>
    <row r="465" spans="12:15" ht="12.75" customHeight="1" x14ac:dyDescent="0.2">
      <c r="L465" s="1"/>
      <c r="M465" s="1"/>
      <c r="O465" s="1"/>
    </row>
    <row r="466" spans="12:15" ht="12.75" customHeight="1" x14ac:dyDescent="0.2">
      <c r="L466" s="1"/>
      <c r="M466" s="1"/>
      <c r="O466" s="1"/>
    </row>
    <row r="467" spans="12:15" ht="12.75" customHeight="1" x14ac:dyDescent="0.2">
      <c r="L467" s="1"/>
      <c r="M467" s="1"/>
      <c r="O467" s="1"/>
    </row>
    <row r="468" spans="12:15" ht="12.75" customHeight="1" x14ac:dyDescent="0.2">
      <c r="L468" s="1"/>
      <c r="M468" s="1"/>
      <c r="O468" s="1"/>
    </row>
    <row r="469" spans="12:15" ht="12.75" customHeight="1" x14ac:dyDescent="0.2">
      <c r="L469" s="1"/>
      <c r="M469" s="1"/>
      <c r="O469" s="1"/>
    </row>
    <row r="470" spans="12:15" ht="12.75" customHeight="1" x14ac:dyDescent="0.2">
      <c r="L470" s="1"/>
      <c r="M470" s="1"/>
      <c r="O470" s="1"/>
    </row>
    <row r="471" spans="12:15" ht="12.75" customHeight="1" x14ac:dyDescent="0.2">
      <c r="L471" s="1"/>
      <c r="M471" s="1"/>
      <c r="O471" s="1"/>
    </row>
    <row r="472" spans="12:15" ht="12.75" customHeight="1" x14ac:dyDescent="0.2">
      <c r="L472" s="1"/>
      <c r="M472" s="1"/>
      <c r="O472" s="1"/>
    </row>
    <row r="473" spans="12:15" ht="12.75" customHeight="1" x14ac:dyDescent="0.2">
      <c r="L473" s="1"/>
      <c r="M473" s="1"/>
      <c r="O473" s="1"/>
    </row>
    <row r="474" spans="12:15" ht="12.75" customHeight="1" x14ac:dyDescent="0.2">
      <c r="L474" s="1"/>
      <c r="M474" s="1"/>
      <c r="O474" s="1"/>
    </row>
    <row r="475" spans="12:15" ht="12.75" customHeight="1" x14ac:dyDescent="0.2">
      <c r="L475" s="1"/>
      <c r="M475" s="1"/>
      <c r="O475" s="1"/>
    </row>
    <row r="476" spans="12:15" ht="12.75" customHeight="1" x14ac:dyDescent="0.2">
      <c r="L476" s="1"/>
      <c r="M476" s="1"/>
      <c r="O476" s="1"/>
    </row>
    <row r="477" spans="12:15" ht="12.75" customHeight="1" x14ac:dyDescent="0.2">
      <c r="L477" s="1"/>
      <c r="M477" s="1"/>
      <c r="O477" s="1"/>
    </row>
    <row r="478" spans="12:15" ht="12.75" customHeight="1" x14ac:dyDescent="0.2">
      <c r="L478" s="1"/>
      <c r="M478" s="1"/>
      <c r="O478" s="1"/>
    </row>
    <row r="479" spans="12:15" ht="12.75" customHeight="1" x14ac:dyDescent="0.2">
      <c r="L479" s="1"/>
      <c r="M479" s="1"/>
      <c r="O479" s="1"/>
    </row>
    <row r="480" spans="12:15" ht="12.75" customHeight="1" x14ac:dyDescent="0.2">
      <c r="L480" s="1"/>
      <c r="M480" s="1"/>
      <c r="O480" s="1"/>
    </row>
    <row r="481" spans="12:15" ht="12.75" customHeight="1" x14ac:dyDescent="0.2">
      <c r="L481" s="1"/>
      <c r="M481" s="1"/>
      <c r="O481" s="1"/>
    </row>
    <row r="482" spans="12:15" ht="12.75" customHeight="1" x14ac:dyDescent="0.2">
      <c r="L482" s="1"/>
      <c r="M482" s="1"/>
      <c r="O482" s="1"/>
    </row>
    <row r="483" spans="12:15" ht="12.75" customHeight="1" x14ac:dyDescent="0.2">
      <c r="L483" s="1"/>
      <c r="M483" s="1"/>
      <c r="O483" s="1"/>
    </row>
    <row r="484" spans="12:15" ht="12.75" customHeight="1" x14ac:dyDescent="0.2">
      <c r="L484" s="1"/>
      <c r="M484" s="1"/>
      <c r="O484" s="1"/>
    </row>
    <row r="485" spans="12:15" ht="12.75" customHeight="1" x14ac:dyDescent="0.2">
      <c r="L485" s="1"/>
      <c r="M485" s="1"/>
      <c r="O485" s="1"/>
    </row>
    <row r="486" spans="12:15" ht="12.75" customHeight="1" x14ac:dyDescent="0.2">
      <c r="L486" s="1"/>
      <c r="M486" s="1"/>
      <c r="O486" s="1"/>
    </row>
    <row r="487" spans="12:15" ht="12.75" customHeight="1" x14ac:dyDescent="0.2">
      <c r="L487" s="1"/>
      <c r="M487" s="1"/>
      <c r="O487" s="1"/>
    </row>
    <row r="488" spans="12:15" ht="12.75" customHeight="1" x14ac:dyDescent="0.2">
      <c r="L488" s="1"/>
      <c r="M488" s="1"/>
      <c r="O488" s="1"/>
    </row>
    <row r="489" spans="12:15" ht="12.75" customHeight="1" x14ac:dyDescent="0.2">
      <c r="L489" s="1"/>
      <c r="M489" s="1"/>
      <c r="O489" s="1"/>
    </row>
    <row r="490" spans="12:15" ht="12.75" customHeight="1" x14ac:dyDescent="0.2">
      <c r="L490" s="1"/>
      <c r="M490" s="1"/>
      <c r="O490" s="1"/>
    </row>
    <row r="491" spans="12:15" ht="12.75" customHeight="1" x14ac:dyDescent="0.2">
      <c r="L491" s="1"/>
      <c r="M491" s="1"/>
      <c r="O491" s="1"/>
    </row>
    <row r="492" spans="12:15" ht="12.75" customHeight="1" x14ac:dyDescent="0.2">
      <c r="L492" s="1"/>
      <c r="M492" s="1"/>
      <c r="O492" s="1"/>
    </row>
    <row r="493" spans="12:15" ht="12.75" customHeight="1" x14ac:dyDescent="0.2">
      <c r="L493" s="1"/>
      <c r="M493" s="1"/>
      <c r="O493" s="1"/>
    </row>
    <row r="494" spans="12:15" ht="12.75" customHeight="1" x14ac:dyDescent="0.2">
      <c r="L494" s="1"/>
      <c r="M494" s="1"/>
      <c r="O494" s="1"/>
    </row>
    <row r="495" spans="12:15" ht="12.75" customHeight="1" x14ac:dyDescent="0.2">
      <c r="L495" s="1"/>
      <c r="M495" s="1"/>
      <c r="O495" s="1"/>
    </row>
    <row r="496" spans="12:15" ht="12.75" customHeight="1" x14ac:dyDescent="0.2">
      <c r="L496" s="1"/>
      <c r="M496" s="1"/>
      <c r="O496" s="1"/>
    </row>
    <row r="497" spans="12:15" ht="12.75" customHeight="1" x14ac:dyDescent="0.2">
      <c r="L497" s="1"/>
      <c r="M497" s="1"/>
      <c r="O497" s="1"/>
    </row>
    <row r="498" spans="12:15" ht="12.75" customHeight="1" x14ac:dyDescent="0.2">
      <c r="L498" s="1"/>
      <c r="M498" s="1"/>
      <c r="O498" s="1"/>
    </row>
    <row r="499" spans="12:15" ht="12.75" customHeight="1" x14ac:dyDescent="0.2">
      <c r="L499" s="1"/>
      <c r="M499" s="1"/>
      <c r="O499" s="1"/>
    </row>
    <row r="500" spans="12:15" ht="12.75" customHeight="1" x14ac:dyDescent="0.2">
      <c r="L500" s="1"/>
      <c r="M500" s="1"/>
      <c r="O500" s="1"/>
    </row>
    <row r="501" spans="12:15" ht="12.75" customHeight="1" x14ac:dyDescent="0.2">
      <c r="L501" s="1"/>
      <c r="M501" s="1"/>
      <c r="O501" s="1"/>
    </row>
    <row r="502" spans="12:15" ht="12.75" customHeight="1" x14ac:dyDescent="0.2">
      <c r="L502" s="1"/>
      <c r="M502" s="1"/>
      <c r="O502" s="1"/>
    </row>
    <row r="503" spans="12:15" ht="12.75" customHeight="1" x14ac:dyDescent="0.2">
      <c r="L503" s="1"/>
      <c r="M503" s="1"/>
      <c r="O503" s="1"/>
    </row>
    <row r="504" spans="12:15" ht="12.75" customHeight="1" x14ac:dyDescent="0.2">
      <c r="L504" s="1"/>
      <c r="M504" s="1"/>
      <c r="O504" s="1"/>
    </row>
    <row r="505" spans="12:15" ht="12.75" customHeight="1" x14ac:dyDescent="0.2">
      <c r="L505" s="1"/>
      <c r="M505" s="1"/>
      <c r="O505" s="1"/>
    </row>
    <row r="506" spans="12:15" ht="12.75" customHeight="1" x14ac:dyDescent="0.2">
      <c r="L506" s="1"/>
      <c r="M506" s="1"/>
      <c r="O506" s="1"/>
    </row>
    <row r="507" spans="12:15" ht="12.75" customHeight="1" x14ac:dyDescent="0.2">
      <c r="L507" s="1"/>
      <c r="M507" s="1"/>
      <c r="O507" s="1"/>
    </row>
    <row r="508" spans="12:15" ht="12.75" customHeight="1" x14ac:dyDescent="0.2">
      <c r="L508" s="1"/>
      <c r="M508" s="1"/>
      <c r="O508" s="1"/>
    </row>
    <row r="509" spans="12:15" ht="12.75" customHeight="1" x14ac:dyDescent="0.2">
      <c r="L509" s="1"/>
      <c r="M509" s="1"/>
      <c r="O509" s="1"/>
    </row>
    <row r="510" spans="12:15" ht="12.75" customHeight="1" x14ac:dyDescent="0.2">
      <c r="L510" s="1"/>
      <c r="M510" s="1"/>
      <c r="O510" s="1"/>
    </row>
    <row r="511" spans="12:15" ht="12.75" customHeight="1" x14ac:dyDescent="0.2">
      <c r="L511" s="1"/>
      <c r="M511" s="1"/>
      <c r="O511" s="1"/>
    </row>
    <row r="512" spans="12:15" ht="12.75" customHeight="1" x14ac:dyDescent="0.2">
      <c r="L512" s="1"/>
      <c r="M512" s="1"/>
      <c r="O512" s="1"/>
    </row>
    <row r="513" spans="12:15" ht="12.75" customHeight="1" x14ac:dyDescent="0.2">
      <c r="L513" s="1"/>
      <c r="M513" s="1"/>
      <c r="O513" s="1"/>
    </row>
    <row r="514" spans="12:15" ht="12.75" customHeight="1" x14ac:dyDescent="0.2">
      <c r="L514" s="1"/>
      <c r="M514" s="1"/>
      <c r="O514" s="1"/>
    </row>
    <row r="515" spans="12:15" ht="12.75" customHeight="1" x14ac:dyDescent="0.2">
      <c r="L515" s="1"/>
      <c r="M515" s="1"/>
      <c r="O515" s="1"/>
    </row>
    <row r="516" spans="12:15" ht="12.75" customHeight="1" x14ac:dyDescent="0.2">
      <c r="L516" s="1"/>
      <c r="M516" s="1"/>
      <c r="O516" s="1"/>
    </row>
    <row r="517" spans="12:15" ht="12.75" customHeight="1" x14ac:dyDescent="0.2">
      <c r="L517" s="1"/>
      <c r="M517" s="1"/>
      <c r="O517" s="1"/>
    </row>
    <row r="518" spans="12:15" ht="12.75" customHeight="1" x14ac:dyDescent="0.2">
      <c r="L518" s="1"/>
      <c r="M518" s="1"/>
      <c r="O518" s="1"/>
    </row>
    <row r="519" spans="12:15" ht="12.75" customHeight="1" x14ac:dyDescent="0.2">
      <c r="L519" s="1"/>
      <c r="M519" s="1"/>
      <c r="O519" s="1"/>
    </row>
    <row r="520" spans="12:15" ht="12.75" customHeight="1" x14ac:dyDescent="0.2">
      <c r="L520" s="1"/>
      <c r="M520" s="1"/>
      <c r="O520" s="1"/>
    </row>
    <row r="521" spans="12:15" ht="12.75" customHeight="1" x14ac:dyDescent="0.2">
      <c r="L521" s="1"/>
      <c r="M521" s="1"/>
      <c r="O521" s="1"/>
    </row>
    <row r="522" spans="12:15" ht="12.75" customHeight="1" x14ac:dyDescent="0.2">
      <c r="L522" s="1"/>
      <c r="M522" s="1"/>
      <c r="O522" s="1"/>
    </row>
    <row r="523" spans="12:15" ht="12.75" customHeight="1" x14ac:dyDescent="0.2">
      <c r="L523" s="1"/>
      <c r="M523" s="1"/>
      <c r="O523" s="1"/>
    </row>
    <row r="524" spans="12:15" ht="12.75" customHeight="1" x14ac:dyDescent="0.2">
      <c r="L524" s="1"/>
      <c r="M524" s="1"/>
      <c r="O524" s="1"/>
    </row>
    <row r="525" spans="12:15" ht="12.75" customHeight="1" x14ac:dyDescent="0.2">
      <c r="L525" s="1"/>
      <c r="M525" s="1"/>
      <c r="O525" s="1"/>
    </row>
    <row r="526" spans="12:15" ht="12.75" customHeight="1" x14ac:dyDescent="0.2">
      <c r="L526" s="1"/>
      <c r="M526" s="1"/>
      <c r="O526" s="1"/>
    </row>
    <row r="527" spans="12:15" ht="12.75" customHeight="1" x14ac:dyDescent="0.2">
      <c r="L527" s="1"/>
      <c r="M527" s="1"/>
      <c r="O527" s="1"/>
    </row>
    <row r="528" spans="12:15" ht="12.75" customHeight="1" x14ac:dyDescent="0.2">
      <c r="L528" s="1"/>
      <c r="M528" s="1"/>
      <c r="O528" s="1"/>
    </row>
    <row r="529" spans="12:15" ht="12.75" customHeight="1" x14ac:dyDescent="0.2">
      <c r="L529" s="1"/>
      <c r="M529" s="1"/>
      <c r="O529" s="1"/>
    </row>
    <row r="530" spans="12:15" ht="12.75" customHeight="1" x14ac:dyDescent="0.2">
      <c r="L530" s="1"/>
      <c r="M530" s="1"/>
      <c r="O530" s="1"/>
    </row>
    <row r="531" spans="12:15" ht="12.75" customHeight="1" x14ac:dyDescent="0.2">
      <c r="L531" s="1"/>
      <c r="M531" s="1"/>
      <c r="O531" s="1"/>
    </row>
    <row r="532" spans="12:15" ht="12.75" customHeight="1" x14ac:dyDescent="0.2">
      <c r="L532" s="1"/>
      <c r="M532" s="1"/>
      <c r="O532" s="1"/>
    </row>
    <row r="533" spans="12:15" ht="12.75" customHeight="1" x14ac:dyDescent="0.2">
      <c r="L533" s="1"/>
      <c r="M533" s="1"/>
      <c r="O533" s="1"/>
    </row>
    <row r="534" spans="12:15" ht="12.75" customHeight="1" x14ac:dyDescent="0.2">
      <c r="L534" s="1"/>
      <c r="M534" s="1"/>
      <c r="O534" s="1"/>
    </row>
    <row r="535" spans="12:15" ht="12.75" customHeight="1" x14ac:dyDescent="0.2">
      <c r="L535" s="1"/>
      <c r="M535" s="1"/>
      <c r="O535" s="1"/>
    </row>
    <row r="536" spans="12:15" ht="12.75" customHeight="1" x14ac:dyDescent="0.2">
      <c r="L536" s="1"/>
      <c r="M536" s="1"/>
      <c r="O536" s="1"/>
    </row>
    <row r="537" spans="12:15" ht="12.75" customHeight="1" x14ac:dyDescent="0.2">
      <c r="L537" s="1"/>
      <c r="M537" s="1"/>
      <c r="O537" s="1"/>
    </row>
    <row r="538" spans="12:15" ht="12.75" customHeight="1" x14ac:dyDescent="0.2">
      <c r="L538" s="1"/>
      <c r="M538" s="1"/>
      <c r="O538" s="1"/>
    </row>
    <row r="539" spans="12:15" ht="12.75" customHeight="1" x14ac:dyDescent="0.2">
      <c r="L539" s="1"/>
      <c r="M539" s="1"/>
      <c r="O539" s="1"/>
    </row>
    <row r="540" spans="12:15" ht="12.75" customHeight="1" x14ac:dyDescent="0.2">
      <c r="L540" s="1"/>
      <c r="M540" s="1"/>
      <c r="O540" s="1"/>
    </row>
    <row r="541" spans="12:15" ht="12.75" customHeight="1" x14ac:dyDescent="0.2">
      <c r="L541" s="1"/>
      <c r="M541" s="1"/>
      <c r="O541" s="1"/>
    </row>
    <row r="542" spans="12:15" ht="12.75" customHeight="1" x14ac:dyDescent="0.2">
      <c r="L542" s="1"/>
      <c r="M542" s="1"/>
      <c r="O542" s="1"/>
    </row>
    <row r="543" spans="12:15" ht="12.75" customHeight="1" x14ac:dyDescent="0.2">
      <c r="L543" s="1"/>
      <c r="M543" s="1"/>
      <c r="O543" s="1"/>
    </row>
    <row r="544" spans="12:15" ht="12.75" customHeight="1" x14ac:dyDescent="0.2">
      <c r="L544" s="1"/>
      <c r="M544" s="1"/>
      <c r="O544" s="1"/>
    </row>
    <row r="545" spans="12:15" ht="12.75" customHeight="1" x14ac:dyDescent="0.2">
      <c r="L545" s="1"/>
      <c r="M545" s="1"/>
      <c r="O545" s="1"/>
    </row>
    <row r="546" spans="12:15" ht="12.75" customHeight="1" x14ac:dyDescent="0.2">
      <c r="L546" s="1"/>
      <c r="M546" s="1"/>
      <c r="O546" s="1"/>
    </row>
    <row r="547" spans="12:15" ht="12.75" customHeight="1" x14ac:dyDescent="0.2">
      <c r="L547" s="1"/>
      <c r="M547" s="1"/>
      <c r="O547" s="1"/>
    </row>
    <row r="548" spans="12:15" ht="12.75" customHeight="1" x14ac:dyDescent="0.2">
      <c r="L548" s="1"/>
      <c r="M548" s="1"/>
      <c r="O548" s="1"/>
    </row>
    <row r="549" spans="12:15" ht="12.75" customHeight="1" x14ac:dyDescent="0.2">
      <c r="L549" s="1"/>
      <c r="M549" s="1"/>
      <c r="O549" s="1"/>
    </row>
    <row r="550" spans="12:15" ht="12.75" customHeight="1" x14ac:dyDescent="0.2">
      <c r="L550" s="1"/>
      <c r="M550" s="1"/>
      <c r="O550" s="1"/>
    </row>
    <row r="551" spans="12:15" ht="12.75" customHeight="1" x14ac:dyDescent="0.2">
      <c r="L551" s="1"/>
      <c r="M551" s="1"/>
      <c r="O551" s="1"/>
    </row>
    <row r="552" spans="12:15" ht="12.75" customHeight="1" x14ac:dyDescent="0.2">
      <c r="L552" s="1"/>
      <c r="M552" s="1"/>
      <c r="O552" s="1"/>
    </row>
    <row r="553" spans="12:15" ht="12.75" customHeight="1" x14ac:dyDescent="0.2">
      <c r="L553" s="1"/>
      <c r="M553" s="1"/>
      <c r="O553" s="1"/>
    </row>
    <row r="554" spans="12:15" ht="12.75" customHeight="1" x14ac:dyDescent="0.2">
      <c r="L554" s="1"/>
      <c r="M554" s="1"/>
      <c r="O554" s="1"/>
    </row>
    <row r="555" spans="12:15" ht="12.75" customHeight="1" x14ac:dyDescent="0.2">
      <c r="L555" s="1"/>
      <c r="M555" s="1"/>
      <c r="O555" s="1"/>
    </row>
    <row r="556" spans="12:15" ht="12.75" customHeight="1" x14ac:dyDescent="0.2">
      <c r="L556" s="1"/>
      <c r="M556" s="1"/>
      <c r="O556" s="1"/>
    </row>
    <row r="557" spans="12:15" ht="12.75" customHeight="1" x14ac:dyDescent="0.2">
      <c r="L557" s="1"/>
      <c r="M557" s="1"/>
      <c r="O557" s="1"/>
    </row>
    <row r="558" spans="12:15" ht="12.75" customHeight="1" x14ac:dyDescent="0.2">
      <c r="L558" s="1"/>
      <c r="M558" s="1"/>
      <c r="O558" s="1"/>
    </row>
    <row r="559" spans="12:15" ht="12.75" customHeight="1" x14ac:dyDescent="0.2">
      <c r="L559" s="1"/>
      <c r="M559" s="1"/>
      <c r="O559" s="1"/>
    </row>
    <row r="560" spans="12:15" ht="12.75" customHeight="1" x14ac:dyDescent="0.2">
      <c r="L560" s="1"/>
      <c r="M560" s="1"/>
      <c r="O560" s="1"/>
    </row>
    <row r="561" spans="12:15" ht="12.75" customHeight="1" x14ac:dyDescent="0.2">
      <c r="L561" s="1"/>
      <c r="M561" s="1"/>
      <c r="O561" s="1"/>
    </row>
    <row r="562" spans="12:15" ht="12.75" customHeight="1" x14ac:dyDescent="0.2">
      <c r="L562" s="1"/>
      <c r="M562" s="1"/>
      <c r="O562" s="1"/>
    </row>
    <row r="563" spans="12:15" ht="12.75" customHeight="1" x14ac:dyDescent="0.2">
      <c r="L563" s="1"/>
      <c r="M563" s="1"/>
      <c r="O563" s="1"/>
    </row>
    <row r="564" spans="12:15" ht="12.75" customHeight="1" x14ac:dyDescent="0.2">
      <c r="L564" s="1"/>
      <c r="M564" s="1"/>
      <c r="O564" s="1"/>
    </row>
    <row r="565" spans="12:15" ht="12.75" customHeight="1" x14ac:dyDescent="0.2">
      <c r="L565" s="1"/>
      <c r="M565" s="1"/>
      <c r="O565" s="1"/>
    </row>
    <row r="566" spans="12:15" ht="12.75" customHeight="1" x14ac:dyDescent="0.2">
      <c r="L566" s="1"/>
      <c r="M566" s="1"/>
      <c r="O566" s="1"/>
    </row>
    <row r="567" spans="12:15" ht="12.75" customHeight="1" x14ac:dyDescent="0.2">
      <c r="L567" s="1"/>
      <c r="M567" s="1"/>
      <c r="O567" s="1"/>
    </row>
    <row r="568" spans="12:15" ht="12.75" customHeight="1" x14ac:dyDescent="0.2">
      <c r="L568" s="1"/>
      <c r="M568" s="1"/>
      <c r="O568" s="1"/>
    </row>
    <row r="569" spans="12:15" ht="12.75" customHeight="1" x14ac:dyDescent="0.2">
      <c r="L569" s="1"/>
      <c r="M569" s="1"/>
      <c r="O569" s="1"/>
    </row>
    <row r="570" spans="12:15" ht="12.75" customHeight="1" x14ac:dyDescent="0.2">
      <c r="L570" s="1"/>
      <c r="M570" s="1"/>
      <c r="O570" s="1"/>
    </row>
    <row r="571" spans="12:15" ht="12.75" customHeight="1" x14ac:dyDescent="0.2">
      <c r="L571" s="1"/>
      <c r="M571" s="1"/>
      <c r="O571" s="1"/>
    </row>
    <row r="572" spans="12:15" ht="12.75" customHeight="1" x14ac:dyDescent="0.2">
      <c r="L572" s="1"/>
      <c r="M572" s="1"/>
      <c r="O572" s="1"/>
    </row>
    <row r="573" spans="12:15" ht="12.75" customHeight="1" x14ac:dyDescent="0.2">
      <c r="L573" s="1"/>
      <c r="M573" s="1"/>
      <c r="O573" s="1"/>
    </row>
    <row r="574" spans="12:15" ht="12.75" customHeight="1" x14ac:dyDescent="0.2">
      <c r="L574" s="1"/>
      <c r="M574" s="1"/>
      <c r="O574" s="1"/>
    </row>
    <row r="575" spans="12:15" ht="12.75" customHeight="1" x14ac:dyDescent="0.2">
      <c r="L575" s="1"/>
      <c r="M575" s="1"/>
      <c r="O575" s="1"/>
    </row>
    <row r="576" spans="12:15" ht="12.75" customHeight="1" x14ac:dyDescent="0.2">
      <c r="L576" s="1"/>
      <c r="M576" s="1"/>
      <c r="O576" s="1"/>
    </row>
    <row r="577" spans="12:15" ht="12.75" customHeight="1" x14ac:dyDescent="0.2">
      <c r="L577" s="1"/>
      <c r="M577" s="1"/>
      <c r="O577" s="1"/>
    </row>
    <row r="578" spans="12:15" ht="12.75" customHeight="1" x14ac:dyDescent="0.2">
      <c r="L578" s="1"/>
      <c r="M578" s="1"/>
      <c r="O578" s="1"/>
    </row>
    <row r="579" spans="12:15" ht="12.75" customHeight="1" x14ac:dyDescent="0.2">
      <c r="L579" s="1"/>
      <c r="M579" s="1"/>
      <c r="O579" s="1"/>
    </row>
    <row r="580" spans="12:15" ht="12.75" customHeight="1" x14ac:dyDescent="0.2">
      <c r="L580" s="1"/>
      <c r="M580" s="1"/>
      <c r="O580" s="1"/>
    </row>
    <row r="581" spans="12:15" ht="12.75" customHeight="1" x14ac:dyDescent="0.2">
      <c r="L581" s="1"/>
      <c r="M581" s="1"/>
      <c r="O581" s="1"/>
    </row>
    <row r="582" spans="12:15" ht="12.75" customHeight="1" x14ac:dyDescent="0.2">
      <c r="L582" s="1"/>
      <c r="M582" s="1"/>
      <c r="O582" s="1"/>
    </row>
    <row r="583" spans="12:15" ht="12.75" customHeight="1" x14ac:dyDescent="0.2">
      <c r="L583" s="1"/>
      <c r="M583" s="1"/>
      <c r="O583" s="1"/>
    </row>
    <row r="584" spans="12:15" ht="12.75" customHeight="1" x14ac:dyDescent="0.2">
      <c r="L584" s="1"/>
      <c r="M584" s="1"/>
      <c r="O584" s="1"/>
    </row>
    <row r="585" spans="12:15" ht="12.75" customHeight="1" x14ac:dyDescent="0.2">
      <c r="L585" s="1"/>
      <c r="M585" s="1"/>
      <c r="O585" s="1"/>
    </row>
    <row r="586" spans="12:15" ht="12.75" customHeight="1" x14ac:dyDescent="0.2">
      <c r="L586" s="1"/>
      <c r="M586" s="1"/>
      <c r="O586" s="1"/>
    </row>
    <row r="587" spans="12:15" ht="12.75" customHeight="1" x14ac:dyDescent="0.2">
      <c r="L587" s="1"/>
      <c r="M587" s="1"/>
      <c r="O587" s="1"/>
    </row>
    <row r="588" spans="12:15" ht="12.75" customHeight="1" x14ac:dyDescent="0.2">
      <c r="L588" s="1"/>
      <c r="M588" s="1"/>
      <c r="O588" s="1"/>
    </row>
    <row r="589" spans="12:15" ht="12.75" customHeight="1" x14ac:dyDescent="0.2">
      <c r="L589" s="1"/>
      <c r="M589" s="1"/>
      <c r="O589" s="1"/>
    </row>
    <row r="590" spans="12:15" ht="12.75" customHeight="1" x14ac:dyDescent="0.2">
      <c r="L590" s="1"/>
      <c r="M590" s="1"/>
      <c r="O590" s="1"/>
    </row>
    <row r="591" spans="12:15" ht="12.75" customHeight="1" x14ac:dyDescent="0.2">
      <c r="L591" s="1"/>
      <c r="M591" s="1"/>
      <c r="O591" s="1"/>
    </row>
    <row r="592" spans="12:15" ht="12.75" customHeight="1" x14ac:dyDescent="0.2">
      <c r="L592" s="1"/>
      <c r="M592" s="1"/>
      <c r="O592" s="1"/>
    </row>
    <row r="593" spans="12:15" ht="12.75" customHeight="1" x14ac:dyDescent="0.2">
      <c r="L593" s="1"/>
      <c r="M593" s="1"/>
      <c r="O593" s="1"/>
    </row>
    <row r="594" spans="12:15" ht="12.75" customHeight="1" x14ac:dyDescent="0.2">
      <c r="L594" s="1"/>
      <c r="M594" s="1"/>
      <c r="O594" s="1"/>
    </row>
    <row r="595" spans="12:15" ht="12.75" customHeight="1" x14ac:dyDescent="0.2">
      <c r="L595" s="1"/>
      <c r="M595" s="1"/>
      <c r="O595" s="1"/>
    </row>
    <row r="596" spans="12:15" ht="12.75" customHeight="1" x14ac:dyDescent="0.2">
      <c r="L596" s="1"/>
      <c r="M596" s="1"/>
      <c r="O596" s="1"/>
    </row>
    <row r="597" spans="12:15" ht="12.75" customHeight="1" x14ac:dyDescent="0.2">
      <c r="L597" s="1"/>
      <c r="M597" s="1"/>
      <c r="O597" s="1"/>
    </row>
    <row r="598" spans="12:15" ht="12.75" customHeight="1" x14ac:dyDescent="0.2">
      <c r="L598" s="1"/>
      <c r="M598" s="1"/>
      <c r="O598" s="1"/>
    </row>
    <row r="599" spans="12:15" ht="12.75" customHeight="1" x14ac:dyDescent="0.2">
      <c r="L599" s="1"/>
      <c r="M599" s="1"/>
      <c r="O599" s="1"/>
    </row>
    <row r="600" spans="12:15" ht="12.75" customHeight="1" x14ac:dyDescent="0.2">
      <c r="L600" s="1"/>
      <c r="M600" s="1"/>
      <c r="O600" s="1"/>
    </row>
    <row r="601" spans="12:15" ht="12.75" customHeight="1" x14ac:dyDescent="0.2">
      <c r="L601" s="1"/>
      <c r="M601" s="1"/>
      <c r="O601" s="1"/>
    </row>
    <row r="602" spans="12:15" ht="12.75" customHeight="1" x14ac:dyDescent="0.2">
      <c r="L602" s="1"/>
      <c r="M602" s="1"/>
      <c r="O602" s="1"/>
    </row>
    <row r="603" spans="12:15" ht="12.75" customHeight="1" x14ac:dyDescent="0.2">
      <c r="L603" s="1"/>
      <c r="M603" s="1"/>
      <c r="O603" s="1"/>
    </row>
    <row r="604" spans="12:15" ht="12.75" customHeight="1" x14ac:dyDescent="0.2">
      <c r="L604" s="1"/>
      <c r="M604" s="1"/>
      <c r="O604" s="1"/>
    </row>
    <row r="605" spans="12:15" ht="12.75" customHeight="1" x14ac:dyDescent="0.2">
      <c r="L605" s="1"/>
      <c r="M605" s="1"/>
      <c r="O605" s="1"/>
    </row>
    <row r="606" spans="12:15" ht="12.75" customHeight="1" x14ac:dyDescent="0.2">
      <c r="L606" s="1"/>
      <c r="M606" s="1"/>
      <c r="O606" s="1"/>
    </row>
    <row r="607" spans="12:15" ht="12.75" customHeight="1" x14ac:dyDescent="0.2">
      <c r="L607" s="1"/>
      <c r="M607" s="1"/>
      <c r="O607" s="1"/>
    </row>
    <row r="608" spans="12:15" ht="12.75" customHeight="1" x14ac:dyDescent="0.2">
      <c r="L608" s="1"/>
      <c r="M608" s="1"/>
      <c r="O608" s="1"/>
    </row>
    <row r="609" spans="12:15" ht="12.75" customHeight="1" x14ac:dyDescent="0.2">
      <c r="L609" s="1"/>
      <c r="M609" s="1"/>
      <c r="O609" s="1"/>
    </row>
    <row r="610" spans="12:15" ht="12.75" customHeight="1" x14ac:dyDescent="0.2">
      <c r="L610" s="1"/>
      <c r="M610" s="1"/>
      <c r="O610" s="1"/>
    </row>
    <row r="611" spans="12:15" ht="12.75" customHeight="1" x14ac:dyDescent="0.2">
      <c r="L611" s="1"/>
      <c r="M611" s="1"/>
      <c r="O611" s="1"/>
    </row>
    <row r="612" spans="12:15" ht="12.75" customHeight="1" x14ac:dyDescent="0.2">
      <c r="L612" s="1"/>
      <c r="M612" s="1"/>
      <c r="O612" s="1"/>
    </row>
    <row r="613" spans="12:15" ht="12.75" customHeight="1" x14ac:dyDescent="0.2">
      <c r="L613" s="1"/>
      <c r="M613" s="1"/>
      <c r="O613" s="1"/>
    </row>
    <row r="614" spans="12:15" ht="12.75" customHeight="1" x14ac:dyDescent="0.2">
      <c r="L614" s="1"/>
      <c r="M614" s="1"/>
      <c r="O614" s="1"/>
    </row>
    <row r="615" spans="12:15" ht="12.75" customHeight="1" x14ac:dyDescent="0.2">
      <c r="L615" s="1"/>
      <c r="M615" s="1"/>
      <c r="O615" s="1"/>
    </row>
    <row r="616" spans="12:15" ht="12.75" customHeight="1" x14ac:dyDescent="0.2">
      <c r="L616" s="1"/>
      <c r="M616" s="1"/>
      <c r="O616" s="1"/>
    </row>
    <row r="617" spans="12:15" ht="12.75" customHeight="1" x14ac:dyDescent="0.2">
      <c r="L617" s="1"/>
      <c r="M617" s="1"/>
      <c r="O617" s="1"/>
    </row>
    <row r="618" spans="12:15" ht="12.75" customHeight="1" x14ac:dyDescent="0.2">
      <c r="L618" s="1"/>
      <c r="M618" s="1"/>
      <c r="O618" s="1"/>
    </row>
    <row r="619" spans="12:15" ht="12.75" customHeight="1" x14ac:dyDescent="0.2">
      <c r="L619" s="1"/>
      <c r="M619" s="1"/>
      <c r="O619" s="1"/>
    </row>
    <row r="620" spans="12:15" ht="12.75" customHeight="1" x14ac:dyDescent="0.2">
      <c r="L620" s="1"/>
      <c r="M620" s="1"/>
      <c r="O620" s="1"/>
    </row>
    <row r="621" spans="12:15" ht="12.75" customHeight="1" x14ac:dyDescent="0.2">
      <c r="L621" s="1"/>
      <c r="M621" s="1"/>
      <c r="O621" s="1"/>
    </row>
    <row r="622" spans="12:15" ht="12.75" customHeight="1" x14ac:dyDescent="0.2">
      <c r="L622" s="1"/>
      <c r="M622" s="1"/>
      <c r="O622" s="1"/>
    </row>
    <row r="623" spans="12:15" ht="12.75" customHeight="1" x14ac:dyDescent="0.2">
      <c r="L623" s="1"/>
      <c r="M623" s="1"/>
      <c r="O623" s="1"/>
    </row>
    <row r="624" spans="12:15" ht="12.75" customHeight="1" x14ac:dyDescent="0.2">
      <c r="L624" s="1"/>
      <c r="M624" s="1"/>
      <c r="O624" s="1"/>
    </row>
    <row r="625" spans="12:15" ht="12.75" customHeight="1" x14ac:dyDescent="0.2">
      <c r="L625" s="1"/>
      <c r="M625" s="1"/>
      <c r="O625" s="1"/>
    </row>
    <row r="626" spans="12:15" ht="12.75" customHeight="1" x14ac:dyDescent="0.2">
      <c r="L626" s="1"/>
      <c r="M626" s="1"/>
      <c r="O626" s="1"/>
    </row>
    <row r="627" spans="12:15" ht="12.75" customHeight="1" x14ac:dyDescent="0.2">
      <c r="L627" s="1"/>
      <c r="M627" s="1"/>
      <c r="O627" s="1"/>
    </row>
    <row r="628" spans="12:15" ht="12.75" customHeight="1" x14ac:dyDescent="0.2">
      <c r="L628" s="1"/>
      <c r="M628" s="1"/>
      <c r="O628" s="1"/>
    </row>
    <row r="629" spans="12:15" ht="12.75" customHeight="1" x14ac:dyDescent="0.2">
      <c r="L629" s="1"/>
      <c r="M629" s="1"/>
      <c r="O629" s="1"/>
    </row>
    <row r="630" spans="12:15" ht="12.75" customHeight="1" x14ac:dyDescent="0.2">
      <c r="L630" s="1"/>
      <c r="M630" s="1"/>
      <c r="O630" s="1"/>
    </row>
    <row r="631" spans="12:15" ht="12.75" customHeight="1" x14ac:dyDescent="0.2">
      <c r="L631" s="1"/>
      <c r="M631" s="1"/>
      <c r="O631" s="1"/>
    </row>
    <row r="632" spans="12:15" ht="12.75" customHeight="1" x14ac:dyDescent="0.2">
      <c r="L632" s="1"/>
      <c r="M632" s="1"/>
      <c r="O632" s="1"/>
    </row>
    <row r="633" spans="12:15" ht="12.75" customHeight="1" x14ac:dyDescent="0.2">
      <c r="L633" s="1"/>
      <c r="M633" s="1"/>
      <c r="O633" s="1"/>
    </row>
    <row r="634" spans="12:15" ht="12.75" customHeight="1" x14ac:dyDescent="0.2">
      <c r="L634" s="1"/>
      <c r="M634" s="1"/>
      <c r="O634" s="1"/>
    </row>
    <row r="635" spans="12:15" ht="12.75" customHeight="1" x14ac:dyDescent="0.2">
      <c r="L635" s="1"/>
      <c r="M635" s="1"/>
      <c r="O635" s="1"/>
    </row>
    <row r="636" spans="12:15" ht="12.75" customHeight="1" x14ac:dyDescent="0.2">
      <c r="L636" s="1"/>
      <c r="M636" s="1"/>
      <c r="O636" s="1"/>
    </row>
    <row r="637" spans="12:15" ht="12.75" customHeight="1" x14ac:dyDescent="0.2">
      <c r="L637" s="1"/>
      <c r="M637" s="1"/>
      <c r="O637" s="1"/>
    </row>
    <row r="638" spans="12:15" ht="12.75" customHeight="1" x14ac:dyDescent="0.2">
      <c r="L638" s="1"/>
      <c r="M638" s="1"/>
      <c r="O638" s="1"/>
    </row>
    <row r="639" spans="12:15" ht="12.75" customHeight="1" x14ac:dyDescent="0.2">
      <c r="L639" s="1"/>
      <c r="M639" s="1"/>
      <c r="O639" s="1"/>
    </row>
    <row r="640" spans="12:15" ht="12.75" customHeight="1" x14ac:dyDescent="0.2">
      <c r="L640" s="1"/>
      <c r="M640" s="1"/>
      <c r="O640" s="1"/>
    </row>
    <row r="641" spans="12:15" ht="12.75" customHeight="1" x14ac:dyDescent="0.2">
      <c r="L641" s="1"/>
      <c r="M641" s="1"/>
      <c r="O641" s="1"/>
    </row>
    <row r="642" spans="12:15" ht="12.75" customHeight="1" x14ac:dyDescent="0.2">
      <c r="L642" s="1"/>
      <c r="M642" s="1"/>
      <c r="O642" s="1"/>
    </row>
    <row r="643" spans="12:15" ht="12.75" customHeight="1" x14ac:dyDescent="0.2">
      <c r="L643" s="1"/>
      <c r="M643" s="1"/>
      <c r="O643" s="1"/>
    </row>
    <row r="644" spans="12:15" ht="12.75" customHeight="1" x14ac:dyDescent="0.2">
      <c r="L644" s="1"/>
      <c r="M644" s="1"/>
      <c r="O644" s="1"/>
    </row>
    <row r="645" spans="12:15" ht="12.75" customHeight="1" x14ac:dyDescent="0.2">
      <c r="L645" s="1"/>
      <c r="M645" s="1"/>
      <c r="O645" s="1"/>
    </row>
    <row r="646" spans="12:15" ht="12.75" customHeight="1" x14ac:dyDescent="0.2">
      <c r="L646" s="1"/>
      <c r="M646" s="1"/>
      <c r="O646" s="1"/>
    </row>
    <row r="647" spans="12:15" ht="12.75" customHeight="1" x14ac:dyDescent="0.2">
      <c r="L647" s="1"/>
      <c r="M647" s="1"/>
      <c r="O647" s="1"/>
    </row>
    <row r="648" spans="12:15" ht="12.75" customHeight="1" x14ac:dyDescent="0.2">
      <c r="L648" s="1"/>
      <c r="M648" s="1"/>
      <c r="O648" s="1"/>
    </row>
    <row r="649" spans="12:15" ht="12.75" customHeight="1" x14ac:dyDescent="0.2">
      <c r="L649" s="1"/>
      <c r="M649" s="1"/>
      <c r="O649" s="1"/>
    </row>
    <row r="650" spans="12:15" ht="12.75" customHeight="1" x14ac:dyDescent="0.2">
      <c r="L650" s="1"/>
      <c r="M650" s="1"/>
      <c r="O650" s="1"/>
    </row>
    <row r="651" spans="12:15" ht="12.75" customHeight="1" x14ac:dyDescent="0.2">
      <c r="L651" s="1"/>
      <c r="M651" s="1"/>
      <c r="O651" s="1"/>
    </row>
    <row r="652" spans="12:15" ht="12.75" customHeight="1" x14ac:dyDescent="0.2">
      <c r="L652" s="1"/>
      <c r="M652" s="1"/>
      <c r="O652" s="1"/>
    </row>
    <row r="653" spans="12:15" ht="12.75" customHeight="1" x14ac:dyDescent="0.2">
      <c r="L653" s="1"/>
      <c r="M653" s="1"/>
      <c r="O653" s="1"/>
    </row>
    <row r="654" spans="12:15" ht="12.75" customHeight="1" x14ac:dyDescent="0.2">
      <c r="L654" s="1"/>
      <c r="M654" s="1"/>
      <c r="O654" s="1"/>
    </row>
    <row r="655" spans="12:15" ht="12.75" customHeight="1" x14ac:dyDescent="0.2">
      <c r="L655" s="1"/>
      <c r="M655" s="1"/>
      <c r="O655" s="1"/>
    </row>
    <row r="656" spans="12:15" ht="12.75" customHeight="1" x14ac:dyDescent="0.2">
      <c r="L656" s="1"/>
      <c r="M656" s="1"/>
      <c r="O656" s="1"/>
    </row>
    <row r="657" spans="12:15" ht="12.75" customHeight="1" x14ac:dyDescent="0.2">
      <c r="L657" s="1"/>
      <c r="M657" s="1"/>
      <c r="O657" s="1"/>
    </row>
    <row r="658" spans="12:15" ht="12.75" customHeight="1" x14ac:dyDescent="0.2">
      <c r="L658" s="1"/>
      <c r="M658" s="1"/>
      <c r="O658" s="1"/>
    </row>
    <row r="659" spans="12:15" ht="12.75" customHeight="1" x14ac:dyDescent="0.2">
      <c r="L659" s="1"/>
      <c r="M659" s="1"/>
      <c r="O659" s="1"/>
    </row>
    <row r="660" spans="12:15" ht="12.75" customHeight="1" x14ac:dyDescent="0.2">
      <c r="L660" s="1"/>
      <c r="M660" s="1"/>
      <c r="O660" s="1"/>
    </row>
    <row r="661" spans="12:15" ht="12.75" customHeight="1" x14ac:dyDescent="0.2">
      <c r="L661" s="1"/>
      <c r="M661" s="1"/>
      <c r="O661" s="1"/>
    </row>
    <row r="662" spans="12:15" ht="12.75" customHeight="1" x14ac:dyDescent="0.2">
      <c r="L662" s="1"/>
      <c r="M662" s="1"/>
      <c r="O662" s="1"/>
    </row>
    <row r="663" spans="12:15" ht="12.75" customHeight="1" x14ac:dyDescent="0.2">
      <c r="L663" s="1"/>
      <c r="M663" s="1"/>
      <c r="O663" s="1"/>
    </row>
    <row r="664" spans="12:15" ht="12.75" customHeight="1" x14ac:dyDescent="0.2">
      <c r="L664" s="1"/>
      <c r="M664" s="1"/>
      <c r="O664" s="1"/>
    </row>
    <row r="665" spans="12:15" ht="12.75" customHeight="1" x14ac:dyDescent="0.2">
      <c r="L665" s="1"/>
      <c r="M665" s="1"/>
      <c r="O665" s="1"/>
    </row>
    <row r="666" spans="12:15" ht="12.75" customHeight="1" x14ac:dyDescent="0.2">
      <c r="L666" s="1"/>
      <c r="M666" s="1"/>
      <c r="O666" s="1"/>
    </row>
    <row r="667" spans="12:15" ht="12.75" customHeight="1" x14ac:dyDescent="0.2">
      <c r="L667" s="1"/>
      <c r="M667" s="1"/>
      <c r="O667" s="1"/>
    </row>
    <row r="668" spans="12:15" ht="12.75" customHeight="1" x14ac:dyDescent="0.2">
      <c r="L668" s="1"/>
      <c r="M668" s="1"/>
      <c r="O668" s="1"/>
    </row>
    <row r="669" spans="12:15" ht="12.75" customHeight="1" x14ac:dyDescent="0.2">
      <c r="L669" s="1"/>
      <c r="M669" s="1"/>
      <c r="O669" s="1"/>
    </row>
    <row r="670" spans="12:15" ht="12.75" customHeight="1" x14ac:dyDescent="0.2">
      <c r="L670" s="1"/>
      <c r="M670" s="1"/>
      <c r="O670" s="1"/>
    </row>
    <row r="671" spans="12:15" ht="12.75" customHeight="1" x14ac:dyDescent="0.2">
      <c r="L671" s="1"/>
      <c r="M671" s="1"/>
      <c r="O671" s="1"/>
    </row>
    <row r="672" spans="12:15" ht="12.75" customHeight="1" x14ac:dyDescent="0.2">
      <c r="L672" s="1"/>
      <c r="M672" s="1"/>
      <c r="O672" s="1"/>
    </row>
    <row r="673" spans="12:15" ht="12.75" customHeight="1" x14ac:dyDescent="0.2">
      <c r="L673" s="1"/>
      <c r="M673" s="1"/>
      <c r="O673" s="1"/>
    </row>
    <row r="674" spans="12:15" ht="12.75" customHeight="1" x14ac:dyDescent="0.2">
      <c r="L674" s="1"/>
      <c r="M674" s="1"/>
      <c r="O674" s="1"/>
    </row>
    <row r="675" spans="12:15" ht="12.75" customHeight="1" x14ac:dyDescent="0.2">
      <c r="L675" s="1"/>
      <c r="M675" s="1"/>
      <c r="O675" s="1"/>
    </row>
    <row r="676" spans="12:15" ht="12.75" customHeight="1" x14ac:dyDescent="0.2">
      <c r="L676" s="1"/>
      <c r="M676" s="1"/>
      <c r="O676" s="1"/>
    </row>
    <row r="677" spans="12:15" ht="12.75" customHeight="1" x14ac:dyDescent="0.2">
      <c r="L677" s="1"/>
      <c r="M677" s="1"/>
      <c r="O677" s="1"/>
    </row>
    <row r="678" spans="12:15" ht="12.75" customHeight="1" x14ac:dyDescent="0.2">
      <c r="L678" s="1"/>
      <c r="M678" s="1"/>
      <c r="O678" s="1"/>
    </row>
    <row r="679" spans="12:15" ht="12.75" customHeight="1" x14ac:dyDescent="0.2">
      <c r="L679" s="1"/>
      <c r="M679" s="1"/>
      <c r="O679" s="1"/>
    </row>
    <row r="680" spans="12:15" ht="12.75" customHeight="1" x14ac:dyDescent="0.2">
      <c r="L680" s="1"/>
      <c r="M680" s="1"/>
      <c r="O680" s="1"/>
    </row>
    <row r="681" spans="12:15" ht="12.75" customHeight="1" x14ac:dyDescent="0.2">
      <c r="L681" s="1"/>
      <c r="M681" s="1"/>
      <c r="O681" s="1"/>
    </row>
    <row r="682" spans="12:15" ht="12.75" customHeight="1" x14ac:dyDescent="0.2">
      <c r="L682" s="1"/>
      <c r="M682" s="1"/>
      <c r="O682" s="1"/>
    </row>
    <row r="683" spans="12:15" ht="12.75" customHeight="1" x14ac:dyDescent="0.2">
      <c r="L683" s="1"/>
      <c r="M683" s="1"/>
      <c r="O683" s="1"/>
    </row>
    <row r="684" spans="12:15" ht="12.75" customHeight="1" x14ac:dyDescent="0.2">
      <c r="L684" s="1"/>
      <c r="M684" s="1"/>
      <c r="O684" s="1"/>
    </row>
    <row r="685" spans="12:15" ht="12.75" customHeight="1" x14ac:dyDescent="0.2">
      <c r="L685" s="1"/>
      <c r="M685" s="1"/>
      <c r="O685" s="1"/>
    </row>
    <row r="686" spans="12:15" ht="12.75" customHeight="1" x14ac:dyDescent="0.2">
      <c r="L686" s="1"/>
      <c r="M686" s="1"/>
      <c r="O686" s="1"/>
    </row>
    <row r="687" spans="12:15" ht="12.75" customHeight="1" x14ac:dyDescent="0.2">
      <c r="L687" s="1"/>
      <c r="M687" s="1"/>
      <c r="O687" s="1"/>
    </row>
    <row r="688" spans="12:15" ht="12.75" customHeight="1" x14ac:dyDescent="0.2">
      <c r="L688" s="1"/>
      <c r="M688" s="1"/>
      <c r="O688" s="1"/>
    </row>
    <row r="689" spans="12:15" ht="12.75" customHeight="1" x14ac:dyDescent="0.2">
      <c r="L689" s="1"/>
      <c r="M689" s="1"/>
      <c r="O689" s="1"/>
    </row>
    <row r="690" spans="12:15" ht="12.75" customHeight="1" x14ac:dyDescent="0.2">
      <c r="L690" s="1"/>
      <c r="M690" s="1"/>
      <c r="O690" s="1"/>
    </row>
    <row r="691" spans="12:15" ht="12.75" customHeight="1" x14ac:dyDescent="0.2">
      <c r="L691" s="1"/>
      <c r="M691" s="1"/>
      <c r="O691" s="1"/>
    </row>
    <row r="692" spans="12:15" ht="12.75" customHeight="1" x14ac:dyDescent="0.2">
      <c r="L692" s="1"/>
      <c r="M692" s="1"/>
      <c r="O692" s="1"/>
    </row>
    <row r="693" spans="12:15" ht="12.75" customHeight="1" x14ac:dyDescent="0.2">
      <c r="L693" s="1"/>
      <c r="M693" s="1"/>
      <c r="O693" s="1"/>
    </row>
    <row r="694" spans="12:15" ht="12.75" customHeight="1" x14ac:dyDescent="0.2">
      <c r="L694" s="1"/>
      <c r="M694" s="1"/>
      <c r="O694" s="1"/>
    </row>
    <row r="695" spans="12:15" ht="12.75" customHeight="1" x14ac:dyDescent="0.2">
      <c r="L695" s="1"/>
      <c r="M695" s="1"/>
      <c r="O695" s="1"/>
    </row>
    <row r="696" spans="12:15" ht="12.75" customHeight="1" x14ac:dyDescent="0.2">
      <c r="L696" s="1"/>
      <c r="M696" s="1"/>
      <c r="O696" s="1"/>
    </row>
    <row r="697" spans="12:15" ht="12.75" customHeight="1" x14ac:dyDescent="0.2">
      <c r="L697" s="1"/>
      <c r="M697" s="1"/>
      <c r="O697" s="1"/>
    </row>
    <row r="698" spans="12:15" ht="12.75" customHeight="1" x14ac:dyDescent="0.2">
      <c r="L698" s="1"/>
      <c r="M698" s="1"/>
      <c r="O698" s="1"/>
    </row>
    <row r="699" spans="12:15" ht="12.75" customHeight="1" x14ac:dyDescent="0.2">
      <c r="L699" s="1"/>
      <c r="M699" s="1"/>
      <c r="O699" s="1"/>
    </row>
    <row r="700" spans="12:15" ht="12.75" customHeight="1" x14ac:dyDescent="0.2">
      <c r="L700" s="1"/>
      <c r="M700" s="1"/>
      <c r="O700" s="1"/>
    </row>
    <row r="701" spans="12:15" ht="12.75" customHeight="1" x14ac:dyDescent="0.2">
      <c r="L701" s="1"/>
      <c r="M701" s="1"/>
      <c r="O701" s="1"/>
    </row>
    <row r="702" spans="12:15" ht="12.75" customHeight="1" x14ac:dyDescent="0.2">
      <c r="L702" s="1"/>
      <c r="M702" s="1"/>
      <c r="O702" s="1"/>
    </row>
    <row r="703" spans="12:15" ht="12.75" customHeight="1" x14ac:dyDescent="0.2">
      <c r="L703" s="1"/>
      <c r="M703" s="1"/>
      <c r="O703" s="1"/>
    </row>
    <row r="704" spans="12:15" ht="12.75" customHeight="1" x14ac:dyDescent="0.2">
      <c r="L704" s="1"/>
      <c r="M704" s="1"/>
      <c r="O704" s="1"/>
    </row>
    <row r="705" spans="12:15" ht="12.75" customHeight="1" x14ac:dyDescent="0.2">
      <c r="L705" s="1"/>
      <c r="M705" s="1"/>
      <c r="O705" s="1"/>
    </row>
    <row r="706" spans="12:15" ht="12.75" customHeight="1" x14ac:dyDescent="0.2">
      <c r="L706" s="1"/>
      <c r="M706" s="1"/>
      <c r="O706" s="1"/>
    </row>
    <row r="707" spans="12:15" ht="12.75" customHeight="1" x14ac:dyDescent="0.2">
      <c r="L707" s="1"/>
      <c r="M707" s="1"/>
      <c r="O707" s="1"/>
    </row>
    <row r="708" spans="12:15" ht="12.75" customHeight="1" x14ac:dyDescent="0.2">
      <c r="L708" s="1"/>
      <c r="M708" s="1"/>
      <c r="O708" s="1"/>
    </row>
    <row r="709" spans="12:15" ht="12.75" customHeight="1" x14ac:dyDescent="0.2">
      <c r="L709" s="1"/>
      <c r="M709" s="1"/>
      <c r="O709" s="1"/>
    </row>
    <row r="710" spans="12:15" ht="12.75" customHeight="1" x14ac:dyDescent="0.2">
      <c r="L710" s="1"/>
      <c r="M710" s="1"/>
      <c r="O710" s="1"/>
    </row>
    <row r="711" spans="12:15" ht="12.75" customHeight="1" x14ac:dyDescent="0.2">
      <c r="L711" s="1"/>
      <c r="M711" s="1"/>
      <c r="O711" s="1"/>
    </row>
    <row r="712" spans="12:15" ht="12.75" customHeight="1" x14ac:dyDescent="0.2">
      <c r="L712" s="1"/>
      <c r="M712" s="1"/>
      <c r="O712" s="1"/>
    </row>
    <row r="713" spans="12:15" ht="12.75" customHeight="1" x14ac:dyDescent="0.2">
      <c r="L713" s="1"/>
      <c r="M713" s="1"/>
      <c r="O713" s="1"/>
    </row>
    <row r="714" spans="12:15" ht="12.75" customHeight="1" x14ac:dyDescent="0.2">
      <c r="L714" s="1"/>
      <c r="M714" s="1"/>
      <c r="O714" s="1"/>
    </row>
    <row r="715" spans="12:15" ht="12.75" customHeight="1" x14ac:dyDescent="0.2">
      <c r="L715" s="1"/>
      <c r="M715" s="1"/>
      <c r="O715" s="1"/>
    </row>
    <row r="716" spans="12:15" ht="12.75" customHeight="1" x14ac:dyDescent="0.2">
      <c r="L716" s="1"/>
      <c r="M716" s="1"/>
      <c r="O716" s="1"/>
    </row>
    <row r="717" spans="12:15" ht="12.75" customHeight="1" x14ac:dyDescent="0.2">
      <c r="L717" s="1"/>
      <c r="M717" s="1"/>
      <c r="O717" s="1"/>
    </row>
    <row r="718" spans="12:15" ht="12.75" customHeight="1" x14ac:dyDescent="0.2">
      <c r="L718" s="1"/>
      <c r="M718" s="1"/>
      <c r="O718" s="1"/>
    </row>
    <row r="719" spans="12:15" ht="12.75" customHeight="1" x14ac:dyDescent="0.2">
      <c r="L719" s="1"/>
      <c r="M719" s="1"/>
      <c r="O719" s="1"/>
    </row>
    <row r="720" spans="12:15" ht="12.75" customHeight="1" x14ac:dyDescent="0.2">
      <c r="L720" s="1"/>
      <c r="M720" s="1"/>
      <c r="O720" s="1"/>
    </row>
    <row r="721" spans="12:15" ht="12.75" customHeight="1" x14ac:dyDescent="0.2">
      <c r="L721" s="1"/>
      <c r="M721" s="1"/>
      <c r="O721" s="1"/>
    </row>
    <row r="722" spans="12:15" ht="12.75" customHeight="1" x14ac:dyDescent="0.2">
      <c r="L722" s="1"/>
      <c r="M722" s="1"/>
      <c r="O722" s="1"/>
    </row>
    <row r="723" spans="12:15" ht="12.75" customHeight="1" x14ac:dyDescent="0.2">
      <c r="L723" s="1"/>
      <c r="M723" s="1"/>
      <c r="O723" s="1"/>
    </row>
    <row r="724" spans="12:15" ht="12.75" customHeight="1" x14ac:dyDescent="0.2">
      <c r="L724" s="1"/>
      <c r="M724" s="1"/>
      <c r="O724" s="1"/>
    </row>
    <row r="725" spans="12:15" ht="12.75" customHeight="1" x14ac:dyDescent="0.2">
      <c r="L725" s="1"/>
      <c r="M725" s="1"/>
      <c r="O725" s="1"/>
    </row>
    <row r="726" spans="12:15" ht="12.75" customHeight="1" x14ac:dyDescent="0.2">
      <c r="L726" s="1"/>
      <c r="M726" s="1"/>
      <c r="O726" s="1"/>
    </row>
    <row r="727" spans="12:15" ht="12.75" customHeight="1" x14ac:dyDescent="0.2">
      <c r="L727" s="1"/>
      <c r="M727" s="1"/>
      <c r="O727" s="1"/>
    </row>
    <row r="728" spans="12:15" ht="12.75" customHeight="1" x14ac:dyDescent="0.2">
      <c r="L728" s="1"/>
      <c r="M728" s="1"/>
      <c r="O728" s="1"/>
    </row>
    <row r="729" spans="12:15" ht="12.75" customHeight="1" x14ac:dyDescent="0.2">
      <c r="L729" s="1"/>
      <c r="M729" s="1"/>
      <c r="O729" s="1"/>
    </row>
    <row r="730" spans="12:15" ht="12.75" customHeight="1" x14ac:dyDescent="0.2">
      <c r="L730" s="1"/>
      <c r="M730" s="1"/>
      <c r="O730" s="1"/>
    </row>
    <row r="731" spans="12:15" ht="12.75" customHeight="1" x14ac:dyDescent="0.2">
      <c r="L731" s="1"/>
      <c r="M731" s="1"/>
      <c r="O731" s="1"/>
    </row>
    <row r="732" spans="12:15" ht="12.75" customHeight="1" x14ac:dyDescent="0.2">
      <c r="L732" s="1"/>
      <c r="M732" s="1"/>
      <c r="O732" s="1"/>
    </row>
    <row r="733" spans="12:15" ht="12.75" customHeight="1" x14ac:dyDescent="0.2">
      <c r="L733" s="1"/>
      <c r="M733" s="1"/>
      <c r="O733" s="1"/>
    </row>
    <row r="734" spans="12:15" ht="12.75" customHeight="1" x14ac:dyDescent="0.2">
      <c r="L734" s="1"/>
      <c r="M734" s="1"/>
      <c r="O734" s="1"/>
    </row>
    <row r="735" spans="12:15" ht="12.75" customHeight="1" x14ac:dyDescent="0.2">
      <c r="L735" s="1"/>
      <c r="M735" s="1"/>
      <c r="O735" s="1"/>
    </row>
    <row r="736" spans="12:15" ht="12.75" customHeight="1" x14ac:dyDescent="0.2">
      <c r="L736" s="1"/>
      <c r="M736" s="1"/>
      <c r="O736" s="1"/>
    </row>
    <row r="737" spans="12:15" ht="12.75" customHeight="1" x14ac:dyDescent="0.2">
      <c r="L737" s="1"/>
      <c r="M737" s="1"/>
      <c r="O737" s="1"/>
    </row>
    <row r="738" spans="12:15" ht="12.75" customHeight="1" x14ac:dyDescent="0.2">
      <c r="L738" s="1"/>
      <c r="M738" s="1"/>
      <c r="O738" s="1"/>
    </row>
    <row r="739" spans="12:15" ht="12.75" customHeight="1" x14ac:dyDescent="0.2">
      <c r="L739" s="1"/>
      <c r="M739" s="1"/>
      <c r="O739" s="1"/>
    </row>
    <row r="740" spans="12:15" ht="12.75" customHeight="1" x14ac:dyDescent="0.2">
      <c r="L740" s="1"/>
      <c r="M740" s="1"/>
      <c r="O740" s="1"/>
    </row>
    <row r="741" spans="12:15" ht="12.75" customHeight="1" x14ac:dyDescent="0.2">
      <c r="L741" s="1"/>
      <c r="M741" s="1"/>
      <c r="O741" s="1"/>
    </row>
    <row r="742" spans="12:15" ht="12.75" customHeight="1" x14ac:dyDescent="0.2">
      <c r="L742" s="1"/>
      <c r="M742" s="1"/>
      <c r="O742" s="1"/>
    </row>
    <row r="743" spans="12:15" ht="12.75" customHeight="1" x14ac:dyDescent="0.2">
      <c r="L743" s="1"/>
      <c r="M743" s="1"/>
      <c r="O743" s="1"/>
    </row>
    <row r="744" spans="12:15" ht="12.75" customHeight="1" x14ac:dyDescent="0.2">
      <c r="L744" s="1"/>
      <c r="M744" s="1"/>
      <c r="O744" s="1"/>
    </row>
    <row r="745" spans="12:15" ht="12.75" customHeight="1" x14ac:dyDescent="0.2">
      <c r="L745" s="1"/>
      <c r="M745" s="1"/>
      <c r="O745" s="1"/>
    </row>
    <row r="746" spans="12:15" ht="12.75" customHeight="1" x14ac:dyDescent="0.2">
      <c r="L746" s="1"/>
      <c r="M746" s="1"/>
      <c r="O746" s="1"/>
    </row>
    <row r="747" spans="12:15" ht="12.75" customHeight="1" x14ac:dyDescent="0.2">
      <c r="L747" s="1"/>
      <c r="M747" s="1"/>
      <c r="O747" s="1"/>
    </row>
    <row r="748" spans="12:15" ht="12.75" customHeight="1" x14ac:dyDescent="0.2">
      <c r="L748" s="1"/>
      <c r="M748" s="1"/>
      <c r="O748" s="1"/>
    </row>
    <row r="749" spans="12:15" ht="12.75" customHeight="1" x14ac:dyDescent="0.2">
      <c r="L749" s="1"/>
      <c r="M749" s="1"/>
      <c r="O749" s="1"/>
    </row>
    <row r="750" spans="12:15" ht="12.75" customHeight="1" x14ac:dyDescent="0.2">
      <c r="L750" s="1"/>
      <c r="M750" s="1"/>
      <c r="O750" s="1"/>
    </row>
    <row r="751" spans="12:15" ht="12.75" customHeight="1" x14ac:dyDescent="0.2">
      <c r="L751" s="1"/>
      <c r="M751" s="1"/>
      <c r="O751" s="1"/>
    </row>
    <row r="752" spans="12:15" ht="12.75" customHeight="1" x14ac:dyDescent="0.2">
      <c r="L752" s="1"/>
      <c r="M752" s="1"/>
      <c r="O752" s="1"/>
    </row>
    <row r="753" spans="12:15" ht="12.75" customHeight="1" x14ac:dyDescent="0.2">
      <c r="L753" s="1"/>
      <c r="M753" s="1"/>
      <c r="O753" s="1"/>
    </row>
    <row r="754" spans="12:15" ht="12.75" customHeight="1" x14ac:dyDescent="0.2">
      <c r="L754" s="1"/>
      <c r="M754" s="1"/>
      <c r="O754" s="1"/>
    </row>
    <row r="755" spans="12:15" ht="12.75" customHeight="1" x14ac:dyDescent="0.2">
      <c r="L755" s="1"/>
      <c r="M755" s="1"/>
      <c r="O755" s="1"/>
    </row>
    <row r="756" spans="12:15" ht="12.75" customHeight="1" x14ac:dyDescent="0.2">
      <c r="L756" s="1"/>
      <c r="M756" s="1"/>
      <c r="O756" s="1"/>
    </row>
    <row r="757" spans="12:15" ht="12.75" customHeight="1" x14ac:dyDescent="0.2">
      <c r="L757" s="1"/>
      <c r="M757" s="1"/>
      <c r="O757" s="1"/>
    </row>
    <row r="758" spans="12:15" ht="12.75" customHeight="1" x14ac:dyDescent="0.2">
      <c r="L758" s="1"/>
      <c r="M758" s="1"/>
      <c r="O758" s="1"/>
    </row>
    <row r="759" spans="12:15" ht="12.75" customHeight="1" x14ac:dyDescent="0.2">
      <c r="L759" s="1"/>
      <c r="M759" s="1"/>
      <c r="O759" s="1"/>
    </row>
    <row r="760" spans="12:15" ht="12.75" customHeight="1" x14ac:dyDescent="0.2">
      <c r="L760" s="1"/>
      <c r="M760" s="1"/>
      <c r="O760" s="1"/>
    </row>
    <row r="761" spans="12:15" ht="12.75" customHeight="1" x14ac:dyDescent="0.2">
      <c r="L761" s="1"/>
      <c r="M761" s="1"/>
      <c r="O761" s="1"/>
    </row>
    <row r="762" spans="12:15" ht="12.75" customHeight="1" x14ac:dyDescent="0.2">
      <c r="L762" s="1"/>
      <c r="M762" s="1"/>
      <c r="O762" s="1"/>
    </row>
    <row r="763" spans="12:15" ht="12.75" customHeight="1" x14ac:dyDescent="0.2">
      <c r="L763" s="1"/>
      <c r="M763" s="1"/>
      <c r="O763" s="1"/>
    </row>
    <row r="764" spans="12:15" ht="12.75" customHeight="1" x14ac:dyDescent="0.2">
      <c r="L764" s="1"/>
      <c r="M764" s="1"/>
      <c r="O764" s="1"/>
    </row>
    <row r="765" spans="12:15" ht="12.75" customHeight="1" x14ac:dyDescent="0.2">
      <c r="L765" s="1"/>
      <c r="M765" s="1"/>
      <c r="O765" s="1"/>
    </row>
    <row r="766" spans="12:15" ht="12.75" customHeight="1" x14ac:dyDescent="0.2">
      <c r="L766" s="1"/>
      <c r="M766" s="1"/>
      <c r="O766" s="1"/>
    </row>
    <row r="767" spans="12:15" ht="12.75" customHeight="1" x14ac:dyDescent="0.2">
      <c r="L767" s="1"/>
      <c r="M767" s="1"/>
      <c r="O767" s="1"/>
    </row>
    <row r="768" spans="12:15" ht="12.75" customHeight="1" x14ac:dyDescent="0.2">
      <c r="L768" s="1"/>
      <c r="M768" s="1"/>
      <c r="O768" s="1"/>
    </row>
    <row r="769" spans="12:15" ht="12.75" customHeight="1" x14ac:dyDescent="0.2">
      <c r="L769" s="1"/>
      <c r="M769" s="1"/>
      <c r="O769" s="1"/>
    </row>
    <row r="770" spans="12:15" ht="12.75" customHeight="1" x14ac:dyDescent="0.2">
      <c r="L770" s="1"/>
      <c r="M770" s="1"/>
      <c r="O770" s="1"/>
    </row>
    <row r="771" spans="12:15" ht="12.75" customHeight="1" x14ac:dyDescent="0.2">
      <c r="L771" s="1"/>
      <c r="M771" s="1"/>
      <c r="O771" s="1"/>
    </row>
    <row r="772" spans="12:15" ht="12.75" customHeight="1" x14ac:dyDescent="0.2">
      <c r="L772" s="1"/>
      <c r="M772" s="1"/>
      <c r="O772" s="1"/>
    </row>
    <row r="773" spans="12:15" ht="12.75" customHeight="1" x14ac:dyDescent="0.2">
      <c r="L773" s="1"/>
      <c r="M773" s="1"/>
      <c r="O773" s="1"/>
    </row>
    <row r="774" spans="12:15" ht="12.75" customHeight="1" x14ac:dyDescent="0.2">
      <c r="L774" s="1"/>
      <c r="M774" s="1"/>
      <c r="O774" s="1"/>
    </row>
    <row r="775" spans="12:15" ht="12.75" customHeight="1" x14ac:dyDescent="0.2">
      <c r="L775" s="1"/>
      <c r="M775" s="1"/>
      <c r="O775" s="1"/>
    </row>
    <row r="776" spans="12:15" ht="12.75" customHeight="1" x14ac:dyDescent="0.2">
      <c r="L776" s="1"/>
      <c r="M776" s="1"/>
      <c r="O776" s="1"/>
    </row>
    <row r="777" spans="12:15" ht="12.75" customHeight="1" x14ac:dyDescent="0.2">
      <c r="L777" s="1"/>
      <c r="M777" s="1"/>
      <c r="O777" s="1"/>
    </row>
    <row r="778" spans="12:15" ht="12.75" customHeight="1" x14ac:dyDescent="0.2">
      <c r="L778" s="1"/>
      <c r="M778" s="1"/>
      <c r="O778" s="1"/>
    </row>
    <row r="779" spans="12:15" ht="12.75" customHeight="1" x14ac:dyDescent="0.2">
      <c r="L779" s="1"/>
      <c r="M779" s="1"/>
      <c r="O779" s="1"/>
    </row>
    <row r="780" spans="12:15" ht="12.75" customHeight="1" x14ac:dyDescent="0.2">
      <c r="L780" s="1"/>
      <c r="M780" s="1"/>
      <c r="O780" s="1"/>
    </row>
    <row r="781" spans="12:15" ht="12.75" customHeight="1" x14ac:dyDescent="0.2">
      <c r="L781" s="1"/>
      <c r="M781" s="1"/>
      <c r="O781" s="1"/>
    </row>
    <row r="782" spans="12:15" ht="12.75" customHeight="1" x14ac:dyDescent="0.2">
      <c r="L782" s="1"/>
      <c r="M782" s="1"/>
      <c r="O782" s="1"/>
    </row>
    <row r="783" spans="12:15" ht="12.75" customHeight="1" x14ac:dyDescent="0.2">
      <c r="L783" s="1"/>
      <c r="M783" s="1"/>
      <c r="O783" s="1"/>
    </row>
    <row r="784" spans="12:15" ht="12.75" customHeight="1" x14ac:dyDescent="0.2">
      <c r="L784" s="1"/>
      <c r="M784" s="1"/>
      <c r="O784" s="1"/>
    </row>
    <row r="785" spans="12:15" ht="12.75" customHeight="1" x14ac:dyDescent="0.2">
      <c r="L785" s="1"/>
      <c r="M785" s="1"/>
      <c r="O785" s="1"/>
    </row>
    <row r="786" spans="12:15" ht="12.75" customHeight="1" x14ac:dyDescent="0.2">
      <c r="L786" s="1"/>
      <c r="M786" s="1"/>
      <c r="O786" s="1"/>
    </row>
    <row r="787" spans="12:15" ht="12.75" customHeight="1" x14ac:dyDescent="0.2">
      <c r="L787" s="1"/>
      <c r="M787" s="1"/>
      <c r="O787" s="1"/>
    </row>
    <row r="788" spans="12:15" ht="12.75" customHeight="1" x14ac:dyDescent="0.2">
      <c r="L788" s="1"/>
      <c r="M788" s="1"/>
      <c r="O788" s="1"/>
    </row>
    <row r="789" spans="12:15" ht="12.75" customHeight="1" x14ac:dyDescent="0.2">
      <c r="L789" s="1"/>
      <c r="M789" s="1"/>
      <c r="O789" s="1"/>
    </row>
    <row r="790" spans="12:15" ht="12.75" customHeight="1" x14ac:dyDescent="0.2">
      <c r="L790" s="1"/>
      <c r="M790" s="1"/>
      <c r="O790" s="1"/>
    </row>
    <row r="791" spans="12:15" ht="12.75" customHeight="1" x14ac:dyDescent="0.2">
      <c r="L791" s="1"/>
      <c r="M791" s="1"/>
      <c r="O791" s="1"/>
    </row>
    <row r="792" spans="12:15" ht="12.75" customHeight="1" x14ac:dyDescent="0.2">
      <c r="L792" s="1"/>
      <c r="M792" s="1"/>
      <c r="O792" s="1"/>
    </row>
    <row r="793" spans="12:15" ht="12.75" customHeight="1" x14ac:dyDescent="0.2">
      <c r="L793" s="1"/>
      <c r="M793" s="1"/>
      <c r="O793" s="1"/>
    </row>
    <row r="794" spans="12:15" ht="12.75" customHeight="1" x14ac:dyDescent="0.2">
      <c r="L794" s="1"/>
      <c r="M794" s="1"/>
      <c r="O794" s="1"/>
    </row>
    <row r="795" spans="12:15" ht="12.75" customHeight="1" x14ac:dyDescent="0.2">
      <c r="L795" s="1"/>
      <c r="M795" s="1"/>
      <c r="O795" s="1"/>
    </row>
    <row r="796" spans="12:15" ht="12.75" customHeight="1" x14ac:dyDescent="0.2">
      <c r="L796" s="1"/>
      <c r="M796" s="1"/>
      <c r="O796" s="1"/>
    </row>
    <row r="797" spans="12:15" ht="12.75" customHeight="1" x14ac:dyDescent="0.2">
      <c r="L797" s="1"/>
      <c r="M797" s="1"/>
      <c r="O797" s="1"/>
    </row>
    <row r="798" spans="12:15" ht="12.75" customHeight="1" x14ac:dyDescent="0.2">
      <c r="L798" s="1"/>
      <c r="M798" s="1"/>
      <c r="O798" s="1"/>
    </row>
    <row r="799" spans="12:15" ht="12.75" customHeight="1" x14ac:dyDescent="0.2">
      <c r="L799" s="1"/>
      <c r="M799" s="1"/>
      <c r="O799" s="1"/>
    </row>
    <row r="800" spans="12:15" ht="12.75" customHeight="1" x14ac:dyDescent="0.2">
      <c r="L800" s="1"/>
      <c r="M800" s="1"/>
      <c r="O800" s="1"/>
    </row>
    <row r="801" spans="12:15" ht="12.75" customHeight="1" x14ac:dyDescent="0.2">
      <c r="L801" s="1"/>
      <c r="M801" s="1"/>
      <c r="O801" s="1"/>
    </row>
    <row r="802" spans="12:15" ht="12.75" customHeight="1" x14ac:dyDescent="0.2">
      <c r="L802" s="1"/>
      <c r="M802" s="1"/>
      <c r="O802" s="1"/>
    </row>
    <row r="803" spans="12:15" ht="12.75" customHeight="1" x14ac:dyDescent="0.2">
      <c r="L803" s="1"/>
      <c r="M803" s="1"/>
      <c r="O803" s="1"/>
    </row>
    <row r="804" spans="12:15" ht="12.75" customHeight="1" x14ac:dyDescent="0.2">
      <c r="L804" s="1"/>
      <c r="M804" s="1"/>
      <c r="O804" s="1"/>
    </row>
    <row r="805" spans="12:15" ht="12.75" customHeight="1" x14ac:dyDescent="0.2">
      <c r="L805" s="1"/>
      <c r="M805" s="1"/>
      <c r="O805" s="1"/>
    </row>
    <row r="806" spans="12:15" ht="12.75" customHeight="1" x14ac:dyDescent="0.2">
      <c r="L806" s="1"/>
      <c r="M806" s="1"/>
      <c r="O806" s="1"/>
    </row>
    <row r="807" spans="12:15" ht="12.75" customHeight="1" x14ac:dyDescent="0.2">
      <c r="L807" s="1"/>
      <c r="M807" s="1"/>
      <c r="O807" s="1"/>
    </row>
    <row r="808" spans="12:15" ht="12.75" customHeight="1" x14ac:dyDescent="0.2">
      <c r="L808" s="1"/>
      <c r="M808" s="1"/>
      <c r="O808" s="1"/>
    </row>
    <row r="809" spans="12:15" ht="12.75" customHeight="1" x14ac:dyDescent="0.2">
      <c r="L809" s="1"/>
      <c r="M809" s="1"/>
      <c r="O809" s="1"/>
    </row>
    <row r="810" spans="12:15" ht="12.75" customHeight="1" x14ac:dyDescent="0.2">
      <c r="L810" s="1"/>
      <c r="M810" s="1"/>
      <c r="O810" s="1"/>
    </row>
    <row r="811" spans="12:15" ht="12.75" customHeight="1" x14ac:dyDescent="0.2">
      <c r="L811" s="1"/>
      <c r="M811" s="1"/>
      <c r="O811" s="1"/>
    </row>
    <row r="812" spans="12:15" ht="12.75" customHeight="1" x14ac:dyDescent="0.2">
      <c r="L812" s="1"/>
      <c r="M812" s="1"/>
      <c r="O812" s="1"/>
    </row>
    <row r="813" spans="12:15" ht="12.75" customHeight="1" x14ac:dyDescent="0.2">
      <c r="L813" s="1"/>
      <c r="M813" s="1"/>
      <c r="O813" s="1"/>
    </row>
    <row r="814" spans="12:15" ht="12.75" customHeight="1" x14ac:dyDescent="0.2">
      <c r="L814" s="1"/>
      <c r="M814" s="1"/>
      <c r="O814" s="1"/>
    </row>
    <row r="815" spans="12:15" ht="12.75" customHeight="1" x14ac:dyDescent="0.2">
      <c r="L815" s="1"/>
      <c r="M815" s="1"/>
      <c r="O815" s="1"/>
    </row>
    <row r="816" spans="12:15" ht="12.75" customHeight="1" x14ac:dyDescent="0.2">
      <c r="L816" s="1"/>
      <c r="M816" s="1"/>
      <c r="O816" s="1"/>
    </row>
    <row r="817" spans="12:15" ht="12.75" customHeight="1" x14ac:dyDescent="0.2">
      <c r="L817" s="1"/>
      <c r="M817" s="1"/>
      <c r="O817" s="1"/>
    </row>
    <row r="818" spans="12:15" ht="12.75" customHeight="1" x14ac:dyDescent="0.2">
      <c r="L818" s="1"/>
      <c r="M818" s="1"/>
      <c r="O818" s="1"/>
    </row>
    <row r="819" spans="12:15" ht="12.75" customHeight="1" x14ac:dyDescent="0.2">
      <c r="L819" s="1"/>
      <c r="M819" s="1"/>
      <c r="O819" s="1"/>
    </row>
    <row r="820" spans="12:15" ht="12.75" customHeight="1" x14ac:dyDescent="0.2">
      <c r="L820" s="1"/>
      <c r="M820" s="1"/>
      <c r="O820" s="1"/>
    </row>
    <row r="821" spans="12:15" ht="12.75" customHeight="1" x14ac:dyDescent="0.2">
      <c r="L821" s="1"/>
      <c r="M821" s="1"/>
      <c r="O821" s="1"/>
    </row>
    <row r="822" spans="12:15" ht="12.75" customHeight="1" x14ac:dyDescent="0.2">
      <c r="L822" s="1"/>
      <c r="M822" s="1"/>
      <c r="O822" s="1"/>
    </row>
    <row r="823" spans="12:15" ht="12.75" customHeight="1" x14ac:dyDescent="0.2">
      <c r="L823" s="1"/>
      <c r="M823" s="1"/>
      <c r="O823" s="1"/>
    </row>
    <row r="824" spans="12:15" ht="12.75" customHeight="1" x14ac:dyDescent="0.2">
      <c r="L824" s="1"/>
      <c r="M824" s="1"/>
      <c r="O824" s="1"/>
    </row>
    <row r="825" spans="12:15" ht="12.75" customHeight="1" x14ac:dyDescent="0.2">
      <c r="L825" s="1"/>
      <c r="M825" s="1"/>
      <c r="O825" s="1"/>
    </row>
    <row r="826" spans="12:15" ht="12.75" customHeight="1" x14ac:dyDescent="0.2">
      <c r="L826" s="1"/>
      <c r="M826" s="1"/>
      <c r="O826" s="1"/>
    </row>
    <row r="827" spans="12:15" ht="12.75" customHeight="1" x14ac:dyDescent="0.2">
      <c r="L827" s="1"/>
      <c r="M827" s="1"/>
      <c r="O827" s="1"/>
    </row>
    <row r="828" spans="12:15" ht="12.75" customHeight="1" x14ac:dyDescent="0.2">
      <c r="L828" s="1"/>
      <c r="M828" s="1"/>
      <c r="O828" s="1"/>
    </row>
    <row r="829" spans="12:15" ht="12.75" customHeight="1" x14ac:dyDescent="0.2">
      <c r="L829" s="1"/>
      <c r="M829" s="1"/>
      <c r="O829" s="1"/>
    </row>
    <row r="830" spans="12:15" ht="12.75" customHeight="1" x14ac:dyDescent="0.2">
      <c r="L830" s="1"/>
      <c r="M830" s="1"/>
      <c r="O830" s="1"/>
    </row>
    <row r="831" spans="12:15" ht="12.75" customHeight="1" x14ac:dyDescent="0.2">
      <c r="L831" s="1"/>
      <c r="M831" s="1"/>
      <c r="O831" s="1"/>
    </row>
    <row r="832" spans="12:15" ht="12.75" customHeight="1" x14ac:dyDescent="0.2">
      <c r="L832" s="1"/>
      <c r="M832" s="1"/>
      <c r="O832" s="1"/>
    </row>
    <row r="833" spans="12:15" ht="12.75" customHeight="1" x14ac:dyDescent="0.2">
      <c r="L833" s="1"/>
      <c r="M833" s="1"/>
      <c r="O833" s="1"/>
    </row>
    <row r="834" spans="12:15" ht="12.75" customHeight="1" x14ac:dyDescent="0.2">
      <c r="L834" s="1"/>
      <c r="M834" s="1"/>
      <c r="O834" s="1"/>
    </row>
    <row r="835" spans="12:15" ht="12.75" customHeight="1" x14ac:dyDescent="0.2">
      <c r="L835" s="1"/>
      <c r="M835" s="1"/>
      <c r="O835" s="1"/>
    </row>
    <row r="836" spans="12:15" ht="12.75" customHeight="1" x14ac:dyDescent="0.2">
      <c r="L836" s="1"/>
      <c r="M836" s="1"/>
      <c r="O836" s="1"/>
    </row>
    <row r="837" spans="12:15" ht="12.75" customHeight="1" x14ac:dyDescent="0.2">
      <c r="L837" s="1"/>
      <c r="M837" s="1"/>
      <c r="O837" s="1"/>
    </row>
    <row r="838" spans="12:15" ht="12.75" customHeight="1" x14ac:dyDescent="0.2">
      <c r="L838" s="1"/>
      <c r="M838" s="1"/>
      <c r="O838" s="1"/>
    </row>
    <row r="839" spans="12:15" ht="12.75" customHeight="1" x14ac:dyDescent="0.2">
      <c r="L839" s="1"/>
      <c r="M839" s="1"/>
      <c r="O839" s="1"/>
    </row>
    <row r="840" spans="12:15" ht="12.75" customHeight="1" x14ac:dyDescent="0.2">
      <c r="L840" s="1"/>
      <c r="M840" s="1"/>
      <c r="O840" s="1"/>
    </row>
    <row r="841" spans="12:15" ht="12.75" customHeight="1" x14ac:dyDescent="0.2">
      <c r="L841" s="1"/>
      <c r="M841" s="1"/>
      <c r="O841" s="1"/>
    </row>
    <row r="842" spans="12:15" ht="12.75" customHeight="1" x14ac:dyDescent="0.2">
      <c r="L842" s="1"/>
      <c r="M842" s="1"/>
      <c r="O842" s="1"/>
    </row>
    <row r="843" spans="12:15" ht="12.75" customHeight="1" x14ac:dyDescent="0.2">
      <c r="L843" s="1"/>
      <c r="M843" s="1"/>
      <c r="O843" s="1"/>
    </row>
    <row r="844" spans="12:15" ht="12.75" customHeight="1" x14ac:dyDescent="0.2">
      <c r="L844" s="1"/>
      <c r="M844" s="1"/>
      <c r="O844" s="1"/>
    </row>
    <row r="845" spans="12:15" ht="12.75" customHeight="1" x14ac:dyDescent="0.2">
      <c r="L845" s="1"/>
      <c r="M845" s="1"/>
      <c r="O845" s="1"/>
    </row>
    <row r="846" spans="12:15" ht="12.75" customHeight="1" x14ac:dyDescent="0.2">
      <c r="L846" s="1"/>
      <c r="M846" s="1"/>
      <c r="O846" s="1"/>
    </row>
    <row r="847" spans="12:15" ht="12.75" customHeight="1" x14ac:dyDescent="0.2">
      <c r="L847" s="1"/>
      <c r="M847" s="1"/>
      <c r="O847" s="1"/>
    </row>
    <row r="848" spans="12:15" ht="12.75" customHeight="1" x14ac:dyDescent="0.2">
      <c r="L848" s="1"/>
      <c r="M848" s="1"/>
      <c r="O848" s="1"/>
    </row>
    <row r="849" spans="12:15" ht="12.75" customHeight="1" x14ac:dyDescent="0.2">
      <c r="L849" s="1"/>
      <c r="M849" s="1"/>
      <c r="O849" s="1"/>
    </row>
    <row r="850" spans="12:15" ht="12.75" customHeight="1" x14ac:dyDescent="0.2">
      <c r="L850" s="1"/>
      <c r="M850" s="1"/>
      <c r="O850" s="1"/>
    </row>
    <row r="851" spans="12:15" ht="12.75" customHeight="1" x14ac:dyDescent="0.2">
      <c r="L851" s="1"/>
      <c r="M851" s="1"/>
      <c r="O851" s="1"/>
    </row>
    <row r="852" spans="12:15" ht="12.75" customHeight="1" x14ac:dyDescent="0.2">
      <c r="L852" s="1"/>
      <c r="M852" s="1"/>
      <c r="O852" s="1"/>
    </row>
    <row r="853" spans="12:15" ht="12.75" customHeight="1" x14ac:dyDescent="0.2">
      <c r="L853" s="1"/>
      <c r="M853" s="1"/>
      <c r="O853" s="1"/>
    </row>
    <row r="854" spans="12:15" ht="12.75" customHeight="1" x14ac:dyDescent="0.2">
      <c r="L854" s="1"/>
      <c r="M854" s="1"/>
      <c r="O854" s="1"/>
    </row>
    <row r="855" spans="12:15" ht="12.75" customHeight="1" x14ac:dyDescent="0.2">
      <c r="L855" s="1"/>
      <c r="M855" s="1"/>
      <c r="O855" s="1"/>
    </row>
    <row r="856" spans="12:15" ht="12.75" customHeight="1" x14ac:dyDescent="0.2">
      <c r="L856" s="1"/>
      <c r="M856" s="1"/>
      <c r="O856" s="1"/>
    </row>
    <row r="857" spans="12:15" ht="12.75" customHeight="1" x14ac:dyDescent="0.2">
      <c r="L857" s="1"/>
      <c r="M857" s="1"/>
      <c r="O857" s="1"/>
    </row>
    <row r="858" spans="12:15" ht="12.75" customHeight="1" x14ac:dyDescent="0.2">
      <c r="L858" s="1"/>
      <c r="M858" s="1"/>
      <c r="O858" s="1"/>
    </row>
    <row r="859" spans="12:15" ht="12.75" customHeight="1" x14ac:dyDescent="0.2">
      <c r="L859" s="1"/>
      <c r="M859" s="1"/>
      <c r="O859" s="1"/>
    </row>
    <row r="860" spans="12:15" ht="12.75" customHeight="1" x14ac:dyDescent="0.2">
      <c r="L860" s="1"/>
      <c r="M860" s="1"/>
      <c r="O860" s="1"/>
    </row>
    <row r="861" spans="12:15" ht="12.75" customHeight="1" x14ac:dyDescent="0.2">
      <c r="L861" s="1"/>
      <c r="M861" s="1"/>
      <c r="O861" s="1"/>
    </row>
    <row r="862" spans="12:15" ht="12.75" customHeight="1" x14ac:dyDescent="0.2">
      <c r="L862" s="1"/>
      <c r="M862" s="1"/>
      <c r="O862" s="1"/>
    </row>
    <row r="863" spans="12:15" ht="12.75" customHeight="1" x14ac:dyDescent="0.2">
      <c r="L863" s="1"/>
      <c r="M863" s="1"/>
      <c r="O863" s="1"/>
    </row>
    <row r="864" spans="12:15" ht="12.75" customHeight="1" x14ac:dyDescent="0.2">
      <c r="L864" s="1"/>
      <c r="M864" s="1"/>
      <c r="O864" s="1"/>
    </row>
    <row r="865" spans="12:15" ht="12.75" customHeight="1" x14ac:dyDescent="0.2">
      <c r="L865" s="1"/>
      <c r="M865" s="1"/>
      <c r="O865" s="1"/>
    </row>
    <row r="866" spans="12:15" ht="12.75" customHeight="1" x14ac:dyDescent="0.2">
      <c r="L866" s="1"/>
      <c r="M866" s="1"/>
      <c r="O866" s="1"/>
    </row>
    <row r="867" spans="12:15" ht="12.75" customHeight="1" x14ac:dyDescent="0.2">
      <c r="L867" s="1"/>
      <c r="M867" s="1"/>
      <c r="O867" s="1"/>
    </row>
    <row r="868" spans="12:15" ht="12.75" customHeight="1" x14ac:dyDescent="0.2">
      <c r="L868" s="1"/>
      <c r="M868" s="1"/>
      <c r="O868" s="1"/>
    </row>
    <row r="869" spans="12:15" ht="12.75" customHeight="1" x14ac:dyDescent="0.2">
      <c r="L869" s="1"/>
      <c r="M869" s="1"/>
      <c r="O869" s="1"/>
    </row>
    <row r="870" spans="12:15" ht="12.75" customHeight="1" x14ac:dyDescent="0.2">
      <c r="L870" s="1"/>
      <c r="M870" s="1"/>
      <c r="O870" s="1"/>
    </row>
    <row r="871" spans="12:15" ht="12.75" customHeight="1" x14ac:dyDescent="0.2">
      <c r="L871" s="1"/>
      <c r="M871" s="1"/>
      <c r="O871" s="1"/>
    </row>
    <row r="872" spans="12:15" ht="12.75" customHeight="1" x14ac:dyDescent="0.2">
      <c r="L872" s="1"/>
      <c r="M872" s="1"/>
      <c r="O872" s="1"/>
    </row>
    <row r="873" spans="12:15" ht="12.75" customHeight="1" x14ac:dyDescent="0.2">
      <c r="L873" s="1"/>
      <c r="M873" s="1"/>
      <c r="O873" s="1"/>
    </row>
    <row r="874" spans="12:15" ht="12.75" customHeight="1" x14ac:dyDescent="0.2">
      <c r="L874" s="1"/>
      <c r="M874" s="1"/>
      <c r="O874" s="1"/>
    </row>
    <row r="875" spans="12:15" ht="12.75" customHeight="1" x14ac:dyDescent="0.2">
      <c r="L875" s="1"/>
      <c r="M875" s="1"/>
      <c r="O875" s="1"/>
    </row>
    <row r="876" spans="12:15" ht="12.75" customHeight="1" x14ac:dyDescent="0.2">
      <c r="L876" s="1"/>
      <c r="M876" s="1"/>
      <c r="O876" s="1"/>
    </row>
    <row r="877" spans="12:15" ht="12.75" customHeight="1" x14ac:dyDescent="0.2">
      <c r="L877" s="1"/>
      <c r="M877" s="1"/>
      <c r="O877" s="1"/>
    </row>
    <row r="878" spans="12:15" ht="12.75" customHeight="1" x14ac:dyDescent="0.2">
      <c r="L878" s="1"/>
      <c r="M878" s="1"/>
      <c r="O878" s="1"/>
    </row>
    <row r="879" spans="12:15" ht="12.75" customHeight="1" x14ac:dyDescent="0.2">
      <c r="L879" s="1"/>
      <c r="M879" s="1"/>
      <c r="O879" s="1"/>
    </row>
    <row r="880" spans="12:15" ht="12.75" customHeight="1" x14ac:dyDescent="0.2">
      <c r="L880" s="1"/>
      <c r="M880" s="1"/>
      <c r="O880" s="1"/>
    </row>
    <row r="881" spans="12:15" ht="12.75" customHeight="1" x14ac:dyDescent="0.2">
      <c r="L881" s="1"/>
      <c r="M881" s="1"/>
      <c r="O881" s="1"/>
    </row>
    <row r="882" spans="12:15" ht="12.75" customHeight="1" x14ac:dyDescent="0.2">
      <c r="L882" s="1"/>
      <c r="M882" s="1"/>
      <c r="O882" s="1"/>
    </row>
    <row r="883" spans="12:15" ht="12.75" customHeight="1" x14ac:dyDescent="0.2">
      <c r="L883" s="1"/>
      <c r="M883" s="1"/>
      <c r="O883" s="1"/>
    </row>
    <row r="884" spans="12:15" ht="12.75" customHeight="1" x14ac:dyDescent="0.2">
      <c r="L884" s="1"/>
      <c r="M884" s="1"/>
      <c r="O884" s="1"/>
    </row>
    <row r="885" spans="12:15" ht="12.75" customHeight="1" x14ac:dyDescent="0.2">
      <c r="L885" s="1"/>
      <c r="M885" s="1"/>
      <c r="O885" s="1"/>
    </row>
    <row r="886" spans="12:15" ht="12.75" customHeight="1" x14ac:dyDescent="0.2">
      <c r="L886" s="1"/>
      <c r="M886" s="1"/>
      <c r="O886" s="1"/>
    </row>
    <row r="887" spans="12:15" ht="12.75" customHeight="1" x14ac:dyDescent="0.2">
      <c r="L887" s="1"/>
      <c r="M887" s="1"/>
      <c r="O887" s="1"/>
    </row>
    <row r="888" spans="12:15" ht="12.75" customHeight="1" x14ac:dyDescent="0.2">
      <c r="L888" s="1"/>
      <c r="M888" s="1"/>
      <c r="O888" s="1"/>
    </row>
    <row r="889" spans="12:15" ht="12.75" customHeight="1" x14ac:dyDescent="0.2">
      <c r="L889" s="1"/>
      <c r="M889" s="1"/>
      <c r="O889" s="1"/>
    </row>
    <row r="890" spans="12:15" ht="12.75" customHeight="1" x14ac:dyDescent="0.2">
      <c r="L890" s="1"/>
      <c r="M890" s="1"/>
      <c r="O890" s="1"/>
    </row>
    <row r="891" spans="12:15" ht="12.75" customHeight="1" x14ac:dyDescent="0.2">
      <c r="L891" s="1"/>
      <c r="M891" s="1"/>
      <c r="O891" s="1"/>
    </row>
    <row r="892" spans="12:15" ht="12.75" customHeight="1" x14ac:dyDescent="0.2">
      <c r="L892" s="1"/>
      <c r="M892" s="1"/>
      <c r="O892" s="1"/>
    </row>
    <row r="893" spans="12:15" ht="12.75" customHeight="1" x14ac:dyDescent="0.2">
      <c r="L893" s="1"/>
      <c r="M893" s="1"/>
      <c r="O893" s="1"/>
    </row>
    <row r="894" spans="12:15" ht="12.75" customHeight="1" x14ac:dyDescent="0.2">
      <c r="L894" s="1"/>
      <c r="M894" s="1"/>
      <c r="O894" s="1"/>
    </row>
    <row r="895" spans="12:15" ht="12.75" customHeight="1" x14ac:dyDescent="0.2">
      <c r="L895" s="1"/>
      <c r="M895" s="1"/>
      <c r="O895" s="1"/>
    </row>
    <row r="896" spans="12:15" ht="12.75" customHeight="1" x14ac:dyDescent="0.2">
      <c r="L896" s="1"/>
      <c r="M896" s="1"/>
      <c r="O896" s="1"/>
    </row>
    <row r="897" spans="12:15" ht="12.75" customHeight="1" x14ac:dyDescent="0.2">
      <c r="L897" s="1"/>
      <c r="M897" s="1"/>
      <c r="O897" s="1"/>
    </row>
    <row r="898" spans="12:15" ht="12.75" customHeight="1" x14ac:dyDescent="0.2">
      <c r="L898" s="1"/>
      <c r="M898" s="1"/>
      <c r="O898" s="1"/>
    </row>
    <row r="899" spans="12:15" ht="12.75" customHeight="1" x14ac:dyDescent="0.2">
      <c r="L899" s="1"/>
      <c r="M899" s="1"/>
      <c r="O899" s="1"/>
    </row>
    <row r="900" spans="12:15" ht="12.75" customHeight="1" x14ac:dyDescent="0.2">
      <c r="L900" s="1"/>
      <c r="M900" s="1"/>
      <c r="O900" s="1"/>
    </row>
    <row r="901" spans="12:15" ht="12.75" customHeight="1" x14ac:dyDescent="0.2">
      <c r="L901" s="1"/>
      <c r="M901" s="1"/>
      <c r="O901" s="1"/>
    </row>
    <row r="902" spans="12:15" ht="12.75" customHeight="1" x14ac:dyDescent="0.2">
      <c r="L902" s="1"/>
      <c r="M902" s="1"/>
      <c r="O902" s="1"/>
    </row>
    <row r="903" spans="12:15" ht="12.75" customHeight="1" x14ac:dyDescent="0.2">
      <c r="L903" s="1"/>
      <c r="M903" s="1"/>
      <c r="O903" s="1"/>
    </row>
    <row r="904" spans="12:15" ht="12.75" customHeight="1" x14ac:dyDescent="0.2">
      <c r="L904" s="1"/>
      <c r="M904" s="1"/>
      <c r="O904" s="1"/>
    </row>
    <row r="905" spans="12:15" ht="12.75" customHeight="1" x14ac:dyDescent="0.2">
      <c r="L905" s="1"/>
      <c r="M905" s="1"/>
      <c r="O905" s="1"/>
    </row>
    <row r="906" spans="12:15" ht="12.75" customHeight="1" x14ac:dyDescent="0.2">
      <c r="L906" s="1"/>
      <c r="M906" s="1"/>
      <c r="O906" s="1"/>
    </row>
    <row r="907" spans="12:15" ht="12.75" customHeight="1" x14ac:dyDescent="0.2">
      <c r="L907" s="1"/>
      <c r="M907" s="1"/>
      <c r="O907" s="1"/>
    </row>
    <row r="908" spans="12:15" ht="12.75" customHeight="1" x14ac:dyDescent="0.2">
      <c r="L908" s="1"/>
      <c r="M908" s="1"/>
      <c r="O908" s="1"/>
    </row>
    <row r="909" spans="12:15" ht="12.75" customHeight="1" x14ac:dyDescent="0.2">
      <c r="L909" s="1"/>
      <c r="M909" s="1"/>
      <c r="O909" s="1"/>
    </row>
    <row r="910" spans="12:15" ht="12.75" customHeight="1" x14ac:dyDescent="0.2">
      <c r="L910" s="1"/>
      <c r="M910" s="1"/>
      <c r="O910" s="1"/>
    </row>
    <row r="911" spans="12:15" ht="12.75" customHeight="1" x14ac:dyDescent="0.2">
      <c r="L911" s="1"/>
      <c r="M911" s="1"/>
      <c r="O911" s="1"/>
    </row>
    <row r="912" spans="12:15" ht="12.75" customHeight="1" x14ac:dyDescent="0.2">
      <c r="L912" s="1"/>
      <c r="M912" s="1"/>
      <c r="O912" s="1"/>
    </row>
    <row r="913" spans="12:15" ht="12.75" customHeight="1" x14ac:dyDescent="0.2">
      <c r="L913" s="1"/>
      <c r="M913" s="1"/>
      <c r="O913" s="1"/>
    </row>
    <row r="914" spans="12:15" ht="12.75" customHeight="1" x14ac:dyDescent="0.2">
      <c r="L914" s="1"/>
      <c r="M914" s="1"/>
      <c r="O914" s="1"/>
    </row>
    <row r="915" spans="12:15" ht="12.75" customHeight="1" x14ac:dyDescent="0.2">
      <c r="L915" s="1"/>
      <c r="M915" s="1"/>
      <c r="O915" s="1"/>
    </row>
    <row r="916" spans="12:15" ht="12.75" customHeight="1" x14ac:dyDescent="0.2">
      <c r="L916" s="1"/>
      <c r="M916" s="1"/>
      <c r="O916" s="1"/>
    </row>
    <row r="917" spans="12:15" ht="12.75" customHeight="1" x14ac:dyDescent="0.2">
      <c r="L917" s="1"/>
      <c r="M917" s="1"/>
      <c r="O917" s="1"/>
    </row>
    <row r="918" spans="12:15" ht="12.75" customHeight="1" x14ac:dyDescent="0.2">
      <c r="L918" s="1"/>
      <c r="M918" s="1"/>
      <c r="O918" s="1"/>
    </row>
    <row r="919" spans="12:15" ht="12.75" customHeight="1" x14ac:dyDescent="0.2">
      <c r="L919" s="1"/>
      <c r="M919" s="1"/>
      <c r="O919" s="1"/>
    </row>
    <row r="920" spans="12:15" ht="12.75" customHeight="1" x14ac:dyDescent="0.2">
      <c r="L920" s="1"/>
      <c r="M920" s="1"/>
      <c r="O920" s="1"/>
    </row>
    <row r="921" spans="12:15" ht="12.75" customHeight="1" x14ac:dyDescent="0.2">
      <c r="L921" s="1"/>
      <c r="M921" s="1"/>
      <c r="O921" s="1"/>
    </row>
    <row r="922" spans="12:15" ht="12.75" customHeight="1" x14ac:dyDescent="0.2">
      <c r="L922" s="1"/>
      <c r="M922" s="1"/>
      <c r="O922" s="1"/>
    </row>
    <row r="923" spans="12:15" ht="12.75" customHeight="1" x14ac:dyDescent="0.2">
      <c r="L923" s="1"/>
      <c r="M923" s="1"/>
      <c r="O923" s="1"/>
    </row>
    <row r="924" spans="12:15" ht="12.75" customHeight="1" x14ac:dyDescent="0.2">
      <c r="L924" s="1"/>
      <c r="M924" s="1"/>
      <c r="O924" s="1"/>
    </row>
    <row r="925" spans="12:15" ht="12.75" customHeight="1" x14ac:dyDescent="0.2">
      <c r="L925" s="1"/>
      <c r="M925" s="1"/>
      <c r="O925" s="1"/>
    </row>
    <row r="926" spans="12:15" ht="12.75" customHeight="1" x14ac:dyDescent="0.2">
      <c r="L926" s="1"/>
      <c r="M926" s="1"/>
      <c r="O926" s="1"/>
    </row>
    <row r="927" spans="12:15" ht="12.75" customHeight="1" x14ac:dyDescent="0.2">
      <c r="L927" s="1"/>
      <c r="M927" s="1"/>
      <c r="O927" s="1"/>
    </row>
    <row r="928" spans="12:15" ht="12.75" customHeight="1" x14ac:dyDescent="0.2">
      <c r="L928" s="1"/>
      <c r="M928" s="1"/>
      <c r="O928" s="1"/>
    </row>
    <row r="929" spans="12:15" ht="12.75" customHeight="1" x14ac:dyDescent="0.2">
      <c r="L929" s="1"/>
      <c r="M929" s="1"/>
      <c r="O929" s="1"/>
    </row>
    <row r="930" spans="12:15" ht="12.75" customHeight="1" x14ac:dyDescent="0.2">
      <c r="L930" s="1"/>
      <c r="M930" s="1"/>
      <c r="O930" s="1"/>
    </row>
    <row r="931" spans="12:15" ht="12.75" customHeight="1" x14ac:dyDescent="0.2">
      <c r="L931" s="1"/>
      <c r="M931" s="1"/>
      <c r="O931" s="1"/>
    </row>
    <row r="932" spans="12:15" ht="12.75" customHeight="1" x14ac:dyDescent="0.2">
      <c r="L932" s="1"/>
      <c r="M932" s="1"/>
      <c r="O932" s="1"/>
    </row>
    <row r="933" spans="12:15" ht="12.75" customHeight="1" x14ac:dyDescent="0.2">
      <c r="L933" s="1"/>
      <c r="M933" s="1"/>
      <c r="O933" s="1"/>
    </row>
    <row r="934" spans="12:15" ht="12.75" customHeight="1" x14ac:dyDescent="0.2">
      <c r="L934" s="1"/>
      <c r="M934" s="1"/>
      <c r="O934" s="1"/>
    </row>
    <row r="935" spans="12:15" ht="12.75" customHeight="1" x14ac:dyDescent="0.2">
      <c r="L935" s="1"/>
      <c r="M935" s="1"/>
      <c r="O935" s="1"/>
    </row>
    <row r="936" spans="12:15" ht="12.75" customHeight="1" x14ac:dyDescent="0.2">
      <c r="L936" s="1"/>
      <c r="M936" s="1"/>
      <c r="O936" s="1"/>
    </row>
    <row r="937" spans="12:15" ht="12.75" customHeight="1" x14ac:dyDescent="0.2">
      <c r="L937" s="1"/>
      <c r="M937" s="1"/>
      <c r="O937" s="1"/>
    </row>
    <row r="938" spans="12:15" ht="12.75" customHeight="1" x14ac:dyDescent="0.2">
      <c r="L938" s="1"/>
      <c r="M938" s="1"/>
      <c r="O938" s="1"/>
    </row>
    <row r="939" spans="12:15" ht="12.75" customHeight="1" x14ac:dyDescent="0.2">
      <c r="L939" s="1"/>
      <c r="M939" s="1"/>
      <c r="O939" s="1"/>
    </row>
    <row r="940" spans="12:15" ht="12.75" customHeight="1" x14ac:dyDescent="0.2">
      <c r="L940" s="1"/>
      <c r="M940" s="1"/>
      <c r="O940" s="1"/>
    </row>
    <row r="941" spans="12:15" ht="12.75" customHeight="1" x14ac:dyDescent="0.2">
      <c r="L941" s="1"/>
      <c r="M941" s="1"/>
      <c r="O941" s="1"/>
    </row>
    <row r="942" spans="12:15" ht="12.75" customHeight="1" x14ac:dyDescent="0.2">
      <c r="L942" s="1"/>
      <c r="M942" s="1"/>
      <c r="O942" s="1"/>
    </row>
    <row r="943" spans="12:15" ht="12.75" customHeight="1" x14ac:dyDescent="0.2">
      <c r="L943" s="1"/>
      <c r="M943" s="1"/>
      <c r="O943" s="1"/>
    </row>
    <row r="944" spans="12:15" ht="12.75" customHeight="1" x14ac:dyDescent="0.2">
      <c r="L944" s="1"/>
      <c r="M944" s="1"/>
      <c r="O944" s="1"/>
    </row>
    <row r="945" spans="12:15" ht="12.75" customHeight="1" x14ac:dyDescent="0.2">
      <c r="L945" s="1"/>
      <c r="M945" s="1"/>
      <c r="O945" s="1"/>
    </row>
    <row r="946" spans="12:15" ht="12.75" customHeight="1" x14ac:dyDescent="0.2">
      <c r="L946" s="1"/>
      <c r="M946" s="1"/>
      <c r="O946" s="1"/>
    </row>
    <row r="947" spans="12:15" ht="12.75" customHeight="1" x14ac:dyDescent="0.2">
      <c r="L947" s="1"/>
      <c r="M947" s="1"/>
      <c r="O947" s="1"/>
    </row>
    <row r="948" spans="12:15" ht="12.75" customHeight="1" x14ac:dyDescent="0.2">
      <c r="L948" s="1"/>
      <c r="M948" s="1"/>
      <c r="O948" s="1"/>
    </row>
    <row r="949" spans="12:15" ht="12.75" customHeight="1" x14ac:dyDescent="0.2">
      <c r="L949" s="1"/>
      <c r="M949" s="1"/>
      <c r="O949" s="1"/>
    </row>
    <row r="950" spans="12:15" ht="12.75" customHeight="1" x14ac:dyDescent="0.2">
      <c r="L950" s="1"/>
      <c r="M950" s="1"/>
      <c r="O950" s="1"/>
    </row>
    <row r="951" spans="12:15" ht="12.75" customHeight="1" x14ac:dyDescent="0.2">
      <c r="L951" s="1"/>
      <c r="M951" s="1"/>
      <c r="O951" s="1"/>
    </row>
    <row r="952" spans="12:15" ht="12.75" customHeight="1" x14ac:dyDescent="0.2">
      <c r="L952" s="1"/>
      <c r="M952" s="1"/>
      <c r="O952" s="1"/>
    </row>
    <row r="953" spans="12:15" ht="12.75" customHeight="1" x14ac:dyDescent="0.2">
      <c r="L953" s="1"/>
      <c r="M953" s="1"/>
      <c r="O953" s="1"/>
    </row>
    <row r="954" spans="12:15" ht="12.75" customHeight="1" x14ac:dyDescent="0.2">
      <c r="L954" s="1"/>
      <c r="M954" s="1"/>
      <c r="O954" s="1"/>
    </row>
    <row r="955" spans="12:15" ht="12.75" customHeight="1" x14ac:dyDescent="0.2">
      <c r="L955" s="1"/>
      <c r="M955" s="1"/>
      <c r="O955" s="1"/>
    </row>
    <row r="956" spans="12:15" ht="12.75" customHeight="1" x14ac:dyDescent="0.2">
      <c r="L956" s="1"/>
      <c r="M956" s="1"/>
      <c r="O956" s="1"/>
    </row>
    <row r="957" spans="12:15" ht="12.75" customHeight="1" x14ac:dyDescent="0.2">
      <c r="L957" s="1"/>
      <c r="M957" s="1"/>
      <c r="O957" s="1"/>
    </row>
    <row r="958" spans="12:15" ht="12.75" customHeight="1" x14ac:dyDescent="0.2">
      <c r="L958" s="1"/>
      <c r="M958" s="1"/>
      <c r="O958" s="1"/>
    </row>
    <row r="959" spans="12:15" ht="12.75" customHeight="1" x14ac:dyDescent="0.2">
      <c r="L959" s="1"/>
      <c r="M959" s="1"/>
      <c r="O959" s="1"/>
    </row>
    <row r="960" spans="12:15" ht="12.75" customHeight="1" x14ac:dyDescent="0.2">
      <c r="L960" s="1"/>
      <c r="M960" s="1"/>
      <c r="O960" s="1"/>
    </row>
    <row r="961" spans="12:15" ht="12.75" customHeight="1" x14ac:dyDescent="0.2">
      <c r="L961" s="1"/>
      <c r="M961" s="1"/>
      <c r="O961" s="1"/>
    </row>
    <row r="962" spans="12:15" ht="12.75" customHeight="1" x14ac:dyDescent="0.2">
      <c r="L962" s="1"/>
      <c r="M962" s="1"/>
      <c r="O962" s="1"/>
    </row>
    <row r="963" spans="12:15" ht="12.75" customHeight="1" x14ac:dyDescent="0.2">
      <c r="L963" s="1"/>
      <c r="M963" s="1"/>
      <c r="O963" s="1"/>
    </row>
    <row r="964" spans="12:15" ht="12.75" customHeight="1" x14ac:dyDescent="0.2">
      <c r="L964" s="1"/>
      <c r="M964" s="1"/>
      <c r="O964" s="1"/>
    </row>
    <row r="965" spans="12:15" ht="12.75" customHeight="1" x14ac:dyDescent="0.2">
      <c r="L965" s="1"/>
      <c r="M965" s="1"/>
      <c r="O965" s="1"/>
    </row>
    <row r="966" spans="12:15" ht="12.75" customHeight="1" x14ac:dyDescent="0.2">
      <c r="L966" s="1"/>
      <c r="M966" s="1"/>
      <c r="O966" s="1"/>
    </row>
    <row r="967" spans="12:15" ht="12.75" customHeight="1" x14ac:dyDescent="0.2">
      <c r="L967" s="1"/>
      <c r="M967" s="1"/>
      <c r="O967" s="1"/>
    </row>
    <row r="968" spans="12:15" ht="12.75" customHeight="1" x14ac:dyDescent="0.2">
      <c r="L968" s="1"/>
      <c r="M968" s="1"/>
      <c r="O968" s="1"/>
    </row>
    <row r="969" spans="12:15" ht="12.75" customHeight="1" x14ac:dyDescent="0.2">
      <c r="L969" s="1"/>
      <c r="M969" s="1"/>
      <c r="O969" s="1"/>
    </row>
    <row r="970" spans="12:15" ht="12.75" customHeight="1" x14ac:dyDescent="0.2">
      <c r="L970" s="1"/>
      <c r="M970" s="1"/>
      <c r="O970" s="1"/>
    </row>
    <row r="971" spans="12:15" ht="12.75" customHeight="1" x14ac:dyDescent="0.2">
      <c r="L971" s="1"/>
      <c r="M971" s="1"/>
      <c r="O971" s="1"/>
    </row>
    <row r="972" spans="12:15" ht="12.75" customHeight="1" x14ac:dyDescent="0.2">
      <c r="L972" s="1"/>
      <c r="M972" s="1"/>
      <c r="O972" s="1"/>
    </row>
    <row r="973" spans="12:15" ht="12.75" customHeight="1" x14ac:dyDescent="0.2">
      <c r="L973" s="1"/>
      <c r="M973" s="1"/>
      <c r="O973" s="1"/>
    </row>
    <row r="974" spans="12:15" ht="12.75" customHeight="1" x14ac:dyDescent="0.2">
      <c r="L974" s="1"/>
      <c r="M974" s="1"/>
      <c r="O974" s="1"/>
    </row>
    <row r="975" spans="12:15" ht="12.75" customHeight="1" x14ac:dyDescent="0.2">
      <c r="L975" s="1"/>
      <c r="M975" s="1"/>
      <c r="O975" s="1"/>
    </row>
    <row r="976" spans="12:15" ht="12.75" customHeight="1" x14ac:dyDescent="0.2">
      <c r="L976" s="1"/>
      <c r="M976" s="1"/>
      <c r="O976" s="1"/>
    </row>
    <row r="977" spans="12:15" ht="12.75" customHeight="1" x14ac:dyDescent="0.2">
      <c r="L977" s="1"/>
      <c r="M977" s="1"/>
      <c r="O977" s="1"/>
    </row>
    <row r="978" spans="12:15" ht="12.75" customHeight="1" x14ac:dyDescent="0.2">
      <c r="L978" s="1"/>
      <c r="M978" s="1"/>
      <c r="O978" s="1"/>
    </row>
    <row r="979" spans="12:15" ht="12.75" customHeight="1" x14ac:dyDescent="0.2">
      <c r="L979" s="1"/>
      <c r="M979" s="1"/>
      <c r="O979" s="1"/>
    </row>
    <row r="980" spans="12:15" ht="12.75" customHeight="1" x14ac:dyDescent="0.2">
      <c r="L980" s="1"/>
      <c r="M980" s="1"/>
      <c r="O980" s="1"/>
    </row>
    <row r="981" spans="12:15" ht="12.75" customHeight="1" x14ac:dyDescent="0.2">
      <c r="L981" s="1"/>
      <c r="M981" s="1"/>
      <c r="O981" s="1"/>
    </row>
    <row r="982" spans="12:15" ht="12.75" customHeight="1" x14ac:dyDescent="0.2">
      <c r="L982" s="1"/>
      <c r="M982" s="1"/>
      <c r="O982" s="1"/>
    </row>
    <row r="983" spans="12:15" ht="12.75" customHeight="1" x14ac:dyDescent="0.2">
      <c r="L983" s="1"/>
      <c r="M983" s="1"/>
      <c r="O983" s="1"/>
    </row>
    <row r="984" spans="12:15" ht="12.75" customHeight="1" x14ac:dyDescent="0.2">
      <c r="L984" s="1"/>
      <c r="M984" s="1"/>
      <c r="O984" s="1"/>
    </row>
    <row r="985" spans="12:15" ht="12.75" customHeight="1" x14ac:dyDescent="0.2">
      <c r="L985" s="1"/>
      <c r="M985" s="1"/>
      <c r="O985" s="1"/>
    </row>
    <row r="986" spans="12:15" ht="12.75" customHeight="1" x14ac:dyDescent="0.2">
      <c r="L986" s="1"/>
      <c r="M986" s="1"/>
      <c r="O986" s="1"/>
    </row>
    <row r="987" spans="12:15" ht="12.75" customHeight="1" x14ac:dyDescent="0.2">
      <c r="L987" s="1"/>
      <c r="M987" s="1"/>
      <c r="O987" s="1"/>
    </row>
    <row r="988" spans="12:15" ht="12.75" customHeight="1" x14ac:dyDescent="0.2">
      <c r="L988" s="1"/>
      <c r="M988" s="1"/>
      <c r="O988" s="1"/>
    </row>
    <row r="989" spans="12:15" ht="12.75" customHeight="1" x14ac:dyDescent="0.2">
      <c r="L989" s="1"/>
      <c r="M989" s="1"/>
      <c r="O989" s="1"/>
    </row>
    <row r="990" spans="12:15" ht="12.75" customHeight="1" x14ac:dyDescent="0.2">
      <c r="L990" s="1"/>
      <c r="M990" s="1"/>
      <c r="O990" s="1"/>
    </row>
    <row r="991" spans="12:15" ht="12.75" customHeight="1" x14ac:dyDescent="0.2">
      <c r="L991" s="1"/>
      <c r="M991" s="1"/>
      <c r="O991" s="1"/>
    </row>
    <row r="992" spans="12:15" ht="12.75" customHeight="1" x14ac:dyDescent="0.2">
      <c r="L992" s="1"/>
      <c r="M992" s="1"/>
      <c r="O992" s="1"/>
    </row>
    <row r="993" spans="12:15" ht="12.75" customHeight="1" x14ac:dyDescent="0.2">
      <c r="L993" s="1"/>
      <c r="M993" s="1"/>
      <c r="O993" s="1"/>
    </row>
    <row r="994" spans="12:15" ht="12.75" customHeight="1" x14ac:dyDescent="0.2">
      <c r="L994" s="1"/>
      <c r="M994" s="1"/>
      <c r="O994" s="1"/>
    </row>
    <row r="995" spans="12:15" ht="12.75" customHeight="1" x14ac:dyDescent="0.2">
      <c r="L995" s="1"/>
      <c r="M995" s="1"/>
      <c r="O995" s="1"/>
    </row>
    <row r="996" spans="12:15" ht="12.75" customHeight="1" x14ac:dyDescent="0.2">
      <c r="L996" s="1"/>
      <c r="M996" s="1"/>
      <c r="O996" s="1"/>
    </row>
    <row r="997" spans="12:15" ht="12.75" customHeight="1" x14ac:dyDescent="0.2">
      <c r="L997" s="1"/>
      <c r="M997" s="1"/>
      <c r="O997" s="1"/>
    </row>
    <row r="998" spans="12:15" ht="12.75" customHeight="1" x14ac:dyDescent="0.2">
      <c r="L998" s="1"/>
      <c r="M998" s="1"/>
      <c r="O998" s="1"/>
    </row>
    <row r="999" spans="12:15" ht="12.75" customHeight="1" x14ac:dyDescent="0.2">
      <c r="L999" s="1"/>
      <c r="M999" s="1"/>
      <c r="O999" s="1"/>
    </row>
    <row r="1000" spans="12:15" ht="12.75" customHeight="1" x14ac:dyDescent="0.2">
      <c r="L1000" s="1"/>
      <c r="M1000" s="1"/>
      <c r="O1000" s="1"/>
    </row>
  </sheetData>
  <mergeCells count="20">
    <mergeCell ref="AB177:AD177"/>
    <mergeCell ref="B185:J185"/>
    <mergeCell ref="B249:J249"/>
    <mergeCell ref="B265:J265"/>
    <mergeCell ref="B281:J281"/>
    <mergeCell ref="B84:J84"/>
    <mergeCell ref="B94:J94"/>
    <mergeCell ref="B202:J202"/>
    <mergeCell ref="B217:J217"/>
    <mergeCell ref="B234:J234"/>
    <mergeCell ref="B109:J109"/>
    <mergeCell ref="B123:J123"/>
    <mergeCell ref="B139:J139"/>
    <mergeCell ref="B154:J154"/>
    <mergeCell ref="B170:J170"/>
    <mergeCell ref="B3:J3"/>
    <mergeCell ref="B19:J19"/>
    <mergeCell ref="B37:J37"/>
    <mergeCell ref="B54:J54"/>
    <mergeCell ref="B69:J69"/>
  </mergeCells>
  <pageMargins left="0.7" right="0.7" top="0.75" bottom="0.75" header="0" footer="0"/>
  <pageSetup orientation="landscape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9CC00"/>
  </sheetPr>
  <dimension ref="A1:AA996"/>
  <sheetViews>
    <sheetView topLeftCell="A357" zoomScaleNormal="100" workbookViewId="0">
      <selection activeCell="T383" sqref="T383"/>
    </sheetView>
  </sheetViews>
  <sheetFormatPr baseColWidth="10" defaultColWidth="12.5703125" defaultRowHeight="15" customHeight="1" x14ac:dyDescent="0.2"/>
  <cols>
    <col min="1" max="1" width="8.5703125" customWidth="1"/>
    <col min="2" max="9" width="7.140625" customWidth="1"/>
    <col min="10" max="10" width="15.7109375" style="183" bestFit="1" customWidth="1"/>
    <col min="11" max="17" width="12.85546875" customWidth="1"/>
    <col min="18" max="26" width="10" customWidth="1"/>
  </cols>
  <sheetData>
    <row r="1" spans="1:18" ht="12.75" customHeight="1" x14ac:dyDescent="0.2"/>
    <row r="2" spans="1:18" ht="12.75" customHeight="1" x14ac:dyDescent="0.2"/>
    <row r="3" spans="1:18" ht="26.25" x14ac:dyDescent="0.4">
      <c r="A3" s="113"/>
      <c r="B3" s="211" t="s">
        <v>68</v>
      </c>
      <c r="C3" s="211"/>
      <c r="D3" s="211"/>
      <c r="E3" s="211"/>
      <c r="F3" s="211"/>
      <c r="G3" s="211"/>
      <c r="H3" s="211"/>
      <c r="I3" s="211"/>
      <c r="J3" s="66" t="s">
        <v>65</v>
      </c>
      <c r="K3" s="1"/>
      <c r="L3" s="1"/>
      <c r="M3" s="27"/>
      <c r="N3" s="1"/>
      <c r="O3" s="27"/>
      <c r="P3" s="27"/>
      <c r="Q3" s="27"/>
    </row>
    <row r="4" spans="1:18" ht="20.25" x14ac:dyDescent="0.2">
      <c r="A4" s="223" t="s">
        <v>19</v>
      </c>
      <c r="B4" s="224" t="s">
        <v>69</v>
      </c>
      <c r="C4" s="225"/>
      <c r="D4" s="225"/>
      <c r="E4" s="225"/>
      <c r="F4" s="225"/>
      <c r="G4" s="225"/>
      <c r="H4" s="225"/>
      <c r="I4" s="225"/>
      <c r="J4" s="227" t="s">
        <v>20</v>
      </c>
      <c r="K4" s="221" t="s">
        <v>11</v>
      </c>
      <c r="L4" s="221" t="s">
        <v>12</v>
      </c>
      <c r="M4" s="229" t="s">
        <v>13</v>
      </c>
      <c r="N4" s="221" t="s">
        <v>14</v>
      </c>
      <c r="O4" s="222" t="s">
        <v>15</v>
      </c>
      <c r="P4" s="222" t="s">
        <v>16</v>
      </c>
      <c r="Q4" s="221" t="s">
        <v>17</v>
      </c>
    </row>
    <row r="5" spans="1:18" ht="15.75" x14ac:dyDescent="0.25">
      <c r="A5" s="246"/>
      <c r="B5" s="41" t="s">
        <v>70</v>
      </c>
      <c r="C5" s="41" t="s">
        <v>71</v>
      </c>
      <c r="D5" s="41" t="s">
        <v>72</v>
      </c>
      <c r="E5" s="41" t="s">
        <v>73</v>
      </c>
      <c r="F5" s="41" t="s">
        <v>74</v>
      </c>
      <c r="G5" s="41" t="s">
        <v>75</v>
      </c>
      <c r="H5" s="41" t="s">
        <v>76</v>
      </c>
      <c r="I5" s="41" t="s">
        <v>77</v>
      </c>
      <c r="J5" s="228"/>
      <c r="K5" s="217"/>
      <c r="L5" s="217"/>
      <c r="M5" s="217"/>
      <c r="N5" s="217"/>
      <c r="O5" s="217"/>
      <c r="P5" s="217"/>
      <c r="Q5" s="217"/>
    </row>
    <row r="6" spans="1:18" ht="15.75" x14ac:dyDescent="0.25">
      <c r="A6" s="41">
        <v>1402</v>
      </c>
      <c r="B6" s="42">
        <v>60</v>
      </c>
      <c r="C6" s="42"/>
      <c r="D6" s="42"/>
      <c r="E6" s="42"/>
      <c r="F6" s="42"/>
      <c r="G6" s="42"/>
      <c r="H6" s="42"/>
      <c r="I6" s="42"/>
      <c r="J6" s="131"/>
      <c r="K6" s="114"/>
      <c r="L6" s="115"/>
      <c r="M6" s="116"/>
      <c r="N6" s="43"/>
      <c r="O6" s="44">
        <f>B6</f>
        <v>60</v>
      </c>
      <c r="P6" s="45"/>
      <c r="Q6" s="43"/>
    </row>
    <row r="7" spans="1:18" ht="15.75" customHeight="1" x14ac:dyDescent="0.25">
      <c r="A7" s="41">
        <v>1501</v>
      </c>
      <c r="B7" s="42"/>
      <c r="C7" s="42">
        <v>56</v>
      </c>
      <c r="D7" s="42"/>
      <c r="E7" s="42"/>
      <c r="F7" s="42"/>
      <c r="G7" s="42"/>
      <c r="H7" s="42"/>
      <c r="I7" s="42"/>
      <c r="J7" s="131"/>
      <c r="K7" s="119"/>
      <c r="L7" s="120"/>
      <c r="M7" s="121"/>
      <c r="N7" s="47">
        <f>IF(C7=0,"",C7/B6)</f>
        <v>0.93333333333333335</v>
      </c>
      <c r="O7" s="48">
        <v>56</v>
      </c>
      <c r="P7" s="49">
        <f t="shared" ref="P7:P13" si="0">IF(O7=0,"",O7/O6)</f>
        <v>0.93333333333333335</v>
      </c>
      <c r="Q7" s="49">
        <f t="shared" ref="Q7:Q13" si="1">IF(O7=0,"",100%-P7)</f>
        <v>6.6666666666666652E-2</v>
      </c>
    </row>
    <row r="8" spans="1:18" ht="15.75" customHeight="1" x14ac:dyDescent="0.25">
      <c r="A8" s="41">
        <v>1502</v>
      </c>
      <c r="B8" s="42"/>
      <c r="C8" s="42"/>
      <c r="D8" s="42">
        <v>52</v>
      </c>
      <c r="E8" s="42"/>
      <c r="F8" s="42"/>
      <c r="G8" s="42"/>
      <c r="H8" s="42"/>
      <c r="I8" s="42"/>
      <c r="J8" s="131"/>
      <c r="K8" s="119"/>
      <c r="L8" s="120"/>
      <c r="M8" s="121"/>
      <c r="N8" s="47">
        <f>IF(D8=0,"",D8/C7)</f>
        <v>0.9285714285714286</v>
      </c>
      <c r="O8" s="48">
        <v>51</v>
      </c>
      <c r="P8" s="49">
        <f t="shared" si="0"/>
        <v>0.9107142857142857</v>
      </c>
      <c r="Q8" s="49">
        <f t="shared" si="1"/>
        <v>8.9285714285714302E-2</v>
      </c>
      <c r="R8" s="32">
        <f>O8/O6</f>
        <v>0.85</v>
      </c>
    </row>
    <row r="9" spans="1:18" ht="15.75" customHeight="1" x14ac:dyDescent="0.25">
      <c r="A9" s="41">
        <v>1601</v>
      </c>
      <c r="B9" s="42"/>
      <c r="C9" s="42"/>
      <c r="D9" s="42"/>
      <c r="E9" s="42">
        <v>48</v>
      </c>
      <c r="F9" s="42"/>
      <c r="G9" s="42"/>
      <c r="H9" s="42"/>
      <c r="I9" s="42"/>
      <c r="J9" s="131"/>
      <c r="K9" s="119"/>
      <c r="L9" s="120"/>
      <c r="M9" s="121"/>
      <c r="N9" s="47">
        <f>IF(E9=0,"",E9/D8)</f>
        <v>0.92307692307692313</v>
      </c>
      <c r="O9" s="48">
        <v>49</v>
      </c>
      <c r="P9" s="49">
        <f t="shared" si="0"/>
        <v>0.96078431372549022</v>
      </c>
      <c r="Q9" s="49">
        <f t="shared" si="1"/>
        <v>3.9215686274509776E-2</v>
      </c>
    </row>
    <row r="10" spans="1:18" ht="15.75" customHeight="1" x14ac:dyDescent="0.25">
      <c r="A10" s="41">
        <v>1602</v>
      </c>
      <c r="B10" s="42"/>
      <c r="C10" s="42"/>
      <c r="D10" s="42"/>
      <c r="E10" s="42"/>
      <c r="F10" s="42">
        <v>46</v>
      </c>
      <c r="G10" s="42"/>
      <c r="H10" s="42"/>
      <c r="I10" s="42"/>
      <c r="J10" s="131"/>
      <c r="K10" s="119"/>
      <c r="L10" s="120"/>
      <c r="M10" s="121"/>
      <c r="N10" s="47">
        <f>IF(F10=0,"",F10/E9)</f>
        <v>0.95833333333333337</v>
      </c>
      <c r="O10" s="48">
        <v>48</v>
      </c>
      <c r="P10" s="49">
        <f t="shared" si="0"/>
        <v>0.97959183673469385</v>
      </c>
      <c r="Q10" s="49">
        <f t="shared" si="1"/>
        <v>2.0408163265306145E-2</v>
      </c>
    </row>
    <row r="11" spans="1:18" ht="15.75" customHeight="1" x14ac:dyDescent="0.25">
      <c r="A11" s="41">
        <v>1701</v>
      </c>
      <c r="B11" s="42"/>
      <c r="C11" s="42"/>
      <c r="D11" s="42"/>
      <c r="E11" s="42"/>
      <c r="F11" s="42"/>
      <c r="G11" s="42">
        <v>45</v>
      </c>
      <c r="H11" s="42"/>
      <c r="I11" s="42"/>
      <c r="J11" s="131"/>
      <c r="K11" s="119"/>
      <c r="L11" s="120"/>
      <c r="M11" s="121"/>
      <c r="N11" s="47">
        <f>IF(G11=0,"",G11/F10)</f>
        <v>0.97826086956521741</v>
      </c>
      <c r="O11" s="48">
        <v>46</v>
      </c>
      <c r="P11" s="49">
        <f t="shared" si="0"/>
        <v>0.95833333333333337</v>
      </c>
      <c r="Q11" s="49">
        <f t="shared" si="1"/>
        <v>4.166666666666663E-2</v>
      </c>
    </row>
    <row r="12" spans="1:18" ht="15.75" customHeight="1" x14ac:dyDescent="0.25">
      <c r="A12" s="41">
        <v>1702</v>
      </c>
      <c r="B12" s="42"/>
      <c r="C12" s="42"/>
      <c r="D12" s="42"/>
      <c r="E12" s="42"/>
      <c r="F12" s="42"/>
      <c r="G12" s="42"/>
      <c r="H12" s="42">
        <v>44</v>
      </c>
      <c r="I12" s="42"/>
      <c r="J12" s="131"/>
      <c r="K12" s="119"/>
      <c r="L12" s="120"/>
      <c r="M12" s="121"/>
      <c r="N12" s="47">
        <f>IF(H12=0,"",H12/G11)</f>
        <v>0.97777777777777775</v>
      </c>
      <c r="O12" s="48">
        <v>46</v>
      </c>
      <c r="P12" s="49">
        <f t="shared" si="0"/>
        <v>1</v>
      </c>
      <c r="Q12" s="49">
        <f t="shared" si="1"/>
        <v>0</v>
      </c>
    </row>
    <row r="13" spans="1:18" ht="15.75" customHeight="1" x14ac:dyDescent="0.25">
      <c r="A13" s="41">
        <v>1801</v>
      </c>
      <c r="B13" s="42"/>
      <c r="C13" s="42"/>
      <c r="D13" s="42"/>
      <c r="E13" s="42"/>
      <c r="F13" s="42"/>
      <c r="G13" s="42"/>
      <c r="H13" s="42"/>
      <c r="I13" s="42">
        <v>44</v>
      </c>
      <c r="J13" s="131">
        <v>44</v>
      </c>
      <c r="K13" s="119"/>
      <c r="L13" s="120"/>
      <c r="M13" s="121"/>
      <c r="N13" s="47">
        <f>IF(I13=0,"",I13/H12)</f>
        <v>1</v>
      </c>
      <c r="O13" s="48">
        <v>46</v>
      </c>
      <c r="P13" s="49">
        <f t="shared" si="0"/>
        <v>1</v>
      </c>
      <c r="Q13" s="49">
        <f t="shared" si="1"/>
        <v>0</v>
      </c>
    </row>
    <row r="14" spans="1:18" ht="15.75" customHeight="1" x14ac:dyDescent="0.25">
      <c r="A14" s="41">
        <v>1802</v>
      </c>
      <c r="B14" s="42"/>
      <c r="C14" s="42"/>
      <c r="D14" s="42"/>
      <c r="E14" s="42"/>
      <c r="F14" s="42"/>
      <c r="G14" s="42"/>
      <c r="H14" s="42"/>
      <c r="I14" s="42">
        <v>2</v>
      </c>
      <c r="J14" s="131">
        <v>2</v>
      </c>
      <c r="K14" s="119"/>
      <c r="L14" s="120"/>
      <c r="M14" s="120"/>
      <c r="N14" s="120"/>
      <c r="O14" s="48">
        <v>2</v>
      </c>
      <c r="P14" s="127"/>
      <c r="Q14" s="126"/>
    </row>
    <row r="15" spans="1:18" ht="15.75" customHeight="1" x14ac:dyDescent="0.25">
      <c r="A15" s="41">
        <v>1901</v>
      </c>
      <c r="B15" s="42"/>
      <c r="C15" s="42"/>
      <c r="D15" s="42"/>
      <c r="E15" s="42"/>
      <c r="F15" s="42"/>
      <c r="G15" s="42"/>
      <c r="H15" s="42"/>
      <c r="I15" s="42"/>
      <c r="J15" s="131"/>
      <c r="K15" s="119"/>
      <c r="L15" s="120"/>
      <c r="M15" s="122"/>
      <c r="N15" s="154"/>
      <c r="O15" s="48"/>
      <c r="P15" s="127"/>
      <c r="Q15" s="126"/>
    </row>
    <row r="16" spans="1:18" ht="15.75" customHeight="1" x14ac:dyDescent="0.25">
      <c r="A16" s="41">
        <v>1902</v>
      </c>
      <c r="B16" s="42"/>
      <c r="C16" s="42"/>
      <c r="D16" s="42"/>
      <c r="E16" s="42"/>
      <c r="F16" s="42"/>
      <c r="G16" s="42"/>
      <c r="H16" s="42"/>
      <c r="I16" s="42"/>
      <c r="J16" s="131"/>
      <c r="K16" s="119"/>
      <c r="L16" s="120"/>
      <c r="M16" s="122"/>
      <c r="N16" s="126"/>
      <c r="O16" s="124"/>
      <c r="P16" s="127"/>
      <c r="Q16" s="126"/>
    </row>
    <row r="17" spans="1:18" ht="15.75" customHeight="1" x14ac:dyDescent="0.25">
      <c r="A17" s="41">
        <v>2001</v>
      </c>
      <c r="B17" s="42"/>
      <c r="C17" s="42"/>
      <c r="D17" s="42"/>
      <c r="E17" s="42"/>
      <c r="F17" s="42"/>
      <c r="G17" s="42"/>
      <c r="H17" s="42"/>
      <c r="I17" s="42"/>
      <c r="J17" s="131"/>
      <c r="K17" s="119"/>
      <c r="L17" s="120"/>
      <c r="M17" s="122"/>
      <c r="N17" s="126"/>
      <c r="O17" s="124"/>
      <c r="P17" s="127"/>
      <c r="Q17" s="126"/>
    </row>
    <row r="18" spans="1:18" ht="15.75" customHeight="1" x14ac:dyDescent="0.25">
      <c r="A18" s="41">
        <v>2002</v>
      </c>
      <c r="B18" s="42"/>
      <c r="C18" s="42"/>
      <c r="D18" s="42"/>
      <c r="E18" s="42"/>
      <c r="F18" s="42"/>
      <c r="G18" s="42"/>
      <c r="H18" s="42"/>
      <c r="I18" s="42"/>
      <c r="J18" s="131"/>
      <c r="K18" s="119"/>
      <c r="L18" s="120"/>
      <c r="M18" s="122"/>
      <c r="N18" s="126"/>
      <c r="O18" s="124"/>
      <c r="P18" s="127"/>
      <c r="Q18" s="126"/>
    </row>
    <row r="19" spans="1:18" ht="15.75" customHeight="1" x14ac:dyDescent="0.25">
      <c r="A19" s="41">
        <v>2101</v>
      </c>
      <c r="B19" s="42"/>
      <c r="C19" s="42"/>
      <c r="D19" s="42"/>
      <c r="E19" s="42"/>
      <c r="F19" s="42"/>
      <c r="G19" s="42"/>
      <c r="H19" s="42"/>
      <c r="I19" s="42"/>
      <c r="J19" s="131"/>
      <c r="K19" s="119"/>
      <c r="L19" s="120"/>
      <c r="M19" s="122"/>
      <c r="N19" s="120"/>
      <c r="O19" s="122"/>
      <c r="P19" s="151"/>
      <c r="Q19" s="126"/>
    </row>
    <row r="20" spans="1:18" ht="15.75" customHeight="1" x14ac:dyDescent="0.25">
      <c r="A20" s="41">
        <v>2102</v>
      </c>
      <c r="B20" s="42"/>
      <c r="C20" s="42"/>
      <c r="D20" s="42"/>
      <c r="E20" s="42"/>
      <c r="F20" s="42"/>
      <c r="G20" s="42"/>
      <c r="H20" s="42"/>
      <c r="I20" s="42"/>
      <c r="J20" s="131"/>
      <c r="K20" s="119"/>
      <c r="L20" s="120"/>
      <c r="M20" s="122"/>
      <c r="N20" s="52" t="s">
        <v>35</v>
      </c>
      <c r="O20" s="94">
        <v>42</v>
      </c>
      <c r="P20" s="54">
        <f>SUM(J10:J20)</f>
        <v>46</v>
      </c>
      <c r="Q20" s="55" t="s">
        <v>20</v>
      </c>
    </row>
    <row r="21" spans="1:18" ht="15.75" customHeight="1" x14ac:dyDescent="0.25">
      <c r="A21" s="41">
        <v>2201</v>
      </c>
      <c r="B21" s="42"/>
      <c r="C21" s="42"/>
      <c r="D21" s="42"/>
      <c r="E21" s="42"/>
      <c r="F21" s="42"/>
      <c r="G21" s="42"/>
      <c r="H21" s="42"/>
      <c r="I21" s="42"/>
      <c r="J21" s="131"/>
      <c r="K21" s="119"/>
      <c r="L21" s="120"/>
      <c r="M21" s="122"/>
      <c r="N21" s="56" t="s">
        <v>36</v>
      </c>
      <c r="O21" s="96">
        <f>O20/B6</f>
        <v>0.7</v>
      </c>
      <c r="P21" s="58">
        <f>IF(O20/P20=0,"",O20/P20)</f>
        <v>0.91304347826086951</v>
      </c>
      <c r="Q21" s="59" t="s">
        <v>37</v>
      </c>
    </row>
    <row r="22" spans="1:18" ht="15.75" customHeight="1" x14ac:dyDescent="0.25">
      <c r="A22" s="41">
        <v>2202</v>
      </c>
      <c r="B22" s="178"/>
      <c r="C22" s="178"/>
      <c r="D22" s="178"/>
      <c r="E22" s="178"/>
      <c r="F22" s="178"/>
      <c r="G22" s="178"/>
      <c r="H22" s="178"/>
      <c r="I22" s="178"/>
      <c r="J22" s="131"/>
      <c r="K22" s="128"/>
      <c r="L22" s="129"/>
      <c r="M22" s="130"/>
      <c r="N22" s="61"/>
      <c r="O22" s="62"/>
      <c r="P22" s="62"/>
      <c r="Q22" s="63"/>
    </row>
    <row r="23" spans="1:18" ht="18" x14ac:dyDescent="0.25">
      <c r="A23" s="22"/>
      <c r="B23" s="210" t="s">
        <v>79</v>
      </c>
      <c r="C23" s="210"/>
      <c r="D23" s="210"/>
      <c r="E23" s="210"/>
      <c r="F23" s="210"/>
      <c r="G23" s="210"/>
      <c r="H23" s="210"/>
      <c r="I23" s="210"/>
      <c r="J23" s="177">
        <f>SUM(J6:J19)</f>
        <v>46</v>
      </c>
      <c r="K23" s="65">
        <f>IF(J13=0,"",J13/B6)</f>
        <v>0.73333333333333328</v>
      </c>
      <c r="L23" s="65">
        <f>IF(J23=0,"",J23/B6)</f>
        <v>0.76666666666666672</v>
      </c>
      <c r="M23" s="65">
        <f>IF(J14=0,"0.00%",L23-K23)</f>
        <v>3.3333333333333437E-2</v>
      </c>
      <c r="N23" s="1"/>
      <c r="O23" s="27"/>
      <c r="P23" s="30"/>
      <c r="Q23" s="1"/>
    </row>
    <row r="24" spans="1:18" ht="12.75" customHeight="1" x14ac:dyDescent="0.2"/>
    <row r="25" spans="1:18" ht="12.75" customHeight="1" x14ac:dyDescent="0.2"/>
    <row r="26" spans="1:18" ht="26.25" customHeight="1" x14ac:dyDescent="0.4">
      <c r="A26" s="113"/>
      <c r="B26" s="211" t="s">
        <v>68</v>
      </c>
      <c r="C26" s="211"/>
      <c r="D26" s="211"/>
      <c r="E26" s="211"/>
      <c r="F26" s="211"/>
      <c r="G26" s="211"/>
      <c r="H26" s="211"/>
      <c r="I26" s="211"/>
      <c r="J26" s="66" t="s">
        <v>80</v>
      </c>
      <c r="K26" s="1"/>
      <c r="L26" s="1"/>
      <c r="M26" s="27"/>
      <c r="N26" s="1"/>
      <c r="O26" s="27"/>
      <c r="P26" s="27"/>
      <c r="Q26" s="27"/>
    </row>
    <row r="27" spans="1:18" ht="20.25" x14ac:dyDescent="0.2">
      <c r="A27" s="223" t="s">
        <v>19</v>
      </c>
      <c r="B27" s="224" t="s">
        <v>69</v>
      </c>
      <c r="C27" s="225"/>
      <c r="D27" s="225"/>
      <c r="E27" s="225"/>
      <c r="F27" s="225"/>
      <c r="G27" s="225"/>
      <c r="H27" s="225"/>
      <c r="I27" s="225"/>
      <c r="J27" s="227" t="s">
        <v>20</v>
      </c>
      <c r="K27" s="221" t="s">
        <v>11</v>
      </c>
      <c r="L27" s="221" t="s">
        <v>12</v>
      </c>
      <c r="M27" s="229" t="s">
        <v>13</v>
      </c>
      <c r="N27" s="221" t="s">
        <v>14</v>
      </c>
      <c r="O27" s="222" t="s">
        <v>15</v>
      </c>
      <c r="P27" s="222" t="s">
        <v>16</v>
      </c>
      <c r="Q27" s="221" t="s">
        <v>17</v>
      </c>
    </row>
    <row r="28" spans="1:18" ht="15.75" x14ac:dyDescent="0.25">
      <c r="A28" s="246"/>
      <c r="B28" s="41" t="s">
        <v>70</v>
      </c>
      <c r="C28" s="41" t="s">
        <v>71</v>
      </c>
      <c r="D28" s="41" t="s">
        <v>72</v>
      </c>
      <c r="E28" s="41" t="s">
        <v>73</v>
      </c>
      <c r="F28" s="41" t="s">
        <v>74</v>
      </c>
      <c r="G28" s="41" t="s">
        <v>75</v>
      </c>
      <c r="H28" s="41" t="s">
        <v>76</v>
      </c>
      <c r="I28" s="41" t="s">
        <v>77</v>
      </c>
      <c r="J28" s="228"/>
      <c r="K28" s="217"/>
      <c r="L28" s="217"/>
      <c r="M28" s="217"/>
      <c r="N28" s="217"/>
      <c r="O28" s="217"/>
      <c r="P28" s="217"/>
      <c r="Q28" s="217"/>
    </row>
    <row r="29" spans="1:18" ht="15.75" customHeight="1" x14ac:dyDescent="0.25">
      <c r="A29" s="41">
        <v>1501</v>
      </c>
      <c r="B29" s="42">
        <v>30</v>
      </c>
      <c r="C29" s="42"/>
      <c r="D29" s="42"/>
      <c r="E29" s="42"/>
      <c r="F29" s="42"/>
      <c r="G29" s="42"/>
      <c r="H29" s="42"/>
      <c r="I29" s="42"/>
      <c r="J29" s="131"/>
      <c r="K29" s="114"/>
      <c r="L29" s="115"/>
      <c r="M29" s="116"/>
      <c r="N29" s="43"/>
      <c r="O29" s="44">
        <f>B29</f>
        <v>30</v>
      </c>
      <c r="P29" s="45"/>
      <c r="Q29" s="43"/>
    </row>
    <row r="30" spans="1:18" ht="15.75" customHeight="1" x14ac:dyDescent="0.25">
      <c r="A30" s="41">
        <v>1502</v>
      </c>
      <c r="B30" s="42"/>
      <c r="C30" s="42">
        <v>29</v>
      </c>
      <c r="D30" s="42"/>
      <c r="E30" s="42"/>
      <c r="F30" s="42"/>
      <c r="G30" s="42"/>
      <c r="H30" s="42"/>
      <c r="I30" s="42"/>
      <c r="J30" s="131"/>
      <c r="K30" s="119"/>
      <c r="L30" s="120"/>
      <c r="M30" s="121"/>
      <c r="N30" s="47">
        <f>IF(C30=0,"",C30/B29)</f>
        <v>0.96666666666666667</v>
      </c>
      <c r="O30" s="48">
        <v>29</v>
      </c>
      <c r="P30" s="49">
        <f t="shared" ref="P30:P36" si="2">IF(O30=0,"",O30/O29)</f>
        <v>0.96666666666666667</v>
      </c>
      <c r="Q30" s="49">
        <f t="shared" ref="Q30:Q36" si="3">IF(O30=0,"",100%-P30)</f>
        <v>3.3333333333333326E-2</v>
      </c>
    </row>
    <row r="31" spans="1:18" ht="15.75" customHeight="1" x14ac:dyDescent="0.25">
      <c r="A31" s="41">
        <v>1601</v>
      </c>
      <c r="B31" s="42"/>
      <c r="C31" s="42"/>
      <c r="D31" s="42">
        <v>29</v>
      </c>
      <c r="E31" s="42"/>
      <c r="F31" s="42"/>
      <c r="G31" s="42"/>
      <c r="H31" s="42"/>
      <c r="I31" s="42"/>
      <c r="J31" s="131"/>
      <c r="K31" s="119"/>
      <c r="L31" s="120"/>
      <c r="M31" s="121"/>
      <c r="N31" s="47">
        <f>IF(D31=0,"",D31/C30)</f>
        <v>1</v>
      </c>
      <c r="O31" s="48">
        <v>29</v>
      </c>
      <c r="P31" s="49">
        <f t="shared" si="2"/>
        <v>1</v>
      </c>
      <c r="Q31" s="49">
        <f t="shared" si="3"/>
        <v>0</v>
      </c>
      <c r="R31" s="32">
        <f>O31/O29</f>
        <v>0.96666666666666667</v>
      </c>
    </row>
    <row r="32" spans="1:18" ht="15.75" customHeight="1" x14ac:dyDescent="0.25">
      <c r="A32" s="41">
        <v>1602</v>
      </c>
      <c r="B32" s="42"/>
      <c r="C32" s="42"/>
      <c r="D32" s="42"/>
      <c r="E32" s="42">
        <v>29</v>
      </c>
      <c r="F32" s="42"/>
      <c r="G32" s="42"/>
      <c r="H32" s="42"/>
      <c r="I32" s="42"/>
      <c r="J32" s="131"/>
      <c r="K32" s="119"/>
      <c r="L32" s="120"/>
      <c r="M32" s="121"/>
      <c r="N32" s="47">
        <f>IF(E32=0,"",E32/D31)</f>
        <v>1</v>
      </c>
      <c r="O32" s="48">
        <v>29</v>
      </c>
      <c r="P32" s="49">
        <f t="shared" si="2"/>
        <v>1</v>
      </c>
      <c r="Q32" s="49">
        <f t="shared" si="3"/>
        <v>0</v>
      </c>
    </row>
    <row r="33" spans="1:17" ht="15.75" customHeight="1" x14ac:dyDescent="0.25">
      <c r="A33" s="41">
        <v>1701</v>
      </c>
      <c r="B33" s="42"/>
      <c r="C33" s="42"/>
      <c r="D33" s="42"/>
      <c r="E33" s="42"/>
      <c r="F33" s="42">
        <v>28</v>
      </c>
      <c r="G33" s="42"/>
      <c r="H33" s="42"/>
      <c r="I33" s="42"/>
      <c r="J33" s="131"/>
      <c r="K33" s="119"/>
      <c r="L33" s="120"/>
      <c r="M33" s="121"/>
      <c r="N33" s="47">
        <f>IF(F33=0,"",F33/E32)</f>
        <v>0.96551724137931039</v>
      </c>
      <c r="O33" s="48">
        <v>28</v>
      </c>
      <c r="P33" s="49">
        <f t="shared" si="2"/>
        <v>0.96551724137931039</v>
      </c>
      <c r="Q33" s="49">
        <f t="shared" si="3"/>
        <v>3.4482758620689613E-2</v>
      </c>
    </row>
    <row r="34" spans="1:17" ht="15.75" customHeight="1" x14ac:dyDescent="0.25">
      <c r="A34" s="41">
        <v>1702</v>
      </c>
      <c r="B34" s="42"/>
      <c r="C34" s="42"/>
      <c r="D34" s="42"/>
      <c r="E34" s="42"/>
      <c r="F34" s="42"/>
      <c r="G34" s="42">
        <v>25</v>
      </c>
      <c r="H34" s="42"/>
      <c r="I34" s="42"/>
      <c r="J34" s="131"/>
      <c r="K34" s="119"/>
      <c r="L34" s="120"/>
      <c r="M34" s="121"/>
      <c r="N34" s="47">
        <f>IF(G34=0,"",G34/F33)</f>
        <v>0.8928571428571429</v>
      </c>
      <c r="O34" s="48">
        <v>25</v>
      </c>
      <c r="P34" s="49">
        <f t="shared" si="2"/>
        <v>0.8928571428571429</v>
      </c>
      <c r="Q34" s="49">
        <f t="shared" si="3"/>
        <v>0.1071428571428571</v>
      </c>
    </row>
    <row r="35" spans="1:17" ht="15.75" customHeight="1" x14ac:dyDescent="0.25">
      <c r="A35" s="41">
        <v>1801</v>
      </c>
      <c r="B35" s="42"/>
      <c r="C35" s="42"/>
      <c r="D35" s="42"/>
      <c r="E35" s="42"/>
      <c r="F35" s="42"/>
      <c r="G35" s="42"/>
      <c r="H35" s="42">
        <v>25</v>
      </c>
      <c r="I35" s="42"/>
      <c r="J35" s="131"/>
      <c r="K35" s="119"/>
      <c r="L35" s="120"/>
      <c r="M35" s="121"/>
      <c r="N35" s="47">
        <f>IF(H35=0,"",H35/G34)</f>
        <v>1</v>
      </c>
      <c r="O35" s="48">
        <v>25</v>
      </c>
      <c r="P35" s="49">
        <f t="shared" si="2"/>
        <v>1</v>
      </c>
      <c r="Q35" s="49">
        <f t="shared" si="3"/>
        <v>0</v>
      </c>
    </row>
    <row r="36" spans="1:17" ht="15.75" customHeight="1" x14ac:dyDescent="0.25">
      <c r="A36" s="41">
        <v>1802</v>
      </c>
      <c r="B36" s="42"/>
      <c r="C36" s="42"/>
      <c r="D36" s="42"/>
      <c r="E36" s="42"/>
      <c r="F36" s="42"/>
      <c r="G36" s="42"/>
      <c r="H36" s="42"/>
      <c r="I36" s="42">
        <v>25</v>
      </c>
      <c r="J36" s="131">
        <v>25</v>
      </c>
      <c r="K36" s="119"/>
      <c r="L36" s="120"/>
      <c r="M36" s="121"/>
      <c r="N36" s="47">
        <f>IF(I36=0,"",I36/H35)</f>
        <v>1</v>
      </c>
      <c r="O36" s="48">
        <v>25</v>
      </c>
      <c r="P36" s="49">
        <f t="shared" si="2"/>
        <v>1</v>
      </c>
      <c r="Q36" s="49">
        <f t="shared" si="3"/>
        <v>0</v>
      </c>
    </row>
    <row r="37" spans="1:17" ht="15.75" customHeight="1" x14ac:dyDescent="0.25">
      <c r="A37" s="41">
        <v>1901</v>
      </c>
      <c r="B37" s="42"/>
      <c r="C37" s="42"/>
      <c r="D37" s="42"/>
      <c r="E37" s="42"/>
      <c r="F37" s="42"/>
      <c r="G37" s="42"/>
      <c r="H37" s="42"/>
      <c r="I37" s="42"/>
      <c r="J37" s="131"/>
      <c r="K37" s="119"/>
      <c r="L37" s="120"/>
      <c r="M37" s="120"/>
      <c r="N37" s="120"/>
      <c r="O37" s="48"/>
      <c r="P37" s="155"/>
      <c r="Q37" s="156"/>
    </row>
    <row r="38" spans="1:17" ht="15.75" customHeight="1" x14ac:dyDescent="0.25">
      <c r="A38" s="41">
        <v>1902</v>
      </c>
      <c r="B38" s="42"/>
      <c r="C38" s="42"/>
      <c r="D38" s="42"/>
      <c r="E38" s="42"/>
      <c r="F38" s="42"/>
      <c r="G38" s="42"/>
      <c r="H38" s="42"/>
      <c r="I38" s="42"/>
      <c r="J38" s="131"/>
      <c r="K38" s="119"/>
      <c r="L38" s="120"/>
      <c r="M38" s="122"/>
      <c r="N38" s="154"/>
      <c r="O38" s="48"/>
      <c r="P38" s="155"/>
      <c r="Q38" s="126"/>
    </row>
    <row r="39" spans="1:17" ht="15.75" customHeight="1" x14ac:dyDescent="0.25">
      <c r="A39" s="41">
        <v>2001</v>
      </c>
      <c r="B39" s="42"/>
      <c r="C39" s="42"/>
      <c r="D39" s="42"/>
      <c r="E39" s="42"/>
      <c r="F39" s="42"/>
      <c r="G39" s="42"/>
      <c r="H39" s="42"/>
      <c r="I39" s="42"/>
      <c r="J39" s="131"/>
      <c r="K39" s="119"/>
      <c r="L39" s="120"/>
      <c r="M39" s="122"/>
      <c r="N39" s="126"/>
      <c r="O39" s="124"/>
      <c r="P39" s="127"/>
      <c r="Q39" s="126"/>
    </row>
    <row r="40" spans="1:17" ht="15.75" customHeight="1" x14ac:dyDescent="0.25">
      <c r="A40" s="41">
        <v>2002</v>
      </c>
      <c r="B40" s="42"/>
      <c r="C40" s="42"/>
      <c r="D40" s="42"/>
      <c r="E40" s="42"/>
      <c r="F40" s="42"/>
      <c r="G40" s="42"/>
      <c r="H40" s="42"/>
      <c r="I40" s="42"/>
      <c r="J40" s="131"/>
      <c r="K40" s="119"/>
      <c r="L40" s="120"/>
      <c r="M40" s="122"/>
      <c r="N40" s="126"/>
      <c r="O40" s="124"/>
      <c r="P40" s="127"/>
      <c r="Q40" s="126"/>
    </row>
    <row r="41" spans="1:17" ht="15.75" customHeight="1" x14ac:dyDescent="0.25">
      <c r="A41" s="41">
        <v>2101</v>
      </c>
      <c r="B41" s="42"/>
      <c r="C41" s="42"/>
      <c r="D41" s="42"/>
      <c r="E41" s="42"/>
      <c r="F41" s="42"/>
      <c r="G41" s="42"/>
      <c r="H41" s="42"/>
      <c r="I41" s="42"/>
      <c r="J41" s="131"/>
      <c r="K41" s="119"/>
      <c r="L41" s="120"/>
      <c r="M41" s="122"/>
      <c r="N41" s="126"/>
      <c r="O41" s="124"/>
      <c r="P41" s="127"/>
      <c r="Q41" s="126"/>
    </row>
    <row r="42" spans="1:17" ht="15.75" customHeight="1" x14ac:dyDescent="0.25">
      <c r="A42" s="41">
        <v>2102</v>
      </c>
      <c r="B42" s="42"/>
      <c r="C42" s="42"/>
      <c r="D42" s="42"/>
      <c r="E42" s="42"/>
      <c r="F42" s="42"/>
      <c r="G42" s="42"/>
      <c r="H42" s="42"/>
      <c r="I42" s="42"/>
      <c r="J42" s="131"/>
      <c r="K42" s="119"/>
      <c r="L42" s="120"/>
      <c r="M42" s="122"/>
      <c r="N42" s="120"/>
      <c r="O42" s="122"/>
      <c r="P42" s="151"/>
      <c r="Q42" s="126"/>
    </row>
    <row r="43" spans="1:17" ht="15.75" customHeight="1" x14ac:dyDescent="0.25">
      <c r="A43" s="41">
        <v>2201</v>
      </c>
      <c r="B43" s="42"/>
      <c r="C43" s="42"/>
      <c r="D43" s="42"/>
      <c r="E43" s="42"/>
      <c r="F43" s="42"/>
      <c r="G43" s="42"/>
      <c r="H43" s="42"/>
      <c r="I43" s="42"/>
      <c r="J43" s="131"/>
      <c r="K43" s="119"/>
      <c r="L43" s="120"/>
      <c r="M43" s="122"/>
      <c r="N43" s="52" t="s">
        <v>35</v>
      </c>
      <c r="O43" s="94">
        <v>22</v>
      </c>
      <c r="P43" s="54">
        <f>SUM(J33:J43)</f>
        <v>25</v>
      </c>
      <c r="Q43" s="55" t="s">
        <v>20</v>
      </c>
    </row>
    <row r="44" spans="1:17" ht="15.75" customHeight="1" x14ac:dyDescent="0.25">
      <c r="A44" s="41">
        <v>2202</v>
      </c>
      <c r="B44" s="42"/>
      <c r="C44" s="42"/>
      <c r="D44" s="42"/>
      <c r="E44" s="42"/>
      <c r="F44" s="42"/>
      <c r="G44" s="42"/>
      <c r="H44" s="42"/>
      <c r="I44" s="42"/>
      <c r="J44" s="131"/>
      <c r="K44" s="119"/>
      <c r="L44" s="120"/>
      <c r="M44" s="122"/>
      <c r="N44" s="56" t="s">
        <v>36</v>
      </c>
      <c r="O44" s="96">
        <f>O43/B29</f>
        <v>0.73333333333333328</v>
      </c>
      <c r="P44" s="58">
        <f>IF(O43/P43=0,"",O43/P43)</f>
        <v>0.88</v>
      </c>
      <c r="Q44" s="59" t="s">
        <v>37</v>
      </c>
    </row>
    <row r="45" spans="1:17" ht="15.75" x14ac:dyDescent="0.25">
      <c r="A45" s="41">
        <v>2301</v>
      </c>
      <c r="B45" s="178"/>
      <c r="C45" s="178"/>
      <c r="D45" s="178"/>
      <c r="E45" s="178"/>
      <c r="F45" s="178"/>
      <c r="G45" s="178"/>
      <c r="H45" s="178"/>
      <c r="I45" s="178"/>
      <c r="J45" s="131"/>
      <c r="K45" s="128"/>
      <c r="L45" s="129"/>
      <c r="M45" s="130"/>
      <c r="N45" s="61"/>
      <c r="O45" s="62"/>
      <c r="P45" s="62"/>
      <c r="Q45" s="63"/>
    </row>
    <row r="46" spans="1:17" ht="18" x14ac:dyDescent="0.25">
      <c r="A46" s="22"/>
      <c r="B46" s="210" t="s">
        <v>79</v>
      </c>
      <c r="C46" s="210"/>
      <c r="D46" s="210"/>
      <c r="E46" s="210"/>
      <c r="F46" s="210"/>
      <c r="G46" s="210"/>
      <c r="H46" s="210"/>
      <c r="I46" s="210"/>
      <c r="J46" s="177">
        <f>SUM(J29:J42)</f>
        <v>25</v>
      </c>
      <c r="K46" s="65">
        <f>IF(J36=0,"",J36/B29)</f>
        <v>0.83333333333333337</v>
      </c>
      <c r="L46" s="65">
        <f>IF(J46=0,"",J46/B29)</f>
        <v>0.83333333333333337</v>
      </c>
      <c r="M46" s="65">
        <f>L46-K46</f>
        <v>0</v>
      </c>
      <c r="N46" s="1"/>
      <c r="O46" s="27"/>
      <c r="P46" s="30"/>
      <c r="Q46" s="1"/>
    </row>
    <row r="47" spans="1:17" ht="12.75" customHeight="1" x14ac:dyDescent="0.2"/>
    <row r="48" spans="1:17" ht="12.75" customHeight="1" x14ac:dyDescent="0.2"/>
    <row r="49" spans="1:18" ht="26.25" customHeight="1" x14ac:dyDescent="0.4">
      <c r="A49" s="113"/>
      <c r="B49" s="211" t="s">
        <v>68</v>
      </c>
      <c r="C49" s="211"/>
      <c r="D49" s="211"/>
      <c r="E49" s="211"/>
      <c r="F49" s="211"/>
      <c r="G49" s="211"/>
      <c r="H49" s="211"/>
      <c r="I49" s="211"/>
      <c r="J49" s="66" t="s">
        <v>81</v>
      </c>
      <c r="K49" s="1"/>
      <c r="L49" s="27"/>
      <c r="M49" s="1"/>
      <c r="N49" s="27"/>
      <c r="O49" s="27"/>
      <c r="P49" s="27"/>
    </row>
    <row r="50" spans="1:18" ht="20.25" x14ac:dyDescent="0.2">
      <c r="A50" s="223" t="s">
        <v>19</v>
      </c>
      <c r="B50" s="224" t="s">
        <v>69</v>
      </c>
      <c r="C50" s="225"/>
      <c r="D50" s="225"/>
      <c r="E50" s="225"/>
      <c r="F50" s="225"/>
      <c r="G50" s="225"/>
      <c r="H50" s="225"/>
      <c r="I50" s="225"/>
      <c r="J50" s="227" t="s">
        <v>20</v>
      </c>
      <c r="K50" s="221" t="s">
        <v>11</v>
      </c>
      <c r="L50" s="221" t="s">
        <v>12</v>
      </c>
      <c r="M50" s="221" t="s">
        <v>13</v>
      </c>
      <c r="N50" s="221" t="s">
        <v>14</v>
      </c>
      <c r="O50" s="221" t="s">
        <v>15</v>
      </c>
      <c r="P50" s="221" t="s">
        <v>16</v>
      </c>
      <c r="Q50" s="221" t="s">
        <v>17</v>
      </c>
    </row>
    <row r="51" spans="1:18" ht="15.75" customHeight="1" x14ac:dyDescent="0.25">
      <c r="A51" s="246"/>
      <c r="B51" s="41" t="s">
        <v>70</v>
      </c>
      <c r="C51" s="41" t="s">
        <v>71</v>
      </c>
      <c r="D51" s="41" t="s">
        <v>72</v>
      </c>
      <c r="E51" s="41" t="s">
        <v>73</v>
      </c>
      <c r="F51" s="41" t="s">
        <v>74</v>
      </c>
      <c r="G51" s="41" t="s">
        <v>75</v>
      </c>
      <c r="H51" s="41" t="s">
        <v>76</v>
      </c>
      <c r="I51" s="41" t="s">
        <v>77</v>
      </c>
      <c r="J51" s="228"/>
      <c r="K51" s="243"/>
      <c r="L51" s="243"/>
      <c r="M51" s="243"/>
      <c r="N51" s="243"/>
      <c r="O51" s="243"/>
      <c r="P51" s="243"/>
      <c r="Q51" s="243"/>
    </row>
    <row r="52" spans="1:18" ht="15.75" customHeight="1" x14ac:dyDescent="0.25">
      <c r="A52" s="41">
        <v>1502</v>
      </c>
      <c r="B52" s="42">
        <v>115</v>
      </c>
      <c r="C52" s="42"/>
      <c r="D52" s="42"/>
      <c r="E52" s="42"/>
      <c r="F52" s="42"/>
      <c r="G52" s="42"/>
      <c r="H52" s="42"/>
      <c r="I52" s="42"/>
      <c r="J52" s="131"/>
      <c r="K52" s="114"/>
      <c r="L52" s="115"/>
      <c r="M52" s="116"/>
      <c r="N52" s="43"/>
      <c r="O52" s="44">
        <f>B52</f>
        <v>115</v>
      </c>
      <c r="P52" s="45"/>
      <c r="Q52" s="43"/>
    </row>
    <row r="53" spans="1:18" ht="15.75" customHeight="1" x14ac:dyDescent="0.25">
      <c r="A53" s="41">
        <v>1601</v>
      </c>
      <c r="B53" s="42"/>
      <c r="C53" s="42">
        <v>102</v>
      </c>
      <c r="D53" s="42"/>
      <c r="E53" s="42"/>
      <c r="F53" s="42"/>
      <c r="G53" s="42"/>
      <c r="H53" s="42"/>
      <c r="I53" s="42"/>
      <c r="J53" s="131"/>
      <c r="K53" s="119"/>
      <c r="L53" s="120"/>
      <c r="M53" s="121"/>
      <c r="N53" s="47">
        <f>IF(C53=0,"",C53/B52)</f>
        <v>0.88695652173913042</v>
      </c>
      <c r="O53" s="48">
        <v>102</v>
      </c>
      <c r="P53" s="49">
        <f t="shared" ref="P53:P59" si="4">IF(O53=0,"",O53/O52)</f>
        <v>0.88695652173913042</v>
      </c>
      <c r="Q53" s="49">
        <f t="shared" ref="Q53:Q59" si="5">IF(O53=0,"",100%-P53)</f>
        <v>0.11304347826086958</v>
      </c>
    </row>
    <row r="54" spans="1:18" ht="15.75" customHeight="1" x14ac:dyDescent="0.25">
      <c r="A54" s="41">
        <v>1602</v>
      </c>
      <c r="B54" s="42"/>
      <c r="C54" s="42"/>
      <c r="D54" s="42">
        <v>98</v>
      </c>
      <c r="E54" s="42"/>
      <c r="F54" s="42"/>
      <c r="G54" s="42"/>
      <c r="H54" s="42"/>
      <c r="I54" s="42"/>
      <c r="J54" s="131"/>
      <c r="K54" s="119"/>
      <c r="L54" s="120"/>
      <c r="M54" s="121"/>
      <c r="N54" s="47">
        <f>IF(D54=0,"",D54/C53)</f>
        <v>0.96078431372549022</v>
      </c>
      <c r="O54" s="48">
        <v>100</v>
      </c>
      <c r="P54" s="49">
        <f t="shared" si="4"/>
        <v>0.98039215686274506</v>
      </c>
      <c r="Q54" s="49">
        <f t="shared" si="5"/>
        <v>1.9607843137254943E-2</v>
      </c>
      <c r="R54" s="32">
        <f>O54/O52</f>
        <v>0.86956521739130432</v>
      </c>
    </row>
    <row r="55" spans="1:18" ht="15.75" customHeight="1" x14ac:dyDescent="0.25">
      <c r="A55" s="41">
        <v>1701</v>
      </c>
      <c r="B55" s="42"/>
      <c r="C55" s="42"/>
      <c r="D55" s="42"/>
      <c r="E55" s="42">
        <v>98</v>
      </c>
      <c r="F55" s="42"/>
      <c r="G55" s="42"/>
      <c r="H55" s="42"/>
      <c r="I55" s="42"/>
      <c r="J55" s="131"/>
      <c r="K55" s="119"/>
      <c r="L55" s="120"/>
      <c r="M55" s="121"/>
      <c r="N55" s="47">
        <f>IF(E55=0,"",E55/D54)</f>
        <v>1</v>
      </c>
      <c r="O55" s="48">
        <v>98</v>
      </c>
      <c r="P55" s="49">
        <f t="shared" si="4"/>
        <v>0.98</v>
      </c>
      <c r="Q55" s="49">
        <f t="shared" si="5"/>
        <v>2.0000000000000018E-2</v>
      </c>
    </row>
    <row r="56" spans="1:18" ht="15.75" customHeight="1" x14ac:dyDescent="0.25">
      <c r="A56" s="41">
        <v>1702</v>
      </c>
      <c r="B56" s="42"/>
      <c r="C56" s="42"/>
      <c r="D56" s="42"/>
      <c r="E56" s="42"/>
      <c r="F56" s="42">
        <v>94</v>
      </c>
      <c r="G56" s="42"/>
      <c r="H56" s="42"/>
      <c r="I56" s="42"/>
      <c r="J56" s="131"/>
      <c r="K56" s="119"/>
      <c r="L56" s="120"/>
      <c r="M56" s="121"/>
      <c r="N56" s="47">
        <f>IF(F56=0,"",F56/E55)</f>
        <v>0.95918367346938771</v>
      </c>
      <c r="O56" s="48">
        <v>94</v>
      </c>
      <c r="P56" s="49">
        <f t="shared" si="4"/>
        <v>0.95918367346938771</v>
      </c>
      <c r="Q56" s="49">
        <f t="shared" si="5"/>
        <v>4.081632653061229E-2</v>
      </c>
    </row>
    <row r="57" spans="1:18" ht="15.75" customHeight="1" x14ac:dyDescent="0.25">
      <c r="A57" s="41">
        <v>1801</v>
      </c>
      <c r="B57" s="42"/>
      <c r="C57" s="42"/>
      <c r="D57" s="42"/>
      <c r="E57" s="42"/>
      <c r="F57" s="42"/>
      <c r="G57" s="42">
        <v>93</v>
      </c>
      <c r="H57" s="42"/>
      <c r="I57" s="42"/>
      <c r="J57" s="131"/>
      <c r="K57" s="119"/>
      <c r="L57" s="120"/>
      <c r="M57" s="121"/>
      <c r="N57" s="47">
        <f>IF(G57=0,"",G57/F56)</f>
        <v>0.98936170212765961</v>
      </c>
      <c r="O57" s="48">
        <v>94</v>
      </c>
      <c r="P57" s="49">
        <f t="shared" si="4"/>
        <v>1</v>
      </c>
      <c r="Q57" s="49">
        <f t="shared" si="5"/>
        <v>0</v>
      </c>
    </row>
    <row r="58" spans="1:18" ht="15.75" customHeight="1" x14ac:dyDescent="0.25">
      <c r="A58" s="41">
        <v>1802</v>
      </c>
      <c r="B58" s="42"/>
      <c r="C58" s="42"/>
      <c r="D58" s="42"/>
      <c r="E58" s="42"/>
      <c r="F58" s="42"/>
      <c r="G58" s="42"/>
      <c r="H58" s="42">
        <v>91</v>
      </c>
      <c r="I58" s="42"/>
      <c r="J58" s="131"/>
      <c r="K58" s="119"/>
      <c r="L58" s="120"/>
      <c r="M58" s="121"/>
      <c r="N58" s="47">
        <f>IF(H58=0,"",H58/G57)</f>
        <v>0.978494623655914</v>
      </c>
      <c r="O58" s="48">
        <v>92</v>
      </c>
      <c r="P58" s="49">
        <f t="shared" si="4"/>
        <v>0.97872340425531912</v>
      </c>
      <c r="Q58" s="49">
        <f t="shared" si="5"/>
        <v>2.1276595744680882E-2</v>
      </c>
    </row>
    <row r="59" spans="1:18" ht="15.75" customHeight="1" x14ac:dyDescent="0.25">
      <c r="A59" s="41">
        <v>1901</v>
      </c>
      <c r="B59" s="42"/>
      <c r="C59" s="42"/>
      <c r="D59" s="42"/>
      <c r="E59" s="42"/>
      <c r="F59" s="42"/>
      <c r="G59" s="42"/>
      <c r="H59" s="42"/>
      <c r="I59" s="42">
        <v>91</v>
      </c>
      <c r="J59" s="131"/>
      <c r="K59" s="119"/>
      <c r="L59" s="120"/>
      <c r="M59" s="121"/>
      <c r="N59" s="47">
        <f>IF(I59=0,"",I59/H58)</f>
        <v>1</v>
      </c>
      <c r="O59" s="48">
        <v>92</v>
      </c>
      <c r="P59" s="49">
        <f t="shared" si="4"/>
        <v>1</v>
      </c>
      <c r="Q59" s="49">
        <f t="shared" si="5"/>
        <v>0</v>
      </c>
    </row>
    <row r="60" spans="1:18" ht="15.75" customHeight="1" x14ac:dyDescent="0.25">
      <c r="A60" s="41">
        <v>1902</v>
      </c>
      <c r="B60" s="42"/>
      <c r="C60" s="42"/>
      <c r="D60" s="42"/>
      <c r="E60" s="42"/>
      <c r="F60" s="42"/>
      <c r="G60" s="42"/>
      <c r="H60" s="42"/>
      <c r="I60" s="42">
        <v>4</v>
      </c>
      <c r="J60" s="131"/>
      <c r="K60" s="119"/>
      <c r="L60" s="120"/>
      <c r="M60" s="120"/>
      <c r="N60" s="120"/>
      <c r="O60" s="48">
        <v>4</v>
      </c>
      <c r="P60" s="127"/>
      <c r="Q60" s="126"/>
    </row>
    <row r="61" spans="1:18" ht="15.75" customHeight="1" x14ac:dyDescent="0.25">
      <c r="A61" s="41">
        <v>2001</v>
      </c>
      <c r="B61" s="42"/>
      <c r="C61" s="42"/>
      <c r="D61" s="42"/>
      <c r="E61" s="42"/>
      <c r="F61" s="42"/>
      <c r="G61" s="42"/>
      <c r="H61" s="42"/>
      <c r="I61" s="42">
        <v>2</v>
      </c>
      <c r="J61" s="131">
        <v>85</v>
      </c>
      <c r="K61" s="119"/>
      <c r="L61" s="120"/>
      <c r="M61" s="122"/>
      <c r="N61" s="126"/>
      <c r="O61" s="48">
        <v>2</v>
      </c>
      <c r="P61" s="127"/>
      <c r="Q61" s="126"/>
    </row>
    <row r="62" spans="1:18" ht="15.75" customHeight="1" x14ac:dyDescent="0.25">
      <c r="A62" s="41">
        <v>2002</v>
      </c>
      <c r="B62" s="42"/>
      <c r="C62" s="42"/>
      <c r="D62" s="42"/>
      <c r="E62" s="42"/>
      <c r="F62" s="42"/>
      <c r="G62" s="42"/>
      <c r="H62" s="42"/>
      <c r="I62" s="42">
        <v>2</v>
      </c>
      <c r="J62" s="131">
        <v>2</v>
      </c>
      <c r="K62" s="119"/>
      <c r="L62" s="120"/>
      <c r="M62" s="122"/>
      <c r="N62" s="126"/>
      <c r="O62" s="124">
        <v>2</v>
      </c>
      <c r="P62" s="127"/>
      <c r="Q62" s="126"/>
    </row>
    <row r="63" spans="1:18" ht="15.75" customHeight="1" x14ac:dyDescent="0.25">
      <c r="A63" s="41">
        <v>2101</v>
      </c>
      <c r="B63" s="42"/>
      <c r="C63" s="42"/>
      <c r="D63" s="42"/>
      <c r="E63" s="42"/>
      <c r="F63" s="42"/>
      <c r="G63" s="42"/>
      <c r="H63" s="42"/>
      <c r="I63" s="42">
        <v>1</v>
      </c>
      <c r="J63" s="131">
        <v>1</v>
      </c>
      <c r="K63" s="119"/>
      <c r="L63" s="120"/>
      <c r="M63" s="122"/>
      <c r="N63" s="126"/>
      <c r="O63" s="124">
        <v>1</v>
      </c>
      <c r="P63" s="127"/>
      <c r="Q63" s="126"/>
    </row>
    <row r="64" spans="1:18" ht="15.75" customHeight="1" x14ac:dyDescent="0.25">
      <c r="A64" s="41">
        <v>2102</v>
      </c>
      <c r="B64" s="42"/>
      <c r="C64" s="42"/>
      <c r="D64" s="42"/>
      <c r="E64" s="42"/>
      <c r="F64" s="42"/>
      <c r="G64" s="42"/>
      <c r="H64" s="42"/>
      <c r="I64" s="42"/>
      <c r="J64" s="131"/>
      <c r="K64" s="119"/>
      <c r="L64" s="120"/>
      <c r="M64" s="122"/>
      <c r="N64" s="126"/>
      <c r="O64" s="124"/>
      <c r="P64" s="127"/>
      <c r="Q64" s="126"/>
    </row>
    <row r="65" spans="1:18" ht="15.75" customHeight="1" x14ac:dyDescent="0.25">
      <c r="A65" s="41">
        <v>2201</v>
      </c>
      <c r="B65" s="42"/>
      <c r="C65" s="42"/>
      <c r="D65" s="42"/>
      <c r="E65" s="42"/>
      <c r="F65" s="42"/>
      <c r="G65" s="42"/>
      <c r="H65" s="42"/>
      <c r="I65" s="42"/>
      <c r="J65" s="131"/>
      <c r="K65" s="119"/>
      <c r="L65" s="120"/>
      <c r="M65" s="122"/>
      <c r="N65" s="120"/>
      <c r="O65" s="122"/>
      <c r="P65" s="151"/>
      <c r="Q65" s="126"/>
    </row>
    <row r="66" spans="1:18" ht="15.75" customHeight="1" x14ac:dyDescent="0.25">
      <c r="A66" s="41">
        <v>2202</v>
      </c>
      <c r="B66" s="42"/>
      <c r="C66" s="42"/>
      <c r="D66" s="42"/>
      <c r="E66" s="42"/>
      <c r="F66" s="42"/>
      <c r="G66" s="42"/>
      <c r="H66" s="42"/>
      <c r="I66" s="42"/>
      <c r="J66" s="131"/>
      <c r="K66" s="119"/>
      <c r="L66" s="120"/>
      <c r="M66" s="122"/>
      <c r="N66" s="52" t="s">
        <v>35</v>
      </c>
      <c r="O66" s="94">
        <v>77</v>
      </c>
      <c r="P66" s="54">
        <f>SUM(J56:J66)</f>
        <v>88</v>
      </c>
      <c r="Q66" s="55" t="s">
        <v>20</v>
      </c>
    </row>
    <row r="67" spans="1:18" ht="15.75" customHeight="1" x14ac:dyDescent="0.25">
      <c r="A67" s="41">
        <v>2301</v>
      </c>
      <c r="B67" s="42"/>
      <c r="C67" s="42"/>
      <c r="D67" s="42"/>
      <c r="E67" s="42"/>
      <c r="F67" s="42"/>
      <c r="G67" s="42"/>
      <c r="H67" s="42"/>
      <c r="I67" s="42"/>
      <c r="J67" s="131"/>
      <c r="K67" s="119"/>
      <c r="L67" s="120"/>
      <c r="M67" s="122"/>
      <c r="N67" s="56" t="s">
        <v>36</v>
      </c>
      <c r="O67" s="96">
        <f>O66/B52</f>
        <v>0.66956521739130437</v>
      </c>
      <c r="P67" s="58">
        <f>IF(O66/P66=0,"",O66/P66)</f>
        <v>0.875</v>
      </c>
      <c r="Q67" s="59" t="s">
        <v>37</v>
      </c>
    </row>
    <row r="68" spans="1:18" ht="15.75" customHeight="1" x14ac:dyDescent="0.25">
      <c r="A68" s="41">
        <v>2302</v>
      </c>
      <c r="B68" s="178"/>
      <c r="C68" s="178"/>
      <c r="D68" s="178"/>
      <c r="E68" s="178"/>
      <c r="F68" s="178"/>
      <c r="G68" s="178"/>
      <c r="H68" s="178"/>
      <c r="I68" s="178"/>
      <c r="J68" s="131"/>
      <c r="K68" s="128"/>
      <c r="L68" s="129"/>
      <c r="M68" s="130"/>
      <c r="N68" s="61"/>
      <c r="O68" s="62"/>
      <c r="P68" s="62"/>
      <c r="Q68" s="63"/>
    </row>
    <row r="69" spans="1:18" ht="18" x14ac:dyDescent="0.25">
      <c r="A69" s="22"/>
      <c r="B69" s="210" t="s">
        <v>79</v>
      </c>
      <c r="C69" s="210"/>
      <c r="D69" s="210"/>
      <c r="E69" s="210"/>
      <c r="F69" s="210"/>
      <c r="G69" s="210"/>
      <c r="H69" s="210"/>
      <c r="I69" s="210"/>
      <c r="J69" s="177">
        <f>SUM(J52:J65)</f>
        <v>88</v>
      </c>
      <c r="K69" s="65">
        <f>J61/B52</f>
        <v>0.73913043478260865</v>
      </c>
      <c r="L69" s="65">
        <f>J69/B52</f>
        <v>0.76521739130434785</v>
      </c>
      <c r="M69" s="65">
        <f>L69-K69</f>
        <v>2.6086956521739202E-2</v>
      </c>
      <c r="N69" s="1"/>
      <c r="O69" s="27"/>
      <c r="P69" s="30"/>
      <c r="Q69" s="1"/>
    </row>
    <row r="70" spans="1:18" ht="12.75" customHeight="1" x14ac:dyDescent="0.2"/>
    <row r="71" spans="1:18" ht="12.75" customHeight="1" x14ac:dyDescent="0.2"/>
    <row r="72" spans="1:18" ht="26.25" x14ac:dyDescent="0.4">
      <c r="A72" s="113"/>
      <c r="B72" s="211" t="s">
        <v>68</v>
      </c>
      <c r="C72" s="211"/>
      <c r="D72" s="211"/>
      <c r="E72" s="211"/>
      <c r="F72" s="211"/>
      <c r="G72" s="211"/>
      <c r="H72" s="211"/>
      <c r="I72" s="211"/>
      <c r="J72" s="66" t="s">
        <v>82</v>
      </c>
      <c r="K72" s="1"/>
      <c r="L72" s="27"/>
      <c r="M72" s="1"/>
      <c r="N72" s="27"/>
      <c r="O72" s="27"/>
      <c r="P72" s="27"/>
      <c r="R72" s="106"/>
    </row>
    <row r="73" spans="1:18" ht="20.25" x14ac:dyDescent="0.2">
      <c r="A73" s="223" t="s">
        <v>19</v>
      </c>
      <c r="B73" s="224" t="s">
        <v>69</v>
      </c>
      <c r="C73" s="225"/>
      <c r="D73" s="225"/>
      <c r="E73" s="225"/>
      <c r="F73" s="225"/>
      <c r="G73" s="225"/>
      <c r="H73" s="225"/>
      <c r="I73" s="225"/>
      <c r="J73" s="227" t="s">
        <v>20</v>
      </c>
      <c r="K73" s="221" t="s">
        <v>11</v>
      </c>
      <c r="L73" s="221" t="s">
        <v>12</v>
      </c>
      <c r="M73" s="229" t="s">
        <v>13</v>
      </c>
      <c r="N73" s="221" t="s">
        <v>14</v>
      </c>
      <c r="O73" s="222" t="s">
        <v>15</v>
      </c>
      <c r="P73" s="222" t="s">
        <v>16</v>
      </c>
      <c r="Q73" s="221" t="s">
        <v>17</v>
      </c>
    </row>
    <row r="74" spans="1:18" ht="15.75" customHeight="1" x14ac:dyDescent="0.25">
      <c r="A74" s="217"/>
      <c r="B74" s="41" t="s">
        <v>70</v>
      </c>
      <c r="C74" s="41" t="s">
        <v>71</v>
      </c>
      <c r="D74" s="41" t="s">
        <v>72</v>
      </c>
      <c r="E74" s="41" t="s">
        <v>73</v>
      </c>
      <c r="F74" s="41" t="s">
        <v>74</v>
      </c>
      <c r="G74" s="41" t="s">
        <v>75</v>
      </c>
      <c r="H74" s="41" t="s">
        <v>76</v>
      </c>
      <c r="I74" s="41" t="s">
        <v>77</v>
      </c>
      <c r="J74" s="228"/>
      <c r="K74" s="243"/>
      <c r="L74" s="243"/>
      <c r="M74" s="244"/>
      <c r="N74" s="243"/>
      <c r="O74" s="245"/>
      <c r="P74" s="245"/>
      <c r="Q74" s="243"/>
    </row>
    <row r="75" spans="1:18" ht="15.75" customHeight="1" x14ac:dyDescent="0.25">
      <c r="A75" s="41">
        <v>1601</v>
      </c>
      <c r="B75" s="42">
        <v>61</v>
      </c>
      <c r="C75" s="42"/>
      <c r="D75" s="42"/>
      <c r="E75" s="42"/>
      <c r="F75" s="42"/>
      <c r="G75" s="42"/>
      <c r="H75" s="42"/>
      <c r="I75" s="42"/>
      <c r="J75" s="131"/>
      <c r="K75" s="114"/>
      <c r="L75" s="115"/>
      <c r="M75" s="116"/>
      <c r="N75" s="43"/>
      <c r="O75" s="44">
        <f>B75</f>
        <v>61</v>
      </c>
      <c r="P75" s="45"/>
      <c r="Q75" s="43"/>
    </row>
    <row r="76" spans="1:18" ht="15.75" customHeight="1" x14ac:dyDescent="0.25">
      <c r="A76" s="41">
        <v>1602</v>
      </c>
      <c r="B76" s="42"/>
      <c r="C76" s="42">
        <v>57</v>
      </c>
      <c r="D76" s="42"/>
      <c r="E76" s="42"/>
      <c r="F76" s="42"/>
      <c r="G76" s="42"/>
      <c r="H76" s="42"/>
      <c r="I76" s="42"/>
      <c r="J76" s="131"/>
      <c r="K76" s="119"/>
      <c r="L76" s="120"/>
      <c r="M76" s="121"/>
      <c r="N76" s="47">
        <f>IF(C76=0,"",C76/B75)</f>
        <v>0.93442622950819676</v>
      </c>
      <c r="O76" s="48">
        <v>57</v>
      </c>
      <c r="P76" s="49">
        <f t="shared" ref="P76:P82" si="6">IF(O76=0,"",O76/O75)</f>
        <v>0.93442622950819676</v>
      </c>
      <c r="Q76" s="49">
        <f t="shared" ref="Q76:Q82" si="7">IF(O76=0,"",100%-P76)</f>
        <v>6.557377049180324E-2</v>
      </c>
    </row>
    <row r="77" spans="1:18" ht="15.75" customHeight="1" x14ac:dyDescent="0.25">
      <c r="A77" s="41">
        <v>1701</v>
      </c>
      <c r="B77" s="42"/>
      <c r="C77" s="42"/>
      <c r="D77" s="42">
        <v>55</v>
      </c>
      <c r="E77" s="42"/>
      <c r="F77" s="42"/>
      <c r="G77" s="42"/>
      <c r="H77" s="42"/>
      <c r="I77" s="42"/>
      <c r="J77" s="131"/>
      <c r="K77" s="119"/>
      <c r="L77" s="120"/>
      <c r="M77" s="121"/>
      <c r="N77" s="47">
        <f>IF(D77=0,"",D77/C76)</f>
        <v>0.96491228070175439</v>
      </c>
      <c r="O77" s="48">
        <v>56</v>
      </c>
      <c r="P77" s="49">
        <f t="shared" si="6"/>
        <v>0.98245614035087714</v>
      </c>
      <c r="Q77" s="49">
        <f t="shared" si="7"/>
        <v>1.7543859649122862E-2</v>
      </c>
      <c r="R77" s="32">
        <f>O77/O75</f>
        <v>0.91803278688524592</v>
      </c>
    </row>
    <row r="78" spans="1:18" ht="15.75" customHeight="1" x14ac:dyDescent="0.25">
      <c r="A78" s="41">
        <v>1702</v>
      </c>
      <c r="B78" s="42"/>
      <c r="C78" s="42"/>
      <c r="D78" s="42"/>
      <c r="E78" s="42">
        <v>52</v>
      </c>
      <c r="F78" s="42"/>
      <c r="G78" s="42"/>
      <c r="H78" s="42"/>
      <c r="I78" s="42"/>
      <c r="J78" s="131"/>
      <c r="K78" s="119"/>
      <c r="L78" s="120"/>
      <c r="M78" s="121"/>
      <c r="N78" s="47">
        <f>IF(E78=0,"",E78/D77)</f>
        <v>0.94545454545454544</v>
      </c>
      <c r="O78" s="48">
        <v>53</v>
      </c>
      <c r="P78" s="49">
        <f t="shared" si="6"/>
        <v>0.9464285714285714</v>
      </c>
      <c r="Q78" s="49">
        <f t="shared" si="7"/>
        <v>5.3571428571428603E-2</v>
      </c>
    </row>
    <row r="79" spans="1:18" ht="15.75" customHeight="1" x14ac:dyDescent="0.25">
      <c r="A79" s="41">
        <v>1801</v>
      </c>
      <c r="B79" s="42"/>
      <c r="C79" s="42"/>
      <c r="D79" s="42"/>
      <c r="E79" s="42"/>
      <c r="F79" s="42">
        <v>50</v>
      </c>
      <c r="G79" s="42"/>
      <c r="H79" s="42"/>
      <c r="I79" s="42"/>
      <c r="J79" s="131"/>
      <c r="K79" s="119"/>
      <c r="L79" s="120"/>
      <c r="M79" s="121"/>
      <c r="N79" s="47">
        <f>IF(F79=0,"",F79/E78)</f>
        <v>0.96153846153846156</v>
      </c>
      <c r="O79" s="48">
        <v>51</v>
      </c>
      <c r="P79" s="49">
        <f t="shared" si="6"/>
        <v>0.96226415094339623</v>
      </c>
      <c r="Q79" s="49">
        <f t="shared" si="7"/>
        <v>3.7735849056603765E-2</v>
      </c>
    </row>
    <row r="80" spans="1:18" ht="15.75" customHeight="1" x14ac:dyDescent="0.25">
      <c r="A80" s="41">
        <v>1802</v>
      </c>
      <c r="B80" s="42"/>
      <c r="C80" s="42"/>
      <c r="D80" s="42"/>
      <c r="E80" s="42"/>
      <c r="F80" s="42"/>
      <c r="G80" s="42">
        <v>50</v>
      </c>
      <c r="H80" s="42"/>
      <c r="I80" s="42"/>
      <c r="J80" s="131"/>
      <c r="K80" s="119"/>
      <c r="L80" s="120"/>
      <c r="M80" s="121"/>
      <c r="N80" s="47">
        <f>IF(G80=0,"",G80/F79)</f>
        <v>1</v>
      </c>
      <c r="O80" s="48">
        <v>51</v>
      </c>
      <c r="P80" s="49">
        <f t="shared" si="6"/>
        <v>1</v>
      </c>
      <c r="Q80" s="49">
        <f t="shared" si="7"/>
        <v>0</v>
      </c>
    </row>
    <row r="81" spans="1:17" ht="15.75" customHeight="1" x14ac:dyDescent="0.25">
      <c r="A81" s="41">
        <v>1901</v>
      </c>
      <c r="B81" s="42"/>
      <c r="C81" s="42"/>
      <c r="D81" s="42"/>
      <c r="E81" s="42"/>
      <c r="F81" s="42"/>
      <c r="G81" s="42"/>
      <c r="H81" s="42">
        <v>50</v>
      </c>
      <c r="I81" s="42"/>
      <c r="J81" s="131"/>
      <c r="K81" s="119"/>
      <c r="L81" s="120"/>
      <c r="M81" s="121"/>
      <c r="N81" s="47">
        <f>IF(H81=0,"",H81/G80)</f>
        <v>1</v>
      </c>
      <c r="O81" s="48">
        <v>50</v>
      </c>
      <c r="P81" s="49">
        <f t="shared" si="6"/>
        <v>0.98039215686274506</v>
      </c>
      <c r="Q81" s="49">
        <f t="shared" si="7"/>
        <v>1.9607843137254943E-2</v>
      </c>
    </row>
    <row r="82" spans="1:17" ht="15.75" customHeight="1" x14ac:dyDescent="0.25">
      <c r="A82" s="41">
        <v>1902</v>
      </c>
      <c r="B82" s="42"/>
      <c r="C82" s="42"/>
      <c r="D82" s="42"/>
      <c r="E82" s="42"/>
      <c r="F82" s="42"/>
      <c r="G82" s="42"/>
      <c r="H82" s="42"/>
      <c r="I82" s="42">
        <v>49</v>
      </c>
      <c r="J82" s="131">
        <v>42</v>
      </c>
      <c r="K82" s="119"/>
      <c r="L82" s="120"/>
      <c r="M82" s="121"/>
      <c r="N82" s="47">
        <f>IF(I82=0,"",I82/H81)</f>
        <v>0.98</v>
      </c>
      <c r="O82" s="48">
        <v>50</v>
      </c>
      <c r="P82" s="49">
        <f t="shared" si="6"/>
        <v>1</v>
      </c>
      <c r="Q82" s="49">
        <f t="shared" si="7"/>
        <v>0</v>
      </c>
    </row>
    <row r="83" spans="1:17" ht="15.75" customHeight="1" x14ac:dyDescent="0.25">
      <c r="A83" s="41">
        <v>2001</v>
      </c>
      <c r="B83" s="42"/>
      <c r="C83" s="42"/>
      <c r="D83" s="42"/>
      <c r="E83" s="42"/>
      <c r="F83" s="42"/>
      <c r="G83" s="42"/>
      <c r="H83" s="42"/>
      <c r="I83" s="42">
        <v>3</v>
      </c>
      <c r="J83" s="131"/>
      <c r="K83" s="119"/>
      <c r="L83" s="120"/>
      <c r="M83" s="120"/>
      <c r="N83" s="120"/>
      <c r="O83" s="48">
        <v>4</v>
      </c>
      <c r="P83" s="127"/>
      <c r="Q83" s="126"/>
    </row>
    <row r="84" spans="1:17" ht="15.75" customHeight="1" x14ac:dyDescent="0.25">
      <c r="A84" s="41">
        <v>2002</v>
      </c>
      <c r="B84" s="42"/>
      <c r="C84" s="42"/>
      <c r="D84" s="42"/>
      <c r="E84" s="42"/>
      <c r="F84" s="42"/>
      <c r="G84" s="42"/>
      <c r="H84" s="42"/>
      <c r="I84" s="42">
        <v>2</v>
      </c>
      <c r="J84" s="131">
        <v>4</v>
      </c>
      <c r="K84" s="119"/>
      <c r="L84" s="120"/>
      <c r="M84" s="122"/>
      <c r="N84" s="126"/>
      <c r="O84" s="48">
        <v>2</v>
      </c>
      <c r="P84" s="127"/>
      <c r="Q84" s="126"/>
    </row>
    <row r="85" spans="1:17" ht="15.75" customHeight="1" x14ac:dyDescent="0.25">
      <c r="A85" s="41">
        <v>2101</v>
      </c>
      <c r="B85" s="42"/>
      <c r="C85" s="42"/>
      <c r="D85" s="42"/>
      <c r="E85" s="42"/>
      <c r="F85" s="42"/>
      <c r="G85" s="42"/>
      <c r="H85" s="42"/>
      <c r="I85" s="42">
        <v>1</v>
      </c>
      <c r="J85" s="131"/>
      <c r="K85" s="119"/>
      <c r="L85" s="120"/>
      <c r="M85" s="122"/>
      <c r="N85" s="126"/>
      <c r="O85" s="124">
        <v>1</v>
      </c>
      <c r="P85" s="127"/>
      <c r="Q85" s="126"/>
    </row>
    <row r="86" spans="1:17" ht="15.75" customHeight="1" x14ac:dyDescent="0.25">
      <c r="A86" s="41">
        <v>2102</v>
      </c>
      <c r="B86" s="42"/>
      <c r="C86" s="42"/>
      <c r="D86" s="42"/>
      <c r="E86" s="42"/>
      <c r="F86" s="42"/>
      <c r="G86" s="42"/>
      <c r="H86" s="42"/>
      <c r="I86" s="42">
        <v>1</v>
      </c>
      <c r="J86" s="131">
        <v>3</v>
      </c>
      <c r="K86" s="119"/>
      <c r="L86" s="120"/>
      <c r="M86" s="122"/>
      <c r="N86" s="126"/>
      <c r="O86" s="124">
        <v>1</v>
      </c>
      <c r="P86" s="127"/>
      <c r="Q86" s="126"/>
    </row>
    <row r="87" spans="1:17" ht="15.75" customHeight="1" x14ac:dyDescent="0.25">
      <c r="A87" s="41">
        <v>2201</v>
      </c>
      <c r="B87" s="42"/>
      <c r="C87" s="42"/>
      <c r="D87" s="42"/>
      <c r="E87" s="42"/>
      <c r="F87" s="42"/>
      <c r="G87" s="42"/>
      <c r="H87" s="42"/>
      <c r="I87" s="42">
        <v>1</v>
      </c>
      <c r="J87" s="131">
        <v>1</v>
      </c>
      <c r="K87" s="119"/>
      <c r="L87" s="120"/>
      <c r="M87" s="122"/>
      <c r="N87" s="126"/>
      <c r="O87" s="124">
        <v>1</v>
      </c>
      <c r="P87" s="127"/>
      <c r="Q87" s="126"/>
    </row>
    <row r="88" spans="1:17" ht="15.75" customHeight="1" x14ac:dyDescent="0.25">
      <c r="A88" s="41">
        <v>2202</v>
      </c>
      <c r="B88" s="42"/>
      <c r="C88" s="42"/>
      <c r="D88" s="42"/>
      <c r="E88" s="42"/>
      <c r="F88" s="42"/>
      <c r="G88" s="42"/>
      <c r="H88" s="42"/>
      <c r="I88" s="42"/>
      <c r="J88" s="131"/>
      <c r="K88" s="119"/>
      <c r="L88" s="120"/>
      <c r="M88" s="122"/>
      <c r="N88" s="120"/>
      <c r="O88" s="122"/>
      <c r="P88" s="151"/>
      <c r="Q88" s="126"/>
    </row>
    <row r="89" spans="1:17" ht="15.75" customHeight="1" x14ac:dyDescent="0.25">
      <c r="A89" s="41">
        <v>2301</v>
      </c>
      <c r="B89" s="42"/>
      <c r="C89" s="42"/>
      <c r="D89" s="42"/>
      <c r="E89" s="42"/>
      <c r="F89" s="42"/>
      <c r="G89" s="42"/>
      <c r="H89" s="42"/>
      <c r="I89" s="42"/>
      <c r="J89" s="131"/>
      <c r="K89" s="119"/>
      <c r="L89" s="120"/>
      <c r="M89" s="122"/>
      <c r="N89" s="52" t="s">
        <v>35</v>
      </c>
      <c r="O89" s="94">
        <v>47</v>
      </c>
      <c r="P89" s="54">
        <f>SUM(J79:J89)</f>
        <v>50</v>
      </c>
      <c r="Q89" s="55" t="s">
        <v>20</v>
      </c>
    </row>
    <row r="90" spans="1:17" ht="15.75" customHeight="1" x14ac:dyDescent="0.25">
      <c r="A90" s="41">
        <v>2302</v>
      </c>
      <c r="B90" s="42"/>
      <c r="C90" s="42"/>
      <c r="D90" s="42"/>
      <c r="E90" s="42"/>
      <c r="F90" s="42"/>
      <c r="G90" s="42"/>
      <c r="H90" s="42"/>
      <c r="I90" s="42"/>
      <c r="J90" s="131"/>
      <c r="K90" s="119"/>
      <c r="L90" s="120"/>
      <c r="M90" s="122"/>
      <c r="N90" s="56" t="s">
        <v>36</v>
      </c>
      <c r="O90" s="96">
        <f>O89/B75</f>
        <v>0.77049180327868849</v>
      </c>
      <c r="P90" s="58">
        <f>IF(O89/P89=0,"",O89/P89)</f>
        <v>0.94</v>
      </c>
      <c r="Q90" s="59" t="s">
        <v>37</v>
      </c>
    </row>
    <row r="91" spans="1:17" ht="15.75" customHeight="1" x14ac:dyDescent="0.25">
      <c r="A91" s="41">
        <v>2401</v>
      </c>
      <c r="B91" s="178"/>
      <c r="C91" s="178"/>
      <c r="D91" s="178"/>
      <c r="E91" s="178"/>
      <c r="F91" s="178"/>
      <c r="G91" s="178"/>
      <c r="H91" s="178"/>
      <c r="I91" s="178"/>
      <c r="J91" s="131"/>
      <c r="K91" s="128"/>
      <c r="L91" s="129"/>
      <c r="M91" s="130"/>
      <c r="N91" s="61"/>
      <c r="O91" s="62"/>
      <c r="P91" s="62"/>
      <c r="Q91" s="63"/>
    </row>
    <row r="92" spans="1:17" ht="18" customHeight="1" x14ac:dyDescent="0.25">
      <c r="A92" s="22"/>
      <c r="B92" s="210" t="s">
        <v>79</v>
      </c>
      <c r="C92" s="210"/>
      <c r="D92" s="210"/>
      <c r="E92" s="210"/>
      <c r="F92" s="210"/>
      <c r="G92" s="210"/>
      <c r="H92" s="210"/>
      <c r="I92" s="210"/>
      <c r="J92" s="177">
        <f>SUM(J75:J88)</f>
        <v>50</v>
      </c>
      <c r="K92" s="65">
        <f>J82/B75</f>
        <v>0.68852459016393441</v>
      </c>
      <c r="L92" s="65">
        <f>J92/B75</f>
        <v>0.81967213114754101</v>
      </c>
      <c r="M92" s="65">
        <f>L92-K92</f>
        <v>0.13114754098360659</v>
      </c>
      <c r="N92" s="1"/>
      <c r="O92" s="27"/>
      <c r="P92" s="30"/>
      <c r="Q92" s="1"/>
    </row>
    <row r="93" spans="1:17" ht="12.75" customHeight="1" x14ac:dyDescent="0.2"/>
    <row r="94" spans="1:17" ht="12.75" customHeight="1" x14ac:dyDescent="0.2"/>
    <row r="95" spans="1:17" ht="26.25" customHeight="1" x14ac:dyDescent="0.4">
      <c r="A95" s="113"/>
      <c r="B95" s="211" t="s">
        <v>68</v>
      </c>
      <c r="C95" s="211"/>
      <c r="D95" s="211"/>
      <c r="E95" s="211"/>
      <c r="F95" s="211"/>
      <c r="G95" s="211"/>
      <c r="H95" s="211"/>
      <c r="I95" s="211"/>
      <c r="J95" s="66" t="s">
        <v>83</v>
      </c>
      <c r="K95" s="137"/>
      <c r="L95" s="137"/>
      <c r="M95" s="27"/>
      <c r="N95" s="1"/>
      <c r="O95" s="27"/>
      <c r="P95" s="27"/>
      <c r="Q95" s="27"/>
    </row>
    <row r="96" spans="1:17" ht="20.25" x14ac:dyDescent="0.2">
      <c r="A96" s="223" t="s">
        <v>19</v>
      </c>
      <c r="B96" s="224" t="s">
        <v>69</v>
      </c>
      <c r="C96" s="225"/>
      <c r="D96" s="225"/>
      <c r="E96" s="225"/>
      <c r="F96" s="225"/>
      <c r="G96" s="225"/>
      <c r="H96" s="225"/>
      <c r="I96" s="225"/>
      <c r="J96" s="227" t="s">
        <v>20</v>
      </c>
      <c r="K96" s="221" t="s">
        <v>11</v>
      </c>
      <c r="L96" s="221" t="s">
        <v>12</v>
      </c>
      <c r="M96" s="229" t="s">
        <v>13</v>
      </c>
      <c r="N96" s="221" t="s">
        <v>14</v>
      </c>
      <c r="O96" s="222" t="s">
        <v>15</v>
      </c>
      <c r="P96" s="222" t="s">
        <v>16</v>
      </c>
      <c r="Q96" s="221" t="s">
        <v>17</v>
      </c>
    </row>
    <row r="97" spans="1:18" ht="15.75" customHeight="1" x14ac:dyDescent="0.25">
      <c r="A97" s="217"/>
      <c r="B97" s="41" t="s">
        <v>70</v>
      </c>
      <c r="C97" s="41" t="s">
        <v>71</v>
      </c>
      <c r="D97" s="41" t="s">
        <v>72</v>
      </c>
      <c r="E97" s="41" t="s">
        <v>73</v>
      </c>
      <c r="F97" s="41" t="s">
        <v>74</v>
      </c>
      <c r="G97" s="41" t="s">
        <v>75</v>
      </c>
      <c r="H97" s="41" t="s">
        <v>76</v>
      </c>
      <c r="I97" s="41" t="s">
        <v>77</v>
      </c>
      <c r="J97" s="228"/>
      <c r="K97" s="243"/>
      <c r="L97" s="243"/>
      <c r="M97" s="244"/>
      <c r="N97" s="243"/>
      <c r="O97" s="245"/>
      <c r="P97" s="245"/>
      <c r="Q97" s="243"/>
    </row>
    <row r="98" spans="1:18" ht="15.75" customHeight="1" x14ac:dyDescent="0.25">
      <c r="A98" s="41">
        <v>1602</v>
      </c>
      <c r="B98" s="42">
        <v>118</v>
      </c>
      <c r="C98" s="42"/>
      <c r="D98" s="42"/>
      <c r="E98" s="42"/>
      <c r="F98" s="42"/>
      <c r="G98" s="42"/>
      <c r="H98" s="42"/>
      <c r="I98" s="42"/>
      <c r="J98" s="131"/>
      <c r="K98" s="114"/>
      <c r="L98" s="115"/>
      <c r="M98" s="116"/>
      <c r="N98" s="43"/>
      <c r="O98" s="44">
        <f>B98</f>
        <v>118</v>
      </c>
      <c r="P98" s="45"/>
      <c r="Q98" s="43"/>
    </row>
    <row r="99" spans="1:18" ht="15.75" customHeight="1" x14ac:dyDescent="0.25">
      <c r="A99" s="41">
        <v>1701</v>
      </c>
      <c r="B99" s="42"/>
      <c r="C99" s="42">
        <v>106</v>
      </c>
      <c r="D99" s="42"/>
      <c r="E99" s="42"/>
      <c r="F99" s="42"/>
      <c r="G99" s="42"/>
      <c r="H99" s="42"/>
      <c r="I99" s="42"/>
      <c r="J99" s="131"/>
      <c r="K99" s="119"/>
      <c r="L99" s="120"/>
      <c r="M99" s="121"/>
      <c r="N99" s="47">
        <f>IF(C99=0,"",C99/B98)</f>
        <v>0.89830508474576276</v>
      </c>
      <c r="O99" s="48">
        <v>106</v>
      </c>
      <c r="P99" s="49">
        <f t="shared" ref="P99:P105" si="8">IF(O99=0,"",O99/O98)</f>
        <v>0.89830508474576276</v>
      </c>
      <c r="Q99" s="49">
        <f t="shared" ref="Q99:Q105" si="9">IF(O99=0,"",100%-P99)</f>
        <v>0.10169491525423724</v>
      </c>
    </row>
    <row r="100" spans="1:18" ht="15.75" customHeight="1" x14ac:dyDescent="0.25">
      <c r="A100" s="41">
        <v>1702</v>
      </c>
      <c r="B100" s="42"/>
      <c r="C100" s="42"/>
      <c r="D100" s="42">
        <v>97</v>
      </c>
      <c r="E100" s="42"/>
      <c r="F100" s="42"/>
      <c r="G100" s="42"/>
      <c r="H100" s="42"/>
      <c r="I100" s="42"/>
      <c r="J100" s="131"/>
      <c r="K100" s="119"/>
      <c r="L100" s="120"/>
      <c r="M100" s="121"/>
      <c r="N100" s="47">
        <f>IF(D100=0,"",D100/C99)</f>
        <v>0.91509433962264153</v>
      </c>
      <c r="O100" s="48">
        <v>98</v>
      </c>
      <c r="P100" s="49">
        <f t="shared" si="8"/>
        <v>0.92452830188679247</v>
      </c>
      <c r="Q100" s="49">
        <f t="shared" si="9"/>
        <v>7.547169811320753E-2</v>
      </c>
      <c r="R100" s="74">
        <f>O100/O98</f>
        <v>0.83050847457627119</v>
      </c>
    </row>
    <row r="101" spans="1:18" ht="15.75" customHeight="1" x14ac:dyDescent="0.25">
      <c r="A101" s="41">
        <v>1801</v>
      </c>
      <c r="B101" s="42"/>
      <c r="C101" s="42"/>
      <c r="D101" s="42"/>
      <c r="E101" s="42">
        <v>94</v>
      </c>
      <c r="F101" s="42"/>
      <c r="G101" s="42"/>
      <c r="H101" s="42"/>
      <c r="I101" s="42"/>
      <c r="J101" s="131"/>
      <c r="K101" s="119"/>
      <c r="L101" s="120"/>
      <c r="M101" s="121"/>
      <c r="N101" s="47">
        <f>IF(E101=0,"",E101/D100)</f>
        <v>0.96907216494845361</v>
      </c>
      <c r="O101" s="48">
        <v>95</v>
      </c>
      <c r="P101" s="49">
        <f t="shared" si="8"/>
        <v>0.96938775510204078</v>
      </c>
      <c r="Q101" s="49">
        <f t="shared" si="9"/>
        <v>3.0612244897959218E-2</v>
      </c>
    </row>
    <row r="102" spans="1:18" ht="15.75" customHeight="1" x14ac:dyDescent="0.25">
      <c r="A102" s="41">
        <v>1802</v>
      </c>
      <c r="B102" s="42"/>
      <c r="C102" s="42"/>
      <c r="D102" s="42"/>
      <c r="E102" s="42"/>
      <c r="F102" s="42">
        <v>87</v>
      </c>
      <c r="G102" s="42"/>
      <c r="H102" s="42"/>
      <c r="I102" s="42"/>
      <c r="J102" s="131"/>
      <c r="K102" s="119"/>
      <c r="L102" s="120"/>
      <c r="M102" s="121"/>
      <c r="N102" s="47">
        <f>IF(F102=0,"",F102/E101)</f>
        <v>0.92553191489361697</v>
      </c>
      <c r="O102" s="48">
        <v>92</v>
      </c>
      <c r="P102" s="49">
        <f t="shared" si="8"/>
        <v>0.96842105263157896</v>
      </c>
      <c r="Q102" s="49">
        <f t="shared" si="9"/>
        <v>3.157894736842104E-2</v>
      </c>
    </row>
    <row r="103" spans="1:18" ht="15.75" customHeight="1" x14ac:dyDescent="0.25">
      <c r="A103" s="41">
        <v>1901</v>
      </c>
      <c r="B103" s="42"/>
      <c r="C103" s="42"/>
      <c r="D103" s="42"/>
      <c r="E103" s="42"/>
      <c r="F103" s="42"/>
      <c r="G103" s="42">
        <v>87</v>
      </c>
      <c r="H103" s="42"/>
      <c r="I103" s="42"/>
      <c r="J103" s="131"/>
      <c r="K103" s="119"/>
      <c r="L103" s="120"/>
      <c r="M103" s="121"/>
      <c r="N103" s="47">
        <f>IF(G103=0,"",G103/F102)</f>
        <v>1</v>
      </c>
      <c r="O103" s="48">
        <v>88</v>
      </c>
      <c r="P103" s="49">
        <f t="shared" si="8"/>
        <v>0.95652173913043481</v>
      </c>
      <c r="Q103" s="49">
        <f t="shared" si="9"/>
        <v>4.3478260869565188E-2</v>
      </c>
    </row>
    <row r="104" spans="1:18" ht="15.75" customHeight="1" x14ac:dyDescent="0.25">
      <c r="A104" s="41">
        <v>1902</v>
      </c>
      <c r="B104" s="42"/>
      <c r="C104" s="42"/>
      <c r="D104" s="42"/>
      <c r="E104" s="42"/>
      <c r="F104" s="42"/>
      <c r="G104" s="42"/>
      <c r="H104" s="42">
        <v>82</v>
      </c>
      <c r="I104" s="42"/>
      <c r="J104" s="131"/>
      <c r="K104" s="119"/>
      <c r="L104" s="120"/>
      <c r="M104" s="121"/>
      <c r="N104" s="47">
        <f>IF(H104=0,"",H104/G103)</f>
        <v>0.94252873563218387</v>
      </c>
      <c r="O104" s="48">
        <v>86</v>
      </c>
      <c r="P104" s="49">
        <f t="shared" si="8"/>
        <v>0.97727272727272729</v>
      </c>
      <c r="Q104" s="49">
        <f t="shared" si="9"/>
        <v>2.2727272727272707E-2</v>
      </c>
    </row>
    <row r="105" spans="1:18" ht="15.75" customHeight="1" x14ac:dyDescent="0.25">
      <c r="A105" s="41">
        <v>2001</v>
      </c>
      <c r="B105" s="42"/>
      <c r="C105" s="42"/>
      <c r="D105" s="42"/>
      <c r="E105" s="42"/>
      <c r="F105" s="42"/>
      <c r="G105" s="42"/>
      <c r="H105" s="42"/>
      <c r="I105" s="42">
        <v>79</v>
      </c>
      <c r="J105" s="131"/>
      <c r="K105" s="119"/>
      <c r="L105" s="120"/>
      <c r="M105" s="121"/>
      <c r="N105" s="47">
        <f>IF(I105=0,"",I105/H104)</f>
        <v>0.96341463414634143</v>
      </c>
      <c r="O105" s="48">
        <v>82</v>
      </c>
      <c r="P105" s="49">
        <f t="shared" si="8"/>
        <v>0.95348837209302328</v>
      </c>
      <c r="Q105" s="49">
        <f t="shared" si="9"/>
        <v>4.6511627906976716E-2</v>
      </c>
    </row>
    <row r="106" spans="1:18" ht="15.75" customHeight="1" x14ac:dyDescent="0.25">
      <c r="A106" s="41">
        <v>2002</v>
      </c>
      <c r="B106" s="42"/>
      <c r="C106" s="42"/>
      <c r="D106" s="42"/>
      <c r="E106" s="42"/>
      <c r="F106" s="42"/>
      <c r="G106" s="42"/>
      <c r="H106" s="42"/>
      <c r="I106" s="42">
        <v>8</v>
      </c>
      <c r="J106" s="131"/>
      <c r="K106" s="119"/>
      <c r="L106" s="120"/>
      <c r="M106" s="120"/>
      <c r="N106" s="120"/>
      <c r="O106" s="48">
        <v>9</v>
      </c>
      <c r="P106" s="127"/>
      <c r="Q106" s="126"/>
    </row>
    <row r="107" spans="1:18" ht="15.75" customHeight="1" x14ac:dyDescent="0.25">
      <c r="A107" s="41">
        <v>2101</v>
      </c>
      <c r="B107" s="42"/>
      <c r="C107" s="42"/>
      <c r="D107" s="42"/>
      <c r="E107" s="42"/>
      <c r="F107" s="42"/>
      <c r="G107" s="42"/>
      <c r="H107" s="42"/>
      <c r="I107" s="42">
        <v>2</v>
      </c>
      <c r="J107" s="131">
        <v>73</v>
      </c>
      <c r="K107" s="119"/>
      <c r="L107" s="120"/>
      <c r="M107" s="122"/>
      <c r="N107" s="126"/>
      <c r="O107" s="48">
        <v>3</v>
      </c>
      <c r="P107" s="127"/>
      <c r="Q107" s="126"/>
    </row>
    <row r="108" spans="1:18" ht="15.75" customHeight="1" x14ac:dyDescent="0.25">
      <c r="A108" s="41">
        <v>2102</v>
      </c>
      <c r="B108" s="42"/>
      <c r="C108" s="42"/>
      <c r="D108" s="42"/>
      <c r="E108" s="42"/>
      <c r="F108" s="42"/>
      <c r="G108" s="42"/>
      <c r="H108" s="42"/>
      <c r="I108" s="42">
        <v>1</v>
      </c>
      <c r="J108" s="131">
        <v>6</v>
      </c>
      <c r="K108" s="119"/>
      <c r="L108" s="120"/>
      <c r="M108" s="122"/>
      <c r="N108" s="126"/>
      <c r="O108" s="124">
        <v>3</v>
      </c>
      <c r="P108" s="127"/>
      <c r="Q108" s="126"/>
    </row>
    <row r="109" spans="1:18" ht="15.75" customHeight="1" x14ac:dyDescent="0.25">
      <c r="A109" s="41">
        <v>2201</v>
      </c>
      <c r="B109" s="42"/>
      <c r="C109" s="42"/>
      <c r="D109" s="42"/>
      <c r="E109" s="42"/>
      <c r="F109" s="42"/>
      <c r="G109" s="42"/>
      <c r="H109" s="42"/>
      <c r="I109" s="42">
        <v>1</v>
      </c>
      <c r="J109" s="131">
        <v>2</v>
      </c>
      <c r="K109" s="119"/>
      <c r="L109" s="120"/>
      <c r="M109" s="122"/>
      <c r="N109" s="126"/>
      <c r="O109" s="124">
        <v>1</v>
      </c>
      <c r="P109" s="127"/>
      <c r="Q109" s="126"/>
    </row>
    <row r="110" spans="1:18" ht="15.75" customHeight="1" x14ac:dyDescent="0.25">
      <c r="A110" s="41">
        <v>2202</v>
      </c>
      <c r="B110" s="42"/>
      <c r="C110" s="42"/>
      <c r="D110" s="42"/>
      <c r="E110" s="42"/>
      <c r="F110" s="42"/>
      <c r="G110" s="42"/>
      <c r="H110" s="42"/>
      <c r="I110" s="42">
        <v>2</v>
      </c>
      <c r="J110" s="131"/>
      <c r="K110" s="119"/>
      <c r="L110" s="120"/>
      <c r="M110" s="122"/>
      <c r="N110" s="126"/>
      <c r="O110" s="124">
        <v>2</v>
      </c>
      <c r="P110" s="127"/>
      <c r="Q110" s="126"/>
    </row>
    <row r="111" spans="1:18" ht="15.75" customHeight="1" x14ac:dyDescent="0.25">
      <c r="A111" s="41">
        <v>2301</v>
      </c>
      <c r="B111" s="42"/>
      <c r="C111" s="42"/>
      <c r="D111" s="42"/>
      <c r="E111" s="42"/>
      <c r="F111" s="42"/>
      <c r="G111" s="42"/>
      <c r="H111" s="42"/>
      <c r="I111" s="42"/>
      <c r="J111" s="131">
        <v>1</v>
      </c>
      <c r="K111" s="119"/>
      <c r="L111" s="120"/>
      <c r="M111" s="122"/>
      <c r="N111" s="120"/>
      <c r="O111" s="122"/>
      <c r="P111" s="151"/>
      <c r="Q111" s="126"/>
    </row>
    <row r="112" spans="1:18" ht="15.75" customHeight="1" x14ac:dyDescent="0.25">
      <c r="A112" s="41">
        <v>2302</v>
      </c>
      <c r="B112" s="42"/>
      <c r="C112" s="42"/>
      <c r="D112" s="42"/>
      <c r="E112" s="42"/>
      <c r="F112" s="42"/>
      <c r="G112" s="42"/>
      <c r="H112" s="42"/>
      <c r="I112" s="42"/>
      <c r="J112" s="131"/>
      <c r="K112" s="119"/>
      <c r="L112" s="120"/>
      <c r="M112" s="122"/>
      <c r="N112" s="52" t="s">
        <v>35</v>
      </c>
      <c r="O112" s="94">
        <v>73</v>
      </c>
      <c r="P112" s="54">
        <f>SUM(J102:J112)</f>
        <v>82</v>
      </c>
      <c r="Q112" s="55" t="s">
        <v>20</v>
      </c>
    </row>
    <row r="113" spans="1:19" ht="15.75" customHeight="1" x14ac:dyDescent="0.25">
      <c r="A113" s="41">
        <v>2401</v>
      </c>
      <c r="B113" s="42"/>
      <c r="C113" s="42"/>
      <c r="D113" s="42"/>
      <c r="E113" s="42"/>
      <c r="F113" s="42"/>
      <c r="G113" s="42"/>
      <c r="H113" s="42"/>
      <c r="I113" s="42"/>
      <c r="J113" s="131"/>
      <c r="K113" s="119"/>
      <c r="L113" s="120"/>
      <c r="M113" s="122"/>
      <c r="N113" s="56" t="s">
        <v>36</v>
      </c>
      <c r="O113" s="96">
        <f>O112/B98</f>
        <v>0.61864406779661019</v>
      </c>
      <c r="P113" s="58">
        <f>IF(O112/P112=0,"",O112/P112)</f>
        <v>0.8902439024390244</v>
      </c>
      <c r="Q113" s="59" t="s">
        <v>37</v>
      </c>
    </row>
    <row r="114" spans="1:19" ht="15.75" customHeight="1" x14ac:dyDescent="0.25">
      <c r="A114" s="41">
        <v>2402</v>
      </c>
      <c r="B114" s="178"/>
      <c r="C114" s="178"/>
      <c r="D114" s="178"/>
      <c r="E114" s="178"/>
      <c r="F114" s="178"/>
      <c r="G114" s="178"/>
      <c r="H114" s="178"/>
      <c r="I114" s="178"/>
      <c r="J114" s="131"/>
      <c r="K114" s="128"/>
      <c r="L114" s="129"/>
      <c r="M114" s="130"/>
      <c r="N114" s="61"/>
      <c r="O114" s="62"/>
      <c r="P114" s="62"/>
      <c r="Q114" s="63"/>
    </row>
    <row r="115" spans="1:19" ht="18" customHeight="1" x14ac:dyDescent="0.25">
      <c r="A115" s="22"/>
      <c r="B115" s="210" t="s">
        <v>79</v>
      </c>
      <c r="C115" s="210"/>
      <c r="D115" s="210"/>
      <c r="E115" s="210"/>
      <c r="F115" s="210"/>
      <c r="G115" s="210"/>
      <c r="H115" s="210"/>
      <c r="I115" s="210"/>
      <c r="J115" s="177">
        <f>SUM(J107:J111)</f>
        <v>82</v>
      </c>
      <c r="K115" s="65">
        <f>IF(J107=0,"",J107/B98)</f>
        <v>0.61864406779661019</v>
      </c>
      <c r="L115" s="65">
        <f>IF(J115=0,"",J115/B98)</f>
        <v>0.69491525423728817</v>
      </c>
      <c r="M115" s="65">
        <f>IF(J107=0,"",L115-K115)</f>
        <v>7.6271186440677985E-2</v>
      </c>
      <c r="N115" s="1"/>
      <c r="O115" s="27"/>
      <c r="P115" s="30"/>
      <c r="Q115" s="1"/>
    </row>
    <row r="116" spans="1:19" ht="12.75" customHeight="1" x14ac:dyDescent="0.2"/>
    <row r="117" spans="1:19" ht="12.75" customHeight="1" x14ac:dyDescent="0.2"/>
    <row r="118" spans="1:19" ht="26.25" customHeight="1" x14ac:dyDescent="0.4">
      <c r="A118" s="113"/>
      <c r="B118" s="211" t="s">
        <v>68</v>
      </c>
      <c r="C118" s="211"/>
      <c r="D118" s="211"/>
      <c r="E118" s="211"/>
      <c r="F118" s="211"/>
      <c r="G118" s="211"/>
      <c r="H118" s="211"/>
      <c r="I118" s="211"/>
      <c r="J118" s="66" t="s">
        <v>84</v>
      </c>
      <c r="K118" s="1"/>
      <c r="L118" s="1"/>
      <c r="M118" s="27"/>
      <c r="N118" s="1"/>
      <c r="O118" s="27"/>
      <c r="P118" s="27"/>
      <c r="Q118" s="27"/>
    </row>
    <row r="119" spans="1:19" ht="20.25" x14ac:dyDescent="0.2">
      <c r="A119" s="223" t="s">
        <v>19</v>
      </c>
      <c r="B119" s="224" t="s">
        <v>69</v>
      </c>
      <c r="C119" s="225"/>
      <c r="D119" s="225"/>
      <c r="E119" s="225"/>
      <c r="F119" s="225"/>
      <c r="G119" s="225"/>
      <c r="H119" s="225"/>
      <c r="I119" s="225"/>
      <c r="J119" s="227" t="s">
        <v>20</v>
      </c>
      <c r="K119" s="221" t="s">
        <v>11</v>
      </c>
      <c r="L119" s="221" t="s">
        <v>12</v>
      </c>
      <c r="M119" s="229" t="s">
        <v>13</v>
      </c>
      <c r="N119" s="221" t="s">
        <v>14</v>
      </c>
      <c r="O119" s="222" t="s">
        <v>15</v>
      </c>
      <c r="P119" s="222" t="s">
        <v>16</v>
      </c>
      <c r="Q119" s="221" t="s">
        <v>17</v>
      </c>
    </row>
    <row r="120" spans="1:19" ht="15.75" customHeight="1" x14ac:dyDescent="0.25">
      <c r="A120" s="217"/>
      <c r="B120" s="41" t="s">
        <v>70</v>
      </c>
      <c r="C120" s="41" t="s">
        <v>71</v>
      </c>
      <c r="D120" s="41" t="s">
        <v>72</v>
      </c>
      <c r="E120" s="41" t="s">
        <v>73</v>
      </c>
      <c r="F120" s="41" t="s">
        <v>74</v>
      </c>
      <c r="G120" s="41" t="s">
        <v>75</v>
      </c>
      <c r="H120" s="41" t="s">
        <v>76</v>
      </c>
      <c r="I120" s="41" t="s">
        <v>77</v>
      </c>
      <c r="J120" s="228"/>
      <c r="K120" s="243"/>
      <c r="L120" s="243"/>
      <c r="M120" s="244"/>
      <c r="N120" s="243"/>
      <c r="O120" s="245"/>
      <c r="P120" s="245"/>
      <c r="Q120" s="243"/>
    </row>
    <row r="121" spans="1:19" ht="15.75" customHeight="1" x14ac:dyDescent="0.25">
      <c r="A121" s="41">
        <v>1701</v>
      </c>
      <c r="B121" s="42">
        <v>61</v>
      </c>
      <c r="C121" s="42"/>
      <c r="D121" s="42"/>
      <c r="E121" s="42"/>
      <c r="F121" s="42"/>
      <c r="G121" s="42"/>
      <c r="H121" s="42"/>
      <c r="I121" s="42"/>
      <c r="J121" s="131"/>
      <c r="K121" s="114"/>
      <c r="L121" s="115"/>
      <c r="M121" s="116"/>
      <c r="N121" s="43"/>
      <c r="O121" s="44">
        <f>B121</f>
        <v>61</v>
      </c>
      <c r="P121" s="45"/>
      <c r="Q121" s="43"/>
    </row>
    <row r="122" spans="1:19" ht="15.75" customHeight="1" x14ac:dyDescent="0.25">
      <c r="A122" s="41">
        <v>1702</v>
      </c>
      <c r="B122" s="42"/>
      <c r="C122" s="42">
        <v>54</v>
      </c>
      <c r="D122" s="42"/>
      <c r="E122" s="42"/>
      <c r="F122" s="42"/>
      <c r="G122" s="42"/>
      <c r="H122" s="42"/>
      <c r="I122" s="42"/>
      <c r="J122" s="131"/>
      <c r="K122" s="119"/>
      <c r="L122" s="120"/>
      <c r="M122" s="121"/>
      <c r="N122" s="47">
        <f>IF(C122=0,"",C122/B121)</f>
        <v>0.88524590163934425</v>
      </c>
      <c r="O122" s="48">
        <v>54</v>
      </c>
      <c r="P122" s="49">
        <f t="shared" ref="P122:P128" si="10">IF(O122=0,"",O122/O121)</f>
        <v>0.88524590163934425</v>
      </c>
      <c r="Q122" s="49">
        <f t="shared" ref="Q122:Q128" si="11">IF(O122=0,"",100%-P122)</f>
        <v>0.11475409836065575</v>
      </c>
    </row>
    <row r="123" spans="1:19" ht="15.75" customHeight="1" x14ac:dyDescent="0.25">
      <c r="A123" s="41">
        <v>1801</v>
      </c>
      <c r="B123" s="42"/>
      <c r="C123" s="42"/>
      <c r="D123" s="42">
        <v>49</v>
      </c>
      <c r="E123" s="42"/>
      <c r="F123" s="42"/>
      <c r="G123" s="42"/>
      <c r="H123" s="42"/>
      <c r="I123" s="42"/>
      <c r="J123" s="131"/>
      <c r="K123" s="119"/>
      <c r="L123" s="120"/>
      <c r="M123" s="121"/>
      <c r="N123" s="47">
        <f>IF(D123=0,"",D123/C122)</f>
        <v>0.90740740740740744</v>
      </c>
      <c r="O123" s="48">
        <v>50</v>
      </c>
      <c r="P123" s="49">
        <f t="shared" si="10"/>
        <v>0.92592592592592593</v>
      </c>
      <c r="Q123" s="49">
        <f t="shared" si="11"/>
        <v>7.407407407407407E-2</v>
      </c>
      <c r="S123" s="74"/>
    </row>
    <row r="124" spans="1:19" ht="15.75" customHeight="1" x14ac:dyDescent="0.25">
      <c r="A124" s="41">
        <v>1802</v>
      </c>
      <c r="B124" s="42"/>
      <c r="C124" s="42"/>
      <c r="D124" s="42"/>
      <c r="E124" s="42">
        <v>46</v>
      </c>
      <c r="F124" s="42"/>
      <c r="G124" s="42"/>
      <c r="H124" s="42"/>
      <c r="I124" s="42"/>
      <c r="J124" s="131"/>
      <c r="K124" s="119"/>
      <c r="L124" s="120"/>
      <c r="M124" s="121"/>
      <c r="N124" s="47">
        <f>IF(E124=0,"",E124/D123)</f>
        <v>0.93877551020408168</v>
      </c>
      <c r="O124" s="48">
        <v>46</v>
      </c>
      <c r="P124" s="49">
        <f t="shared" si="10"/>
        <v>0.92</v>
      </c>
      <c r="Q124" s="49">
        <f t="shared" si="11"/>
        <v>7.999999999999996E-2</v>
      </c>
    </row>
    <row r="125" spans="1:19" ht="15.75" customHeight="1" x14ac:dyDescent="0.25">
      <c r="A125" s="41">
        <v>1901</v>
      </c>
      <c r="B125" s="42"/>
      <c r="C125" s="42"/>
      <c r="D125" s="42"/>
      <c r="E125" s="42"/>
      <c r="F125" s="42">
        <v>45</v>
      </c>
      <c r="G125" s="42"/>
      <c r="H125" s="42"/>
      <c r="I125" s="42"/>
      <c r="J125" s="131"/>
      <c r="K125" s="119"/>
      <c r="L125" s="120"/>
      <c r="M125" s="121"/>
      <c r="N125" s="47">
        <f>IF(F125=0,"",F125/E124)</f>
        <v>0.97826086956521741</v>
      </c>
      <c r="O125" s="48">
        <v>45</v>
      </c>
      <c r="P125" s="49">
        <f t="shared" si="10"/>
        <v>0.97826086956521741</v>
      </c>
      <c r="Q125" s="49">
        <f t="shared" si="11"/>
        <v>2.1739130434782594E-2</v>
      </c>
    </row>
    <row r="126" spans="1:19" ht="15.75" customHeight="1" x14ac:dyDescent="0.25">
      <c r="A126" s="41">
        <v>1902</v>
      </c>
      <c r="B126" s="42"/>
      <c r="C126" s="42"/>
      <c r="D126" s="42"/>
      <c r="E126" s="42"/>
      <c r="F126" s="42"/>
      <c r="G126" s="42">
        <v>45</v>
      </c>
      <c r="H126" s="42"/>
      <c r="I126" s="42"/>
      <c r="J126" s="131"/>
      <c r="K126" s="119"/>
      <c r="L126" s="120"/>
      <c r="M126" s="121"/>
      <c r="N126" s="47">
        <f>IF(G126=0,"",G126/F125)</f>
        <v>1</v>
      </c>
      <c r="O126" s="48">
        <v>45</v>
      </c>
      <c r="P126" s="49">
        <f t="shared" si="10"/>
        <v>1</v>
      </c>
      <c r="Q126" s="49">
        <f t="shared" si="11"/>
        <v>0</v>
      </c>
    </row>
    <row r="127" spans="1:19" ht="15.75" customHeight="1" x14ac:dyDescent="0.25">
      <c r="A127" s="41">
        <v>2001</v>
      </c>
      <c r="B127" s="42"/>
      <c r="C127" s="42"/>
      <c r="D127" s="42"/>
      <c r="E127" s="42"/>
      <c r="F127" s="42"/>
      <c r="G127" s="42"/>
      <c r="H127" s="42">
        <v>41</v>
      </c>
      <c r="I127" s="42"/>
      <c r="J127" s="131"/>
      <c r="K127" s="119"/>
      <c r="L127" s="120"/>
      <c r="M127" s="121"/>
      <c r="N127" s="47">
        <f>IF(H127=0,"",H127/G126)</f>
        <v>0.91111111111111109</v>
      </c>
      <c r="O127" s="48">
        <v>42</v>
      </c>
      <c r="P127" s="49">
        <f t="shared" si="10"/>
        <v>0.93333333333333335</v>
      </c>
      <c r="Q127" s="49">
        <f t="shared" si="11"/>
        <v>6.6666666666666652E-2</v>
      </c>
    </row>
    <row r="128" spans="1:19" ht="15.75" customHeight="1" x14ac:dyDescent="0.25">
      <c r="A128" s="41">
        <v>2002</v>
      </c>
      <c r="B128" s="42"/>
      <c r="C128" s="42"/>
      <c r="D128" s="42"/>
      <c r="E128" s="42"/>
      <c r="F128" s="42"/>
      <c r="G128" s="42"/>
      <c r="H128" s="42"/>
      <c r="I128" s="42">
        <v>40</v>
      </c>
      <c r="J128" s="131"/>
      <c r="K128" s="119"/>
      <c r="L128" s="120"/>
      <c r="M128" s="121"/>
      <c r="N128" s="47">
        <f>I128/H127</f>
        <v>0.97560975609756095</v>
      </c>
      <c r="O128" s="48">
        <v>42</v>
      </c>
      <c r="P128" s="49">
        <f t="shared" si="10"/>
        <v>1</v>
      </c>
      <c r="Q128" s="49">
        <f t="shared" si="11"/>
        <v>0</v>
      </c>
    </row>
    <row r="129" spans="1:17" ht="15.75" customHeight="1" x14ac:dyDescent="0.25">
      <c r="A129" s="41">
        <v>2101</v>
      </c>
      <c r="B129" s="42"/>
      <c r="C129" s="42"/>
      <c r="D129" s="42"/>
      <c r="E129" s="42"/>
      <c r="F129" s="42"/>
      <c r="G129" s="42"/>
      <c r="H129" s="42"/>
      <c r="I129" s="42">
        <v>3</v>
      </c>
      <c r="J129" s="131"/>
      <c r="K129" s="119"/>
      <c r="L129" s="120"/>
      <c r="M129" s="120"/>
      <c r="N129" s="120"/>
      <c r="O129" s="48">
        <v>3</v>
      </c>
      <c r="P129" s="127"/>
      <c r="Q129" s="126"/>
    </row>
    <row r="130" spans="1:17" ht="15.75" customHeight="1" x14ac:dyDescent="0.25">
      <c r="A130" s="41">
        <v>2102</v>
      </c>
      <c r="B130" s="42"/>
      <c r="C130" s="42"/>
      <c r="D130" s="42"/>
      <c r="E130" s="42"/>
      <c r="F130" s="42"/>
      <c r="G130" s="42"/>
      <c r="H130" s="42"/>
      <c r="I130" s="42"/>
      <c r="J130" s="131">
        <v>36</v>
      </c>
      <c r="K130" s="119"/>
      <c r="L130" s="120"/>
      <c r="M130" s="122"/>
      <c r="N130" s="154"/>
      <c r="O130" s="48"/>
      <c r="P130" s="127"/>
      <c r="Q130" s="126"/>
    </row>
    <row r="131" spans="1:17" ht="15.75" customHeight="1" x14ac:dyDescent="0.25">
      <c r="A131" s="41">
        <v>2201</v>
      </c>
      <c r="B131" s="42"/>
      <c r="C131" s="42"/>
      <c r="D131" s="42"/>
      <c r="E131" s="42"/>
      <c r="F131" s="42"/>
      <c r="G131" s="42"/>
      <c r="H131" s="42"/>
      <c r="I131" s="42"/>
      <c r="J131" s="131">
        <v>3</v>
      </c>
      <c r="K131" s="119"/>
      <c r="L131" s="120"/>
      <c r="M131" s="122"/>
      <c r="N131" s="126"/>
      <c r="O131" s="124"/>
      <c r="P131" s="127"/>
      <c r="Q131" s="126"/>
    </row>
    <row r="132" spans="1:17" ht="15.75" customHeight="1" x14ac:dyDescent="0.25">
      <c r="A132" s="41">
        <v>2202</v>
      </c>
      <c r="B132" s="42"/>
      <c r="C132" s="42"/>
      <c r="D132" s="42"/>
      <c r="E132" s="42"/>
      <c r="F132" s="42"/>
      <c r="G132" s="42"/>
      <c r="H132" s="42"/>
      <c r="I132" s="42"/>
      <c r="J132" s="131"/>
      <c r="K132" s="119"/>
      <c r="L132" s="120"/>
      <c r="M132" s="122"/>
      <c r="N132" s="126"/>
      <c r="O132" s="124"/>
      <c r="P132" s="127"/>
      <c r="Q132" s="126"/>
    </row>
    <row r="133" spans="1:17" ht="15.75" customHeight="1" x14ac:dyDescent="0.25">
      <c r="A133" s="41">
        <v>2301</v>
      </c>
      <c r="B133" s="42"/>
      <c r="C133" s="42"/>
      <c r="D133" s="42"/>
      <c r="E133" s="42"/>
      <c r="F133" s="42"/>
      <c r="G133" s="42"/>
      <c r="H133" s="42"/>
      <c r="I133" s="42"/>
      <c r="J133" s="131"/>
      <c r="K133" s="119"/>
      <c r="L133" s="120"/>
      <c r="M133" s="122"/>
      <c r="N133" s="126"/>
      <c r="O133" s="124"/>
      <c r="P133" s="127"/>
      <c r="Q133" s="126"/>
    </row>
    <row r="134" spans="1:17" ht="15.75" customHeight="1" x14ac:dyDescent="0.25">
      <c r="A134" s="41">
        <v>2302</v>
      </c>
      <c r="B134" s="42"/>
      <c r="C134" s="42"/>
      <c r="D134" s="42"/>
      <c r="E134" s="42"/>
      <c r="F134" s="42"/>
      <c r="G134" s="42"/>
      <c r="H134" s="42"/>
      <c r="I134" s="42"/>
      <c r="J134" s="131"/>
      <c r="K134" s="119"/>
      <c r="L134" s="120"/>
      <c r="M134" s="122"/>
      <c r="N134" s="120"/>
      <c r="O134" s="122"/>
      <c r="P134" s="151"/>
      <c r="Q134" s="126"/>
    </row>
    <row r="135" spans="1:17" ht="15.75" customHeight="1" x14ac:dyDescent="0.25">
      <c r="A135" s="41">
        <v>2401</v>
      </c>
      <c r="B135" s="42"/>
      <c r="C135" s="42"/>
      <c r="D135" s="42"/>
      <c r="E135" s="42"/>
      <c r="F135" s="42"/>
      <c r="G135" s="42"/>
      <c r="H135" s="42"/>
      <c r="I135" s="42"/>
      <c r="J135" s="131"/>
      <c r="K135" s="119"/>
      <c r="L135" s="120"/>
      <c r="M135" s="122"/>
      <c r="N135" s="52" t="s">
        <v>35</v>
      </c>
      <c r="O135" s="94">
        <v>35</v>
      </c>
      <c r="P135" s="54">
        <f>SUM(J125:J135)</f>
        <v>39</v>
      </c>
      <c r="Q135" s="55" t="s">
        <v>20</v>
      </c>
    </row>
    <row r="136" spans="1:17" ht="15.75" customHeight="1" x14ac:dyDescent="0.25">
      <c r="A136" s="41">
        <v>2402</v>
      </c>
      <c r="B136" s="42"/>
      <c r="C136" s="42"/>
      <c r="D136" s="42"/>
      <c r="E136" s="42"/>
      <c r="F136" s="42"/>
      <c r="G136" s="42"/>
      <c r="H136" s="42"/>
      <c r="I136" s="42"/>
      <c r="J136" s="131"/>
      <c r="K136" s="119"/>
      <c r="L136" s="120"/>
      <c r="M136" s="122"/>
      <c r="N136" s="56" t="s">
        <v>36</v>
      </c>
      <c r="O136" s="96">
        <f>O135/B121</f>
        <v>0.57377049180327866</v>
      </c>
      <c r="P136" s="58">
        <f>IF(O135/P135=0,"",O135/P135)</f>
        <v>0.89743589743589747</v>
      </c>
      <c r="Q136" s="59" t="s">
        <v>37</v>
      </c>
    </row>
    <row r="137" spans="1:17" ht="15.75" customHeight="1" x14ac:dyDescent="0.25">
      <c r="A137" s="41">
        <v>2501</v>
      </c>
      <c r="B137" s="178"/>
      <c r="C137" s="178"/>
      <c r="D137" s="178"/>
      <c r="E137" s="178"/>
      <c r="F137" s="178"/>
      <c r="G137" s="178"/>
      <c r="H137" s="178"/>
      <c r="I137" s="178"/>
      <c r="J137" s="131"/>
      <c r="K137" s="128"/>
      <c r="L137" s="129"/>
      <c r="M137" s="130"/>
      <c r="N137" s="61"/>
      <c r="O137" s="62"/>
      <c r="P137" s="62"/>
      <c r="Q137" s="63"/>
    </row>
    <row r="138" spans="1:17" ht="18" customHeight="1" x14ac:dyDescent="0.25">
      <c r="A138" s="22"/>
      <c r="B138" s="210" t="s">
        <v>79</v>
      </c>
      <c r="C138" s="210"/>
      <c r="D138" s="210"/>
      <c r="E138" s="210"/>
      <c r="F138" s="210"/>
      <c r="G138" s="210"/>
      <c r="H138" s="210"/>
      <c r="I138" s="210"/>
      <c r="J138" s="177">
        <f>SUM(J130:J134)</f>
        <v>39</v>
      </c>
      <c r="K138" s="65">
        <f>IF(J130=0,"",J130/B121)</f>
        <v>0.5901639344262295</v>
      </c>
      <c r="L138" s="65">
        <f>IF(J138=0,"",J138/B121)</f>
        <v>0.63934426229508201</v>
      </c>
      <c r="M138" s="65">
        <f>L138-K138</f>
        <v>4.9180327868852514E-2</v>
      </c>
      <c r="N138" s="1"/>
      <c r="O138" s="27"/>
      <c r="P138" s="30"/>
      <c r="Q138" s="1"/>
    </row>
    <row r="139" spans="1:17" ht="12.75" customHeight="1" x14ac:dyDescent="0.2"/>
    <row r="140" spans="1:17" ht="12.75" customHeight="1" x14ac:dyDescent="0.2"/>
    <row r="141" spans="1:17" ht="26.25" customHeight="1" x14ac:dyDescent="0.4">
      <c r="A141" s="113"/>
      <c r="B141" s="211" t="s">
        <v>68</v>
      </c>
      <c r="C141" s="211"/>
      <c r="D141" s="211"/>
      <c r="E141" s="211"/>
      <c r="F141" s="211"/>
      <c r="G141" s="211"/>
      <c r="H141" s="211"/>
      <c r="I141" s="211"/>
      <c r="J141" s="66" t="s">
        <v>85</v>
      </c>
      <c r="K141" s="1"/>
      <c r="L141" s="27"/>
      <c r="M141" s="1"/>
      <c r="N141" s="27"/>
      <c r="O141" s="27"/>
      <c r="P141" s="27"/>
    </row>
    <row r="142" spans="1:17" ht="20.25" x14ac:dyDescent="0.2">
      <c r="A142" s="223" t="s">
        <v>19</v>
      </c>
      <c r="B142" s="224" t="s">
        <v>69</v>
      </c>
      <c r="C142" s="225"/>
      <c r="D142" s="225"/>
      <c r="E142" s="225"/>
      <c r="F142" s="225"/>
      <c r="G142" s="225"/>
      <c r="H142" s="225"/>
      <c r="I142" s="225"/>
      <c r="J142" s="227" t="s">
        <v>20</v>
      </c>
      <c r="K142" s="221" t="s">
        <v>11</v>
      </c>
      <c r="L142" s="221" t="s">
        <v>12</v>
      </c>
      <c r="M142" s="229" t="s">
        <v>13</v>
      </c>
      <c r="N142" s="221" t="s">
        <v>14</v>
      </c>
      <c r="O142" s="222" t="s">
        <v>15</v>
      </c>
      <c r="P142" s="222" t="s">
        <v>16</v>
      </c>
      <c r="Q142" s="221" t="s">
        <v>17</v>
      </c>
    </row>
    <row r="143" spans="1:17" ht="15.75" customHeight="1" x14ac:dyDescent="0.25">
      <c r="A143" s="217"/>
      <c r="B143" s="41" t="s">
        <v>70</v>
      </c>
      <c r="C143" s="41" t="s">
        <v>71</v>
      </c>
      <c r="D143" s="41" t="s">
        <v>72</v>
      </c>
      <c r="E143" s="41" t="s">
        <v>73</v>
      </c>
      <c r="F143" s="41" t="s">
        <v>74</v>
      </c>
      <c r="G143" s="41" t="s">
        <v>75</v>
      </c>
      <c r="H143" s="41" t="s">
        <v>76</v>
      </c>
      <c r="I143" s="41" t="s">
        <v>77</v>
      </c>
      <c r="J143" s="228"/>
      <c r="K143" s="243"/>
      <c r="L143" s="243"/>
      <c r="M143" s="244"/>
      <c r="N143" s="243"/>
      <c r="O143" s="245"/>
      <c r="P143" s="245"/>
      <c r="Q143" s="243"/>
    </row>
    <row r="144" spans="1:17" ht="15.75" customHeight="1" x14ac:dyDescent="0.25">
      <c r="A144" s="41">
        <v>1702</v>
      </c>
      <c r="B144" s="42">
        <v>91</v>
      </c>
      <c r="C144" s="42"/>
      <c r="D144" s="42"/>
      <c r="E144" s="42"/>
      <c r="F144" s="42"/>
      <c r="G144" s="42"/>
      <c r="H144" s="42"/>
      <c r="I144" s="42"/>
      <c r="J144" s="131"/>
      <c r="K144" s="114"/>
      <c r="L144" s="115"/>
      <c r="M144" s="116"/>
      <c r="N144" s="43"/>
      <c r="O144" s="44">
        <f>B144</f>
        <v>91</v>
      </c>
      <c r="P144" s="45"/>
      <c r="Q144" s="43"/>
    </row>
    <row r="145" spans="1:18" ht="15.75" customHeight="1" x14ac:dyDescent="0.25">
      <c r="A145" s="41">
        <v>1801</v>
      </c>
      <c r="B145" s="42"/>
      <c r="C145" s="42">
        <v>84</v>
      </c>
      <c r="D145" s="42"/>
      <c r="E145" s="42"/>
      <c r="F145" s="42"/>
      <c r="G145" s="42"/>
      <c r="H145" s="42"/>
      <c r="I145" s="42"/>
      <c r="J145" s="131"/>
      <c r="K145" s="119"/>
      <c r="L145" s="120"/>
      <c r="M145" s="121"/>
      <c r="N145" s="47">
        <f>IF(C145=0,"",C145/B144)</f>
        <v>0.92307692307692313</v>
      </c>
      <c r="O145" s="48">
        <v>84</v>
      </c>
      <c r="P145" s="49">
        <f t="shared" ref="P145:P151" si="12">IF(O145=0,"",O145/O144)</f>
        <v>0.92307692307692313</v>
      </c>
      <c r="Q145" s="49">
        <f t="shared" ref="Q145:Q151" si="13">IF(O145=0,"",100%-P145)</f>
        <v>7.6923076923076872E-2</v>
      </c>
    </row>
    <row r="146" spans="1:18" ht="15.75" customHeight="1" x14ac:dyDescent="0.25">
      <c r="A146" s="41">
        <v>1802</v>
      </c>
      <c r="B146" s="42"/>
      <c r="C146" s="42"/>
      <c r="D146" s="42">
        <v>81</v>
      </c>
      <c r="E146" s="42"/>
      <c r="F146" s="42"/>
      <c r="G146" s="42"/>
      <c r="H146" s="42"/>
      <c r="I146" s="42"/>
      <c r="J146" s="131"/>
      <c r="K146" s="119"/>
      <c r="L146" s="120"/>
      <c r="M146" s="121"/>
      <c r="N146" s="47">
        <f>IF(D146=0,"",D146/C145)</f>
        <v>0.9642857142857143</v>
      </c>
      <c r="O146" s="48">
        <v>83</v>
      </c>
      <c r="P146" s="49">
        <f t="shared" si="12"/>
        <v>0.98809523809523814</v>
      </c>
      <c r="Q146" s="49">
        <f t="shared" si="13"/>
        <v>1.1904761904761862E-2</v>
      </c>
      <c r="R146" s="32">
        <f>O146/O144</f>
        <v>0.91208791208791207</v>
      </c>
    </row>
    <row r="147" spans="1:18" ht="15.75" customHeight="1" x14ac:dyDescent="0.25">
      <c r="A147" s="41">
        <v>1901</v>
      </c>
      <c r="B147" s="42"/>
      <c r="C147" s="42"/>
      <c r="D147" s="42"/>
      <c r="E147" s="42">
        <v>80</v>
      </c>
      <c r="F147" s="42"/>
      <c r="G147" s="42"/>
      <c r="H147" s="42"/>
      <c r="I147" s="42"/>
      <c r="J147" s="131"/>
      <c r="K147" s="119"/>
      <c r="L147" s="120"/>
      <c r="M147" s="121"/>
      <c r="N147" s="47">
        <f>IF(E147=0,"",E147/D146)</f>
        <v>0.98765432098765427</v>
      </c>
      <c r="O147" s="48">
        <v>82</v>
      </c>
      <c r="P147" s="49">
        <f t="shared" si="12"/>
        <v>0.98795180722891562</v>
      </c>
      <c r="Q147" s="49">
        <f t="shared" si="13"/>
        <v>1.2048192771084376E-2</v>
      </c>
    </row>
    <row r="148" spans="1:18" ht="15.75" customHeight="1" x14ac:dyDescent="0.25">
      <c r="A148" s="41">
        <v>1902</v>
      </c>
      <c r="B148" s="42"/>
      <c r="C148" s="42"/>
      <c r="D148" s="42"/>
      <c r="E148" s="42"/>
      <c r="F148" s="42">
        <v>73</v>
      </c>
      <c r="G148" s="42"/>
      <c r="H148" s="42"/>
      <c r="I148" s="42"/>
      <c r="J148" s="131"/>
      <c r="K148" s="119"/>
      <c r="L148" s="120"/>
      <c r="M148" s="121"/>
      <c r="N148" s="47">
        <f>IF(F148=0,"",F148/E147)</f>
        <v>0.91249999999999998</v>
      </c>
      <c r="O148" s="48">
        <v>77</v>
      </c>
      <c r="P148" s="49">
        <f t="shared" si="12"/>
        <v>0.93902439024390238</v>
      </c>
      <c r="Q148" s="49">
        <f t="shared" si="13"/>
        <v>6.0975609756097615E-2</v>
      </c>
    </row>
    <row r="149" spans="1:18" ht="15.75" customHeight="1" x14ac:dyDescent="0.25">
      <c r="A149" s="41">
        <v>2001</v>
      </c>
      <c r="B149" s="42"/>
      <c r="C149" s="42"/>
      <c r="D149" s="42"/>
      <c r="E149" s="42"/>
      <c r="F149" s="42"/>
      <c r="G149" s="42">
        <v>72</v>
      </c>
      <c r="H149" s="42"/>
      <c r="I149" s="42"/>
      <c r="J149" s="131"/>
      <c r="K149" s="119"/>
      <c r="L149" s="120"/>
      <c r="M149" s="121"/>
      <c r="N149" s="47">
        <f>IF(G149=0,"",G149/F148)</f>
        <v>0.98630136986301364</v>
      </c>
      <c r="O149" s="48">
        <v>77</v>
      </c>
      <c r="P149" s="49">
        <f t="shared" si="12"/>
        <v>1</v>
      </c>
      <c r="Q149" s="49">
        <f t="shared" si="13"/>
        <v>0</v>
      </c>
    </row>
    <row r="150" spans="1:18" ht="15.75" customHeight="1" x14ac:dyDescent="0.25">
      <c r="A150" s="41">
        <v>2002</v>
      </c>
      <c r="B150" s="42"/>
      <c r="C150" s="42"/>
      <c r="D150" s="42"/>
      <c r="E150" s="42"/>
      <c r="F150" s="42"/>
      <c r="G150" s="42"/>
      <c r="H150" s="42">
        <v>69</v>
      </c>
      <c r="I150" s="42"/>
      <c r="J150" s="131"/>
      <c r="K150" s="119"/>
      <c r="L150" s="120"/>
      <c r="M150" s="121"/>
      <c r="N150" s="47">
        <f>IF(H150=0,"",H150/G149)</f>
        <v>0.95833333333333337</v>
      </c>
      <c r="O150" s="48">
        <v>73</v>
      </c>
      <c r="P150" s="49">
        <f t="shared" si="12"/>
        <v>0.94805194805194803</v>
      </c>
      <c r="Q150" s="49">
        <f t="shared" si="13"/>
        <v>5.1948051948051965E-2</v>
      </c>
    </row>
    <row r="151" spans="1:18" ht="15.75" customHeight="1" x14ac:dyDescent="0.25">
      <c r="A151" s="41">
        <v>2101</v>
      </c>
      <c r="B151" s="42"/>
      <c r="C151" s="42"/>
      <c r="D151" s="42"/>
      <c r="E151" s="42"/>
      <c r="F151" s="42"/>
      <c r="G151" s="42"/>
      <c r="H151" s="42"/>
      <c r="I151" s="42">
        <v>68</v>
      </c>
      <c r="J151" s="131">
        <v>2</v>
      </c>
      <c r="K151" s="119"/>
      <c r="L151" s="120"/>
      <c r="M151" s="121"/>
      <c r="N151" s="47">
        <f>I151/H150</f>
        <v>0.98550724637681164</v>
      </c>
      <c r="O151" s="48">
        <v>70</v>
      </c>
      <c r="P151" s="49">
        <f t="shared" si="12"/>
        <v>0.95890410958904104</v>
      </c>
      <c r="Q151" s="49">
        <f t="shared" si="13"/>
        <v>4.1095890410958957E-2</v>
      </c>
    </row>
    <row r="152" spans="1:18" ht="15.75" customHeight="1" x14ac:dyDescent="0.25">
      <c r="A152" s="41">
        <v>2102</v>
      </c>
      <c r="B152" s="42"/>
      <c r="C152" s="42"/>
      <c r="D152" s="42"/>
      <c r="E152" s="42"/>
      <c r="F152" s="42"/>
      <c r="G152" s="42"/>
      <c r="H152" s="42"/>
      <c r="I152" s="42">
        <v>3</v>
      </c>
      <c r="J152" s="131"/>
      <c r="K152" s="119"/>
      <c r="L152" s="120"/>
      <c r="M152" s="120"/>
      <c r="N152" s="120"/>
      <c r="O152" s="48">
        <v>4</v>
      </c>
      <c r="P152" s="127"/>
      <c r="Q152" s="126"/>
    </row>
    <row r="153" spans="1:18" ht="15.75" customHeight="1" x14ac:dyDescent="0.25">
      <c r="A153" s="41">
        <v>2201</v>
      </c>
      <c r="B153" s="42"/>
      <c r="C153" s="42"/>
      <c r="D153" s="42"/>
      <c r="E153" s="42"/>
      <c r="F153" s="42"/>
      <c r="G153" s="42"/>
      <c r="H153" s="42"/>
      <c r="I153" s="42">
        <v>2</v>
      </c>
      <c r="J153" s="131">
        <v>63</v>
      </c>
      <c r="K153" s="119"/>
      <c r="L153" s="120"/>
      <c r="M153" s="122"/>
      <c r="N153" s="126"/>
      <c r="O153" s="48">
        <v>2</v>
      </c>
      <c r="P153" s="127"/>
      <c r="Q153" s="126"/>
    </row>
    <row r="154" spans="1:18" ht="15.75" customHeight="1" x14ac:dyDescent="0.25">
      <c r="A154" s="41">
        <v>2202</v>
      </c>
      <c r="B154" s="42"/>
      <c r="C154" s="42"/>
      <c r="D154" s="42"/>
      <c r="E154" s="42"/>
      <c r="F154" s="42"/>
      <c r="G154" s="42"/>
      <c r="H154" s="42"/>
      <c r="I154" s="42">
        <v>1</v>
      </c>
      <c r="J154" s="131">
        <v>3</v>
      </c>
      <c r="K154" s="119"/>
      <c r="L154" s="120"/>
      <c r="M154" s="122"/>
      <c r="N154" s="126"/>
      <c r="O154" s="124">
        <v>1</v>
      </c>
      <c r="P154" s="127"/>
      <c r="Q154" s="126"/>
    </row>
    <row r="155" spans="1:18" ht="15.75" customHeight="1" x14ac:dyDescent="0.25">
      <c r="A155" s="41">
        <v>2301</v>
      </c>
      <c r="B155" s="42"/>
      <c r="C155" s="42"/>
      <c r="D155" s="42"/>
      <c r="E155" s="42"/>
      <c r="F155" s="42"/>
      <c r="G155" s="42"/>
      <c r="H155" s="42"/>
      <c r="I155" s="42">
        <v>1</v>
      </c>
      <c r="J155" s="131">
        <v>2</v>
      </c>
      <c r="K155" s="119"/>
      <c r="L155" s="120"/>
      <c r="M155" s="122"/>
      <c r="N155" s="126"/>
      <c r="O155" s="124"/>
      <c r="P155" s="127"/>
      <c r="Q155" s="126"/>
    </row>
    <row r="156" spans="1:18" ht="15.75" customHeight="1" x14ac:dyDescent="0.25">
      <c r="A156" s="41">
        <v>2302</v>
      </c>
      <c r="B156" s="42"/>
      <c r="C156" s="42"/>
      <c r="D156" s="42"/>
      <c r="E156" s="42"/>
      <c r="F156" s="42"/>
      <c r="G156" s="42"/>
      <c r="H156" s="42"/>
      <c r="I156" s="42"/>
      <c r="J156" s="131">
        <v>1</v>
      </c>
      <c r="K156" s="119"/>
      <c r="L156" s="120"/>
      <c r="M156" s="122"/>
      <c r="N156" s="126"/>
      <c r="O156" s="124"/>
      <c r="P156" s="127"/>
      <c r="Q156" s="126"/>
    </row>
    <row r="157" spans="1:18" ht="15.75" customHeight="1" x14ac:dyDescent="0.25">
      <c r="A157" s="41">
        <v>2401</v>
      </c>
      <c r="B157" s="42"/>
      <c r="C157" s="42"/>
      <c r="D157" s="42"/>
      <c r="E157" s="42"/>
      <c r="F157" s="42"/>
      <c r="G157" s="42"/>
      <c r="H157" s="42"/>
      <c r="I157" s="42"/>
      <c r="J157" s="131">
        <v>1</v>
      </c>
      <c r="K157" s="119"/>
      <c r="L157" s="120"/>
      <c r="M157" s="122"/>
      <c r="N157" s="120"/>
      <c r="O157" s="122"/>
      <c r="P157" s="151"/>
      <c r="Q157" s="126"/>
    </row>
    <row r="158" spans="1:18" ht="15.75" customHeight="1" x14ac:dyDescent="0.25">
      <c r="A158" s="41">
        <v>2402</v>
      </c>
      <c r="B158" s="42"/>
      <c r="C158" s="42"/>
      <c r="D158" s="42"/>
      <c r="E158" s="42"/>
      <c r="F158" s="42"/>
      <c r="G158" s="42"/>
      <c r="H158" s="42"/>
      <c r="I158" s="42"/>
      <c r="J158" s="131"/>
      <c r="K158" s="119"/>
      <c r="L158" s="120"/>
      <c r="M158" s="122"/>
      <c r="N158" s="52" t="s">
        <v>35</v>
      </c>
      <c r="O158" s="94">
        <v>70</v>
      </c>
      <c r="P158" s="142">
        <f>SUM(J148:J158)</f>
        <v>72</v>
      </c>
      <c r="Q158" s="55" t="s">
        <v>20</v>
      </c>
    </row>
    <row r="159" spans="1:18" ht="15.75" customHeight="1" x14ac:dyDescent="0.25">
      <c r="A159" s="41">
        <v>2501</v>
      </c>
      <c r="B159" s="42"/>
      <c r="C159" s="42"/>
      <c r="D159" s="42"/>
      <c r="E159" s="42"/>
      <c r="F159" s="42"/>
      <c r="G159" s="42"/>
      <c r="H159" s="42"/>
      <c r="I159" s="42"/>
      <c r="J159" s="131"/>
      <c r="K159" s="119"/>
      <c r="L159" s="120"/>
      <c r="M159" s="122"/>
      <c r="N159" s="56" t="s">
        <v>36</v>
      </c>
      <c r="O159" s="96">
        <f>O158/B144</f>
        <v>0.76923076923076927</v>
      </c>
      <c r="P159" s="143">
        <f>IF(O158/P158=0,"",O158/P158)</f>
        <v>0.97222222222222221</v>
      </c>
      <c r="Q159" s="59" t="s">
        <v>37</v>
      </c>
    </row>
    <row r="160" spans="1:18" ht="15.75" customHeight="1" x14ac:dyDescent="0.25">
      <c r="A160" s="41">
        <v>2502</v>
      </c>
      <c r="B160" s="178"/>
      <c r="C160" s="178"/>
      <c r="D160" s="178"/>
      <c r="E160" s="178"/>
      <c r="F160" s="178"/>
      <c r="G160" s="178"/>
      <c r="H160" s="178"/>
      <c r="I160" s="178"/>
      <c r="J160" s="131"/>
      <c r="K160" s="128"/>
      <c r="L160" s="129"/>
      <c r="M160" s="130"/>
      <c r="N160" s="61"/>
      <c r="O160" s="62"/>
      <c r="P160" s="62"/>
      <c r="Q160" s="63"/>
    </row>
    <row r="161" spans="1:21" ht="18" customHeight="1" x14ac:dyDescent="0.25">
      <c r="A161" s="22"/>
      <c r="B161" s="210" t="s">
        <v>79</v>
      </c>
      <c r="C161" s="210"/>
      <c r="D161" s="210"/>
      <c r="E161" s="210"/>
      <c r="F161" s="210"/>
      <c r="G161" s="210"/>
      <c r="H161" s="210"/>
      <c r="I161" s="210"/>
      <c r="J161" s="177">
        <f>SUM(J144:J158)</f>
        <v>72</v>
      </c>
      <c r="K161" s="65">
        <f>(SUM(J152:J153)/B144)</f>
        <v>0.69230769230769229</v>
      </c>
      <c r="L161" s="65">
        <f>IF(J161=0,"",J161/B144)</f>
        <v>0.79120879120879117</v>
      </c>
      <c r="M161" s="65">
        <f>L161-K161</f>
        <v>9.8901098901098883E-2</v>
      </c>
      <c r="N161" s="1"/>
      <c r="O161" s="27"/>
      <c r="P161" s="30"/>
      <c r="Q161" s="1"/>
    </row>
    <row r="162" spans="1:21" ht="12.75" customHeight="1" x14ac:dyDescent="0.2"/>
    <row r="163" spans="1:21" ht="12.75" customHeight="1" x14ac:dyDescent="0.2"/>
    <row r="164" spans="1:21" ht="26.25" customHeight="1" x14ac:dyDescent="0.4">
      <c r="A164" s="113"/>
      <c r="B164" s="211" t="s">
        <v>68</v>
      </c>
      <c r="C164" s="211"/>
      <c r="D164" s="211"/>
      <c r="E164" s="211"/>
      <c r="F164" s="211"/>
      <c r="G164" s="211"/>
      <c r="H164" s="211"/>
      <c r="I164" s="211"/>
      <c r="J164" s="66" t="s">
        <v>86</v>
      </c>
      <c r="L164" s="1"/>
      <c r="M164" s="27"/>
      <c r="N164" s="1"/>
      <c r="O164" s="27"/>
      <c r="P164" s="27"/>
      <c r="Q164" s="27"/>
      <c r="U164" s="140"/>
    </row>
    <row r="165" spans="1:21" ht="20.25" x14ac:dyDescent="0.2">
      <c r="A165" s="223" t="s">
        <v>19</v>
      </c>
      <c r="B165" s="224" t="s">
        <v>69</v>
      </c>
      <c r="C165" s="247"/>
      <c r="D165" s="247"/>
      <c r="E165" s="247"/>
      <c r="F165" s="247"/>
      <c r="G165" s="247"/>
      <c r="H165" s="247"/>
      <c r="I165" s="248"/>
      <c r="J165" s="227" t="s">
        <v>20</v>
      </c>
      <c r="K165" s="221" t="s">
        <v>11</v>
      </c>
      <c r="L165" s="221" t="s">
        <v>12</v>
      </c>
      <c r="M165" s="229" t="s">
        <v>13</v>
      </c>
      <c r="N165" s="221" t="s">
        <v>14</v>
      </c>
      <c r="O165" s="222" t="s">
        <v>15</v>
      </c>
      <c r="P165" s="222" t="s">
        <v>16</v>
      </c>
      <c r="Q165" s="221" t="s">
        <v>17</v>
      </c>
    </row>
    <row r="166" spans="1:21" ht="15.75" customHeight="1" x14ac:dyDescent="0.25">
      <c r="A166" s="217"/>
      <c r="B166" s="41" t="s">
        <v>70</v>
      </c>
      <c r="C166" s="41" t="s">
        <v>71</v>
      </c>
      <c r="D166" s="41" t="s">
        <v>72</v>
      </c>
      <c r="E166" s="41" t="s">
        <v>73</v>
      </c>
      <c r="F166" s="41" t="s">
        <v>74</v>
      </c>
      <c r="G166" s="41" t="s">
        <v>75</v>
      </c>
      <c r="H166" s="41" t="s">
        <v>76</v>
      </c>
      <c r="I166" s="41" t="s">
        <v>77</v>
      </c>
      <c r="J166" s="228"/>
      <c r="K166" s="243"/>
      <c r="L166" s="243"/>
      <c r="M166" s="244"/>
      <c r="N166" s="243"/>
      <c r="O166" s="245"/>
      <c r="P166" s="245"/>
      <c r="Q166" s="243"/>
    </row>
    <row r="167" spans="1:21" ht="15.75" customHeight="1" x14ac:dyDescent="0.25">
      <c r="A167" s="41">
        <v>1801</v>
      </c>
      <c r="B167" s="42">
        <v>84</v>
      </c>
      <c r="C167" s="42"/>
      <c r="D167" s="42"/>
      <c r="E167" s="42"/>
      <c r="F167" s="42"/>
      <c r="G167" s="42"/>
      <c r="H167" s="42"/>
      <c r="I167" s="42"/>
      <c r="J167" s="131"/>
      <c r="K167" s="114"/>
      <c r="L167" s="115"/>
      <c r="M167" s="116"/>
      <c r="N167" s="43"/>
      <c r="O167" s="44">
        <f>B167</f>
        <v>84</v>
      </c>
      <c r="P167" s="45"/>
      <c r="Q167" s="43"/>
    </row>
    <row r="168" spans="1:21" ht="15.75" customHeight="1" x14ac:dyDescent="0.25">
      <c r="A168" s="41">
        <v>1802</v>
      </c>
      <c r="B168" s="42"/>
      <c r="C168" s="42">
        <v>73</v>
      </c>
      <c r="D168" s="42"/>
      <c r="E168" s="42"/>
      <c r="F168" s="42"/>
      <c r="G168" s="42"/>
      <c r="H168" s="42"/>
      <c r="I168" s="42"/>
      <c r="J168" s="131"/>
      <c r="K168" s="119"/>
      <c r="L168" s="120"/>
      <c r="M168" s="121"/>
      <c r="N168" s="47">
        <f>IF(C168=0,"",C168/B167)</f>
        <v>0.86904761904761907</v>
      </c>
      <c r="O168" s="48">
        <v>73</v>
      </c>
      <c r="P168" s="49">
        <f t="shared" ref="P168:P174" si="14">IF(O168=0,"",O168/O167)</f>
        <v>0.86904761904761907</v>
      </c>
      <c r="Q168" s="49">
        <f t="shared" ref="Q168:Q174" si="15">IF(O168=0,"",100%-P168)</f>
        <v>0.13095238095238093</v>
      </c>
    </row>
    <row r="169" spans="1:21" ht="15.75" customHeight="1" x14ac:dyDescent="0.25">
      <c r="A169" s="41">
        <v>1901</v>
      </c>
      <c r="B169" s="42"/>
      <c r="C169" s="42"/>
      <c r="D169" s="42">
        <v>64</v>
      </c>
      <c r="E169" s="42"/>
      <c r="F169" s="42"/>
      <c r="G169" s="42"/>
      <c r="H169" s="42"/>
      <c r="I169" s="42"/>
      <c r="J169" s="131"/>
      <c r="K169" s="119"/>
      <c r="L169" s="120"/>
      <c r="M169" s="121"/>
      <c r="N169" s="47">
        <f>IF(D169=0,"",D169/C168)</f>
        <v>0.87671232876712324</v>
      </c>
      <c r="O169" s="48">
        <v>72</v>
      </c>
      <c r="P169" s="49">
        <f t="shared" si="14"/>
        <v>0.98630136986301364</v>
      </c>
      <c r="Q169" s="49">
        <f t="shared" si="15"/>
        <v>1.3698630136986356E-2</v>
      </c>
      <c r="R169" s="32">
        <f>O169/O167</f>
        <v>0.8571428571428571</v>
      </c>
    </row>
    <row r="170" spans="1:21" ht="15.75" customHeight="1" x14ac:dyDescent="0.25">
      <c r="A170" s="41">
        <v>1902</v>
      </c>
      <c r="B170" s="42"/>
      <c r="C170" s="42"/>
      <c r="D170" s="42"/>
      <c r="E170" s="42">
        <v>64</v>
      </c>
      <c r="F170" s="42"/>
      <c r="G170" s="42"/>
      <c r="H170" s="42"/>
      <c r="I170" s="42"/>
      <c r="J170" s="131"/>
      <c r="K170" s="119"/>
      <c r="L170" s="120"/>
      <c r="M170" s="121"/>
      <c r="N170" s="47">
        <f>IF(E170=0,"",E170/D169)</f>
        <v>1</v>
      </c>
      <c r="O170" s="48">
        <v>67</v>
      </c>
      <c r="P170" s="49">
        <f t="shared" si="14"/>
        <v>0.93055555555555558</v>
      </c>
      <c r="Q170" s="49">
        <f t="shared" si="15"/>
        <v>6.944444444444442E-2</v>
      </c>
    </row>
    <row r="171" spans="1:21" ht="15.75" customHeight="1" x14ac:dyDescent="0.25">
      <c r="A171" s="41">
        <v>2001</v>
      </c>
      <c r="B171" s="42"/>
      <c r="C171" s="42"/>
      <c r="D171" s="42"/>
      <c r="E171" s="42"/>
      <c r="F171" s="42">
        <v>56</v>
      </c>
      <c r="G171" s="42"/>
      <c r="H171" s="42"/>
      <c r="I171" s="42"/>
      <c r="J171" s="131"/>
      <c r="K171" s="119"/>
      <c r="L171" s="120"/>
      <c r="M171" s="121"/>
      <c r="N171" s="47">
        <f>IF(F171=0,"",F171/E170)</f>
        <v>0.875</v>
      </c>
      <c r="O171" s="48">
        <v>64</v>
      </c>
      <c r="P171" s="49">
        <f t="shared" si="14"/>
        <v>0.95522388059701491</v>
      </c>
      <c r="Q171" s="49">
        <f t="shared" si="15"/>
        <v>4.4776119402985093E-2</v>
      </c>
    </row>
    <row r="172" spans="1:21" ht="15.75" customHeight="1" x14ac:dyDescent="0.25">
      <c r="A172" s="41">
        <v>2002</v>
      </c>
      <c r="B172" s="42"/>
      <c r="C172" s="42"/>
      <c r="D172" s="42"/>
      <c r="E172" s="42"/>
      <c r="F172" s="42"/>
      <c r="G172" s="42">
        <v>56</v>
      </c>
      <c r="H172" s="42"/>
      <c r="I172" s="42"/>
      <c r="J172" s="131"/>
      <c r="K172" s="119"/>
      <c r="L172" s="120"/>
      <c r="M172" s="121"/>
      <c r="N172" s="47">
        <f>IF(G172=0,"",G172/F171)</f>
        <v>1</v>
      </c>
      <c r="O172" s="48">
        <v>62</v>
      </c>
      <c r="P172" s="49">
        <f t="shared" si="14"/>
        <v>0.96875</v>
      </c>
      <c r="Q172" s="49">
        <f t="shared" si="15"/>
        <v>3.125E-2</v>
      </c>
    </row>
    <row r="173" spans="1:21" ht="15.75" customHeight="1" x14ac:dyDescent="0.25">
      <c r="A173" s="41">
        <v>2101</v>
      </c>
      <c r="B173" s="42"/>
      <c r="C173" s="42"/>
      <c r="D173" s="42"/>
      <c r="E173" s="42"/>
      <c r="F173" s="42"/>
      <c r="G173" s="42"/>
      <c r="H173" s="42">
        <v>56</v>
      </c>
      <c r="I173" s="42"/>
      <c r="J173" s="131"/>
      <c r="K173" s="119"/>
      <c r="L173" s="120"/>
      <c r="M173" s="121"/>
      <c r="N173" s="47">
        <f>IF(H173=0,"",H173/G172)</f>
        <v>1</v>
      </c>
      <c r="O173" s="48">
        <v>59</v>
      </c>
      <c r="P173" s="49">
        <f t="shared" si="14"/>
        <v>0.95161290322580649</v>
      </c>
      <c r="Q173" s="49">
        <f t="shared" si="15"/>
        <v>4.8387096774193505E-2</v>
      </c>
    </row>
    <row r="174" spans="1:21" ht="15.75" customHeight="1" x14ac:dyDescent="0.25">
      <c r="A174" s="41">
        <v>2102</v>
      </c>
      <c r="B174" s="42"/>
      <c r="C174" s="42"/>
      <c r="D174" s="42"/>
      <c r="E174" s="42"/>
      <c r="F174" s="42"/>
      <c r="G174" s="42"/>
      <c r="H174" s="42"/>
      <c r="I174" s="42">
        <v>54</v>
      </c>
      <c r="J174" s="131">
        <v>2</v>
      </c>
      <c r="K174" s="119"/>
      <c r="L174" s="120"/>
      <c r="M174" s="121"/>
      <c r="N174" s="47">
        <f>IF(I174=0,"",I174/H173)</f>
        <v>0.9642857142857143</v>
      </c>
      <c r="O174" s="48">
        <v>57</v>
      </c>
      <c r="P174" s="49">
        <f t="shared" si="14"/>
        <v>0.96610169491525422</v>
      </c>
      <c r="Q174" s="49">
        <f t="shared" si="15"/>
        <v>3.3898305084745783E-2</v>
      </c>
    </row>
    <row r="175" spans="1:21" ht="15.75" customHeight="1" x14ac:dyDescent="0.25">
      <c r="A175" s="41">
        <v>2201</v>
      </c>
      <c r="B175" s="42"/>
      <c r="C175" s="42"/>
      <c r="D175" s="42"/>
      <c r="E175" s="42"/>
      <c r="F175" s="42"/>
      <c r="G175" s="42"/>
      <c r="H175" s="42"/>
      <c r="I175" s="42">
        <v>5</v>
      </c>
      <c r="J175" s="131"/>
      <c r="K175" s="119"/>
      <c r="L175" s="120"/>
      <c r="M175" s="120"/>
      <c r="N175" s="120"/>
      <c r="O175" s="48">
        <v>7</v>
      </c>
      <c r="P175" s="127"/>
      <c r="Q175" s="126"/>
    </row>
    <row r="176" spans="1:21" ht="15.75" customHeight="1" x14ac:dyDescent="0.25">
      <c r="A176" s="41">
        <v>2202</v>
      </c>
      <c r="B176" s="42"/>
      <c r="C176" s="42"/>
      <c r="D176" s="42"/>
      <c r="E176" s="42"/>
      <c r="F176" s="42"/>
      <c r="G176" s="42"/>
      <c r="H176" s="42"/>
      <c r="I176" s="42">
        <v>1</v>
      </c>
      <c r="J176" s="131">
        <v>46</v>
      </c>
      <c r="K176" s="119"/>
      <c r="L176" s="120"/>
      <c r="M176" s="122"/>
      <c r="N176" s="154"/>
      <c r="O176" s="48">
        <v>2</v>
      </c>
      <c r="P176" s="127"/>
      <c r="Q176" s="126"/>
    </row>
    <row r="177" spans="1:17" ht="15.75" customHeight="1" x14ac:dyDescent="0.25">
      <c r="A177" s="41">
        <v>2301</v>
      </c>
      <c r="B177" s="42"/>
      <c r="C177" s="42"/>
      <c r="D177" s="42"/>
      <c r="E177" s="42"/>
      <c r="F177" s="42"/>
      <c r="G177" s="42"/>
      <c r="H177" s="42"/>
      <c r="I177" s="42">
        <v>1</v>
      </c>
      <c r="J177" s="131">
        <v>4</v>
      </c>
      <c r="K177" s="119"/>
      <c r="L177" s="120"/>
      <c r="M177" s="122"/>
      <c r="N177" s="126"/>
      <c r="O177" s="124">
        <v>2</v>
      </c>
      <c r="P177" s="127"/>
      <c r="Q177" s="126"/>
    </row>
    <row r="178" spans="1:17" ht="15.75" customHeight="1" x14ac:dyDescent="0.25">
      <c r="A178" s="41">
        <v>2302</v>
      </c>
      <c r="B178" s="42"/>
      <c r="C178" s="42"/>
      <c r="D178" s="42"/>
      <c r="E178" s="42"/>
      <c r="F178" s="42"/>
      <c r="G178" s="42"/>
      <c r="H178" s="42"/>
      <c r="I178" s="42">
        <v>1</v>
      </c>
      <c r="J178" s="131">
        <v>1</v>
      </c>
      <c r="K178" s="119"/>
      <c r="L178" s="120"/>
      <c r="M178" s="122"/>
      <c r="N178" s="126"/>
      <c r="O178" s="124">
        <v>1</v>
      </c>
      <c r="P178" s="127"/>
      <c r="Q178" s="126"/>
    </row>
    <row r="179" spans="1:17" ht="15.75" customHeight="1" x14ac:dyDescent="0.25">
      <c r="A179" s="41">
        <v>2401</v>
      </c>
      <c r="B179" s="42"/>
      <c r="C179" s="42"/>
      <c r="D179" s="42"/>
      <c r="E179" s="42"/>
      <c r="F179" s="42"/>
      <c r="G179" s="42"/>
      <c r="H179" s="42"/>
      <c r="I179" s="42">
        <v>1</v>
      </c>
      <c r="J179" s="131">
        <v>3</v>
      </c>
      <c r="K179" s="119"/>
      <c r="L179" s="120"/>
      <c r="M179" s="122"/>
      <c r="N179" s="126"/>
      <c r="O179" s="162">
        <v>1</v>
      </c>
      <c r="P179" s="127"/>
      <c r="Q179" s="126"/>
    </row>
    <row r="180" spans="1:17" ht="15.75" customHeight="1" x14ac:dyDescent="0.25">
      <c r="A180" s="41">
        <v>2402</v>
      </c>
      <c r="B180" s="42"/>
      <c r="C180" s="42"/>
      <c r="D180" s="42"/>
      <c r="E180" s="42"/>
      <c r="F180" s="42"/>
      <c r="G180" s="42"/>
      <c r="H180" s="42"/>
      <c r="I180" s="42">
        <v>1</v>
      </c>
      <c r="J180" s="131"/>
      <c r="K180" s="119"/>
      <c r="L180" s="120"/>
      <c r="M180" s="122"/>
      <c r="N180" s="120"/>
      <c r="O180" s="164">
        <v>1</v>
      </c>
      <c r="P180" s="151"/>
      <c r="Q180" s="126"/>
    </row>
    <row r="181" spans="1:17" ht="15.75" customHeight="1" x14ac:dyDescent="0.25">
      <c r="A181" s="41">
        <v>2501</v>
      </c>
      <c r="B181" s="42"/>
      <c r="C181" s="42"/>
      <c r="D181" s="42"/>
      <c r="E181" s="42"/>
      <c r="F181" s="42"/>
      <c r="G181" s="42"/>
      <c r="H181" s="42"/>
      <c r="I181" s="42">
        <v>1</v>
      </c>
      <c r="J181" s="131"/>
      <c r="K181" s="119"/>
      <c r="L181" s="120"/>
      <c r="M181" s="122"/>
      <c r="N181" s="120"/>
      <c r="O181" s="164">
        <v>1</v>
      </c>
      <c r="P181" s="151"/>
      <c r="Q181" s="161"/>
    </row>
    <row r="182" spans="1:17" ht="15.75" customHeight="1" x14ac:dyDescent="0.25">
      <c r="A182" s="41">
        <v>2502</v>
      </c>
      <c r="B182" s="42"/>
      <c r="C182" s="42"/>
      <c r="D182" s="42"/>
      <c r="E182" s="42"/>
      <c r="F182" s="42"/>
      <c r="G182" s="42"/>
      <c r="H182" s="42"/>
      <c r="I182" s="42"/>
      <c r="J182" s="131"/>
      <c r="K182" s="119"/>
      <c r="L182" s="120"/>
      <c r="M182" s="122"/>
      <c r="N182" s="52" t="s">
        <v>35</v>
      </c>
      <c r="O182" s="163">
        <v>53</v>
      </c>
      <c r="P182" s="142">
        <f>SUM(J171:J182)</f>
        <v>56</v>
      </c>
      <c r="Q182" s="55" t="s">
        <v>20</v>
      </c>
    </row>
    <row r="183" spans="1:17" ht="15.75" customHeight="1" x14ac:dyDescent="0.25">
      <c r="A183" s="41">
        <v>2601</v>
      </c>
      <c r="B183" s="42"/>
      <c r="C183" s="42"/>
      <c r="D183" s="42"/>
      <c r="E183" s="42"/>
      <c r="F183" s="42"/>
      <c r="G183" s="42"/>
      <c r="H183" s="42"/>
      <c r="I183" s="42"/>
      <c r="J183" s="131"/>
      <c r="K183" s="119"/>
      <c r="L183" s="120"/>
      <c r="M183" s="122"/>
      <c r="N183" s="56" t="s">
        <v>36</v>
      </c>
      <c r="O183" s="96">
        <f>O182/B167</f>
        <v>0.63095238095238093</v>
      </c>
      <c r="P183" s="143">
        <f>IF(O182/P182=0,"",O182/P182)</f>
        <v>0.9464285714285714</v>
      </c>
      <c r="Q183" s="59" t="s">
        <v>37</v>
      </c>
    </row>
    <row r="184" spans="1:17" ht="15.75" customHeight="1" x14ac:dyDescent="0.25">
      <c r="A184" s="41">
        <v>2602</v>
      </c>
      <c r="B184" s="178"/>
      <c r="C184" s="178"/>
      <c r="D184" s="178"/>
      <c r="E184" s="178"/>
      <c r="F184" s="178"/>
      <c r="G184" s="178"/>
      <c r="H184" s="178"/>
      <c r="I184" s="42"/>
      <c r="J184" s="131"/>
      <c r="K184" s="128"/>
      <c r="L184" s="129"/>
      <c r="M184" s="130"/>
      <c r="N184" s="61"/>
      <c r="O184" s="62"/>
      <c r="P184" s="62"/>
      <c r="Q184" s="63"/>
    </row>
    <row r="185" spans="1:17" ht="18" customHeight="1" x14ac:dyDescent="0.25">
      <c r="A185" s="22"/>
      <c r="B185" s="210" t="s">
        <v>79</v>
      </c>
      <c r="C185" s="210"/>
      <c r="D185" s="210"/>
      <c r="E185" s="210"/>
      <c r="F185" s="210"/>
      <c r="G185" s="210"/>
      <c r="H185" s="210"/>
      <c r="I185" s="111"/>
      <c r="J185" s="64">
        <f>SUM(J167:J180)</f>
        <v>56</v>
      </c>
      <c r="K185" s="65">
        <f>SUM(J174:J176)/B167</f>
        <v>0.5714285714285714</v>
      </c>
      <c r="L185" s="65">
        <f>IF(J185=0,"",J185/B167)</f>
        <v>0.66666666666666663</v>
      </c>
      <c r="M185" s="65">
        <f>L185-K185</f>
        <v>9.5238095238095233E-2</v>
      </c>
      <c r="N185" s="1"/>
      <c r="O185" s="27"/>
      <c r="P185" s="30"/>
      <c r="Q185" s="1"/>
    </row>
    <row r="186" spans="1:17" ht="12.75" customHeight="1" x14ac:dyDescent="0.2"/>
    <row r="187" spans="1:17" ht="12.75" customHeight="1" x14ac:dyDescent="0.2"/>
    <row r="188" spans="1:17" ht="26.25" x14ac:dyDescent="0.4">
      <c r="A188" s="113"/>
      <c r="B188" s="211" t="s">
        <v>68</v>
      </c>
      <c r="C188" s="211"/>
      <c r="D188" s="211"/>
      <c r="E188" s="211"/>
      <c r="F188" s="211"/>
      <c r="G188" s="211"/>
      <c r="H188" s="211"/>
      <c r="I188" s="211"/>
      <c r="J188" s="66" t="s">
        <v>87</v>
      </c>
      <c r="K188" s="1"/>
      <c r="L188" s="27"/>
      <c r="M188" s="1"/>
      <c r="N188" s="27"/>
      <c r="O188" s="27"/>
      <c r="P188" s="27"/>
    </row>
    <row r="189" spans="1:17" ht="20.25" x14ac:dyDescent="0.2">
      <c r="A189" s="223" t="s">
        <v>19</v>
      </c>
      <c r="B189" s="224" t="s">
        <v>69</v>
      </c>
      <c r="C189" s="225"/>
      <c r="D189" s="225"/>
      <c r="E189" s="225"/>
      <c r="F189" s="225"/>
      <c r="G189" s="225"/>
      <c r="H189" s="225"/>
      <c r="I189" s="225"/>
      <c r="J189" s="227" t="s">
        <v>20</v>
      </c>
      <c r="K189" s="221" t="s">
        <v>11</v>
      </c>
      <c r="L189" s="221" t="s">
        <v>12</v>
      </c>
      <c r="M189" s="229" t="s">
        <v>13</v>
      </c>
      <c r="N189" s="221" t="s">
        <v>14</v>
      </c>
      <c r="O189" s="222" t="s">
        <v>15</v>
      </c>
      <c r="P189" s="222" t="s">
        <v>16</v>
      </c>
      <c r="Q189" s="221" t="s">
        <v>17</v>
      </c>
    </row>
    <row r="190" spans="1:17" ht="15.75" customHeight="1" x14ac:dyDescent="0.25">
      <c r="A190" s="217"/>
      <c r="B190" s="41" t="s">
        <v>70</v>
      </c>
      <c r="C190" s="41" t="s">
        <v>71</v>
      </c>
      <c r="D190" s="41" t="s">
        <v>72</v>
      </c>
      <c r="E190" s="41" t="s">
        <v>73</v>
      </c>
      <c r="F190" s="41" t="s">
        <v>74</v>
      </c>
      <c r="G190" s="41" t="s">
        <v>75</v>
      </c>
      <c r="H190" s="41" t="s">
        <v>76</v>
      </c>
      <c r="I190" s="41" t="s">
        <v>77</v>
      </c>
      <c r="J190" s="228"/>
      <c r="K190" s="243"/>
      <c r="L190" s="243"/>
      <c r="M190" s="244"/>
      <c r="N190" s="243"/>
      <c r="O190" s="245"/>
      <c r="P190" s="245"/>
      <c r="Q190" s="243"/>
    </row>
    <row r="191" spans="1:17" ht="15.75" customHeight="1" x14ac:dyDescent="0.25">
      <c r="A191" s="41">
        <v>1802</v>
      </c>
      <c r="B191" s="42">
        <v>84</v>
      </c>
      <c r="C191" s="42"/>
      <c r="D191" s="42"/>
      <c r="E191" s="42"/>
      <c r="F191" s="42"/>
      <c r="G191" s="42"/>
      <c r="H191" s="42"/>
      <c r="I191" s="42"/>
      <c r="J191" s="131"/>
      <c r="K191" s="114"/>
      <c r="L191" s="115"/>
      <c r="M191" s="116"/>
      <c r="N191" s="43"/>
      <c r="O191" s="44">
        <f>B191</f>
        <v>84</v>
      </c>
      <c r="P191" s="45"/>
      <c r="Q191" s="43"/>
    </row>
    <row r="192" spans="1:17" ht="15.75" customHeight="1" x14ac:dyDescent="0.25">
      <c r="A192" s="41">
        <v>1901</v>
      </c>
      <c r="B192" s="42"/>
      <c r="C192" s="42">
        <v>84</v>
      </c>
      <c r="D192" s="42"/>
      <c r="E192" s="42"/>
      <c r="F192" s="42"/>
      <c r="G192" s="42"/>
      <c r="H192" s="42"/>
      <c r="I192" s="42"/>
      <c r="J192" s="131"/>
      <c r="K192" s="119"/>
      <c r="L192" s="120"/>
      <c r="M192" s="121"/>
      <c r="N192" s="47">
        <f>IF(C192=0,"",C192/B191)</f>
        <v>1</v>
      </c>
      <c r="O192" s="48">
        <v>84</v>
      </c>
      <c r="P192" s="49">
        <f t="shared" ref="P192:P198" si="16">IF(O192=0,"",O192/O191)</f>
        <v>1</v>
      </c>
      <c r="Q192" s="49">
        <f t="shared" ref="Q192:Q198" si="17">IF(O192=0,"",100%-P192)</f>
        <v>0</v>
      </c>
    </row>
    <row r="193" spans="1:18" ht="15.75" customHeight="1" x14ac:dyDescent="0.25">
      <c r="A193" s="41">
        <v>1902</v>
      </c>
      <c r="B193" s="42"/>
      <c r="C193" s="42"/>
      <c r="D193" s="42">
        <v>84</v>
      </c>
      <c r="E193" s="42"/>
      <c r="F193" s="42"/>
      <c r="G193" s="42"/>
      <c r="H193" s="42"/>
      <c r="I193" s="42"/>
      <c r="J193" s="131"/>
      <c r="K193" s="119"/>
      <c r="L193" s="120"/>
      <c r="M193" s="121"/>
      <c r="N193" s="47">
        <f>IF(D193=0,"",D193/C192)</f>
        <v>1</v>
      </c>
      <c r="O193" s="48">
        <v>84</v>
      </c>
      <c r="P193" s="49">
        <f t="shared" si="16"/>
        <v>1</v>
      </c>
      <c r="Q193" s="49">
        <f t="shared" si="17"/>
        <v>0</v>
      </c>
      <c r="R193" s="32">
        <f>O193/O191</f>
        <v>1</v>
      </c>
    </row>
    <row r="194" spans="1:18" ht="15.75" customHeight="1" x14ac:dyDescent="0.25">
      <c r="A194" s="41">
        <v>2001</v>
      </c>
      <c r="B194" s="42"/>
      <c r="C194" s="42"/>
      <c r="D194" s="42"/>
      <c r="E194" s="42">
        <v>84</v>
      </c>
      <c r="F194" s="42"/>
      <c r="G194" s="42"/>
      <c r="H194" s="42"/>
      <c r="I194" s="42"/>
      <c r="J194" s="131"/>
      <c r="K194" s="119"/>
      <c r="L194" s="120"/>
      <c r="M194" s="121"/>
      <c r="N194" s="47">
        <f>IF(E194=0,"",E194/D193)</f>
        <v>1</v>
      </c>
      <c r="O194" s="48">
        <v>84</v>
      </c>
      <c r="P194" s="49">
        <f t="shared" si="16"/>
        <v>1</v>
      </c>
      <c r="Q194" s="49">
        <f t="shared" si="17"/>
        <v>0</v>
      </c>
    </row>
    <row r="195" spans="1:18" ht="15.75" customHeight="1" x14ac:dyDescent="0.25">
      <c r="A195" s="41">
        <v>2002</v>
      </c>
      <c r="B195" s="42"/>
      <c r="C195" s="42"/>
      <c r="D195" s="42"/>
      <c r="E195" s="42"/>
      <c r="F195" s="42">
        <v>84</v>
      </c>
      <c r="G195" s="42"/>
      <c r="H195" s="42"/>
      <c r="I195" s="42"/>
      <c r="J195" s="131"/>
      <c r="K195" s="119"/>
      <c r="L195" s="120"/>
      <c r="M195" s="121"/>
      <c r="N195" s="47">
        <f>IF(F195=0,"",F195/E194)</f>
        <v>1</v>
      </c>
      <c r="O195" s="48">
        <v>84</v>
      </c>
      <c r="P195" s="49">
        <f t="shared" si="16"/>
        <v>1</v>
      </c>
      <c r="Q195" s="49">
        <f t="shared" si="17"/>
        <v>0</v>
      </c>
    </row>
    <row r="196" spans="1:18" ht="15.75" customHeight="1" x14ac:dyDescent="0.25">
      <c r="A196" s="41">
        <v>2101</v>
      </c>
      <c r="B196" s="42"/>
      <c r="C196" s="42"/>
      <c r="D196" s="42"/>
      <c r="E196" s="42"/>
      <c r="F196" s="42"/>
      <c r="G196" s="42">
        <v>84</v>
      </c>
      <c r="H196" s="42"/>
      <c r="I196" s="42"/>
      <c r="J196" s="131"/>
      <c r="K196" s="119"/>
      <c r="L196" s="120"/>
      <c r="M196" s="121"/>
      <c r="N196" s="47">
        <f>IF(G196=0,"",G196/F195)</f>
        <v>1</v>
      </c>
      <c r="O196" s="48">
        <v>84</v>
      </c>
      <c r="P196" s="49">
        <f t="shared" si="16"/>
        <v>1</v>
      </c>
      <c r="Q196" s="49">
        <f t="shared" si="17"/>
        <v>0</v>
      </c>
    </row>
    <row r="197" spans="1:18" ht="15.75" customHeight="1" x14ac:dyDescent="0.25">
      <c r="A197" s="41">
        <v>2102</v>
      </c>
      <c r="B197" s="42"/>
      <c r="C197" s="42"/>
      <c r="D197" s="42"/>
      <c r="E197" s="42"/>
      <c r="F197" s="42"/>
      <c r="G197" s="42"/>
      <c r="H197" s="42">
        <v>84</v>
      </c>
      <c r="I197" s="42"/>
      <c r="J197" s="131"/>
      <c r="K197" s="119"/>
      <c r="L197" s="120"/>
      <c r="M197" s="121"/>
      <c r="N197" s="47">
        <f>IF(H197=0,"",H197/G196)</f>
        <v>1</v>
      </c>
      <c r="O197" s="48">
        <v>84</v>
      </c>
      <c r="P197" s="49">
        <f t="shared" si="16"/>
        <v>1</v>
      </c>
      <c r="Q197" s="49">
        <f t="shared" si="17"/>
        <v>0</v>
      </c>
    </row>
    <row r="198" spans="1:18" ht="15.75" customHeight="1" x14ac:dyDescent="0.25">
      <c r="A198" s="41">
        <v>2201</v>
      </c>
      <c r="B198" s="42"/>
      <c r="C198" s="42"/>
      <c r="D198" s="42"/>
      <c r="E198" s="42"/>
      <c r="F198" s="42"/>
      <c r="G198" s="42"/>
      <c r="H198" s="42"/>
      <c r="I198" s="42">
        <v>77</v>
      </c>
      <c r="J198" s="131"/>
      <c r="K198" s="119"/>
      <c r="L198" s="120"/>
      <c r="M198" s="121"/>
      <c r="N198" s="47">
        <f>IF(I198=0,"",I198/H197)</f>
        <v>0.91666666666666663</v>
      </c>
      <c r="O198" s="48">
        <v>81</v>
      </c>
      <c r="P198" s="49">
        <f t="shared" si="16"/>
        <v>0.9642857142857143</v>
      </c>
      <c r="Q198" s="49">
        <f t="shared" si="17"/>
        <v>3.5714285714285698E-2</v>
      </c>
    </row>
    <row r="199" spans="1:18" ht="15.75" customHeight="1" x14ac:dyDescent="0.25">
      <c r="A199" s="41">
        <v>2202</v>
      </c>
      <c r="B199" s="42"/>
      <c r="C199" s="42"/>
      <c r="D199" s="42"/>
      <c r="E199" s="42"/>
      <c r="F199" s="42"/>
      <c r="G199" s="42"/>
      <c r="H199" s="42"/>
      <c r="I199" s="42">
        <v>7</v>
      </c>
      <c r="J199" s="131"/>
      <c r="K199" s="119"/>
      <c r="L199" s="120"/>
      <c r="M199" s="120"/>
      <c r="N199" s="120"/>
      <c r="O199" s="48">
        <v>8</v>
      </c>
      <c r="P199" s="127"/>
      <c r="Q199" s="126"/>
    </row>
    <row r="200" spans="1:18" ht="15.75" customHeight="1" x14ac:dyDescent="0.25">
      <c r="A200" s="41">
        <v>2301</v>
      </c>
      <c r="B200" s="42"/>
      <c r="C200" s="42"/>
      <c r="D200" s="42"/>
      <c r="E200" s="42"/>
      <c r="F200" s="42"/>
      <c r="G200" s="42"/>
      <c r="H200" s="42"/>
      <c r="I200" s="42">
        <v>3</v>
      </c>
      <c r="J200" s="131">
        <v>69</v>
      </c>
      <c r="K200" s="119"/>
      <c r="L200" s="120"/>
      <c r="M200" s="122"/>
      <c r="N200" s="126"/>
      <c r="O200" s="48">
        <v>3</v>
      </c>
      <c r="P200" s="127"/>
      <c r="Q200" s="126"/>
    </row>
    <row r="201" spans="1:18" ht="15.75" customHeight="1" x14ac:dyDescent="0.25">
      <c r="A201" s="41">
        <v>2302</v>
      </c>
      <c r="B201" s="42"/>
      <c r="C201" s="42"/>
      <c r="D201" s="42"/>
      <c r="E201" s="42"/>
      <c r="F201" s="42"/>
      <c r="G201" s="42"/>
      <c r="H201" s="42"/>
      <c r="I201" s="42">
        <v>1</v>
      </c>
      <c r="J201" s="131">
        <v>5</v>
      </c>
      <c r="K201" s="119"/>
      <c r="L201" s="120"/>
      <c r="M201" s="122"/>
      <c r="N201" s="126"/>
      <c r="O201" s="124">
        <v>1</v>
      </c>
      <c r="P201" s="127"/>
      <c r="Q201" s="126"/>
    </row>
    <row r="202" spans="1:18" ht="15.75" customHeight="1" x14ac:dyDescent="0.25">
      <c r="A202" s="41">
        <v>2401</v>
      </c>
      <c r="B202" s="42"/>
      <c r="C202" s="42"/>
      <c r="D202" s="42"/>
      <c r="E202" s="42"/>
      <c r="F202" s="42"/>
      <c r="G202" s="42"/>
      <c r="H202" s="42"/>
      <c r="I202" s="42"/>
      <c r="J202" s="131">
        <v>3</v>
      </c>
      <c r="K202" s="119"/>
      <c r="L202" s="120"/>
      <c r="M202" s="122"/>
      <c r="N202" s="126"/>
      <c r="O202" s="124"/>
      <c r="P202" s="127"/>
      <c r="Q202" s="126"/>
    </row>
    <row r="203" spans="1:18" ht="15.75" customHeight="1" x14ac:dyDescent="0.25">
      <c r="A203" s="41">
        <v>2402</v>
      </c>
      <c r="B203" s="42"/>
      <c r="C203" s="42"/>
      <c r="D203" s="42"/>
      <c r="E203" s="42"/>
      <c r="F203" s="42"/>
      <c r="G203" s="42"/>
      <c r="H203" s="42"/>
      <c r="I203" s="42"/>
      <c r="J203" s="131"/>
      <c r="K203" s="119"/>
      <c r="L203" s="120"/>
      <c r="M203" s="122"/>
      <c r="N203" s="120"/>
      <c r="O203" s="122"/>
      <c r="P203" s="151"/>
      <c r="Q203" s="126"/>
    </row>
    <row r="204" spans="1:18" ht="15.75" customHeight="1" x14ac:dyDescent="0.25">
      <c r="A204" s="41">
        <v>2501</v>
      </c>
      <c r="B204" s="42"/>
      <c r="C204" s="42"/>
      <c r="D204" s="42"/>
      <c r="E204" s="42"/>
      <c r="F204" s="42"/>
      <c r="G204" s="42"/>
      <c r="H204" s="42"/>
      <c r="I204" s="42"/>
      <c r="J204" s="131"/>
      <c r="K204" s="119"/>
      <c r="L204" s="120"/>
      <c r="M204" s="122"/>
      <c r="N204" s="52" t="s">
        <v>35</v>
      </c>
      <c r="O204" s="94">
        <v>74</v>
      </c>
      <c r="P204" s="142">
        <f>SUM(J195:J204)</f>
        <v>77</v>
      </c>
      <c r="Q204" s="55" t="s">
        <v>20</v>
      </c>
    </row>
    <row r="205" spans="1:18" ht="15.75" customHeight="1" x14ac:dyDescent="0.25">
      <c r="A205" s="41">
        <v>2502</v>
      </c>
      <c r="B205" s="42"/>
      <c r="C205" s="42"/>
      <c r="D205" s="42"/>
      <c r="E205" s="42"/>
      <c r="F205" s="42"/>
      <c r="G205" s="42"/>
      <c r="H205" s="42"/>
      <c r="I205" s="42"/>
      <c r="J205" s="131"/>
      <c r="K205" s="119"/>
      <c r="L205" s="120"/>
      <c r="M205" s="122"/>
      <c r="N205" s="56" t="s">
        <v>36</v>
      </c>
      <c r="O205" s="96">
        <f>O204/B191</f>
        <v>0.88095238095238093</v>
      </c>
      <c r="P205" s="58">
        <f>IF(O204/P204=0,"",O204/P204)</f>
        <v>0.96103896103896103</v>
      </c>
      <c r="Q205" s="59" t="s">
        <v>37</v>
      </c>
    </row>
    <row r="206" spans="1:18" ht="15.75" customHeight="1" x14ac:dyDescent="0.25">
      <c r="A206" s="41">
        <v>2601</v>
      </c>
      <c r="B206" s="178"/>
      <c r="C206" s="178"/>
      <c r="D206" s="178"/>
      <c r="E206" s="178"/>
      <c r="F206" s="178"/>
      <c r="G206" s="178"/>
      <c r="H206" s="178"/>
      <c r="I206" s="178"/>
      <c r="J206" s="131"/>
      <c r="K206" s="128"/>
      <c r="L206" s="129"/>
      <c r="M206" s="130"/>
      <c r="N206" s="61"/>
      <c r="O206" s="62"/>
      <c r="P206" s="62"/>
      <c r="Q206" s="63"/>
    </row>
    <row r="207" spans="1:18" ht="18" x14ac:dyDescent="0.25">
      <c r="A207" s="22"/>
      <c r="B207" s="210" t="s">
        <v>79</v>
      </c>
      <c r="C207" s="210"/>
      <c r="D207" s="210"/>
      <c r="E207" s="210"/>
      <c r="F207" s="210"/>
      <c r="G207" s="210"/>
      <c r="H207" s="210"/>
      <c r="I207" s="210"/>
      <c r="J207" s="177">
        <f>SUM(J191:J203)</f>
        <v>77</v>
      </c>
      <c r="K207" s="65">
        <f>IF(J200=0,"",J200/B191)</f>
        <v>0.8214285714285714</v>
      </c>
      <c r="L207" s="65">
        <f>IF(J207=0,"",J207/B191)</f>
        <v>0.91666666666666663</v>
      </c>
      <c r="M207" s="65">
        <f>L207-K207</f>
        <v>9.5238095238095233E-2</v>
      </c>
      <c r="N207" s="1"/>
      <c r="O207" s="27"/>
      <c r="P207" s="30"/>
      <c r="Q207" s="1"/>
    </row>
    <row r="208" spans="1:18" ht="12.75" customHeight="1" x14ac:dyDescent="0.2"/>
    <row r="209" spans="1:18" ht="12.75" customHeight="1" x14ac:dyDescent="0.2"/>
    <row r="210" spans="1:18" ht="26.25" customHeight="1" x14ac:dyDescent="0.4">
      <c r="A210" s="113"/>
      <c r="B210" s="211" t="s">
        <v>68</v>
      </c>
      <c r="C210" s="211"/>
      <c r="D210" s="211"/>
      <c r="E210" s="211"/>
      <c r="F210" s="211"/>
      <c r="G210" s="211"/>
      <c r="H210" s="211"/>
      <c r="I210" s="211"/>
      <c r="J210" s="66" t="s">
        <v>89</v>
      </c>
      <c r="K210" s="1"/>
      <c r="L210" s="27"/>
      <c r="M210" s="1"/>
      <c r="N210" s="27"/>
      <c r="O210" s="27"/>
      <c r="P210" s="27"/>
    </row>
    <row r="211" spans="1:18" ht="20.25" x14ac:dyDescent="0.2">
      <c r="A211" s="223" t="s">
        <v>19</v>
      </c>
      <c r="B211" s="224" t="s">
        <v>69</v>
      </c>
      <c r="C211" s="225"/>
      <c r="D211" s="225"/>
      <c r="E211" s="225"/>
      <c r="F211" s="225"/>
      <c r="G211" s="225"/>
      <c r="H211" s="225"/>
      <c r="I211" s="225"/>
      <c r="J211" s="227" t="s">
        <v>20</v>
      </c>
      <c r="K211" s="221" t="s">
        <v>11</v>
      </c>
      <c r="L211" s="221" t="s">
        <v>12</v>
      </c>
      <c r="M211" s="229" t="s">
        <v>13</v>
      </c>
      <c r="N211" s="221" t="s">
        <v>14</v>
      </c>
      <c r="O211" s="222" t="s">
        <v>15</v>
      </c>
      <c r="P211" s="222" t="s">
        <v>16</v>
      </c>
      <c r="Q211" s="221" t="s">
        <v>17</v>
      </c>
    </row>
    <row r="212" spans="1:18" ht="15.75" customHeight="1" x14ac:dyDescent="0.25">
      <c r="A212" s="217"/>
      <c r="B212" s="41" t="s">
        <v>70</v>
      </c>
      <c r="C212" s="41" t="s">
        <v>71</v>
      </c>
      <c r="D212" s="41" t="s">
        <v>72</v>
      </c>
      <c r="E212" s="41" t="s">
        <v>73</v>
      </c>
      <c r="F212" s="41" t="s">
        <v>74</v>
      </c>
      <c r="G212" s="41" t="s">
        <v>75</v>
      </c>
      <c r="H212" s="41" t="s">
        <v>76</v>
      </c>
      <c r="I212" s="41" t="s">
        <v>77</v>
      </c>
      <c r="J212" s="228"/>
      <c r="K212" s="243"/>
      <c r="L212" s="243"/>
      <c r="M212" s="244"/>
      <c r="N212" s="243"/>
      <c r="O212" s="245"/>
      <c r="P212" s="245"/>
      <c r="Q212" s="243"/>
    </row>
    <row r="213" spans="1:18" ht="15.75" customHeight="1" x14ac:dyDescent="0.25">
      <c r="A213" s="41">
        <v>1901</v>
      </c>
      <c r="B213" s="42">
        <v>56</v>
      </c>
      <c r="C213" s="42"/>
      <c r="D213" s="42"/>
      <c r="E213" s="42"/>
      <c r="F213" s="42"/>
      <c r="G213" s="42"/>
      <c r="H213" s="42"/>
      <c r="I213" s="42"/>
      <c r="J213" s="131"/>
      <c r="K213" s="114"/>
      <c r="L213" s="115"/>
      <c r="M213" s="116"/>
      <c r="N213" s="43"/>
      <c r="O213" s="44">
        <f>B213</f>
        <v>56</v>
      </c>
      <c r="P213" s="45"/>
      <c r="Q213" s="43"/>
    </row>
    <row r="214" spans="1:18" ht="15.75" customHeight="1" x14ac:dyDescent="0.25">
      <c r="A214" s="41">
        <v>1902</v>
      </c>
      <c r="B214" s="42"/>
      <c r="C214" s="42">
        <v>49</v>
      </c>
      <c r="D214" s="42"/>
      <c r="E214" s="42"/>
      <c r="F214" s="42"/>
      <c r="G214" s="42"/>
      <c r="H214" s="42"/>
      <c r="I214" s="42"/>
      <c r="J214" s="131"/>
      <c r="K214" s="119"/>
      <c r="L214" s="120"/>
      <c r="M214" s="121"/>
      <c r="N214" s="47">
        <f>IF(C214=0,"",C214/B213)</f>
        <v>0.875</v>
      </c>
      <c r="O214" s="48">
        <v>49</v>
      </c>
      <c r="P214" s="49">
        <f t="shared" ref="P214:P220" si="18">IF(O214=0,"",O214/O213)</f>
        <v>0.875</v>
      </c>
      <c r="Q214" s="49">
        <f t="shared" ref="Q214:Q220" si="19">IF(O214=0,"",100%-P214)</f>
        <v>0.125</v>
      </c>
    </row>
    <row r="215" spans="1:18" ht="15.75" customHeight="1" x14ac:dyDescent="0.25">
      <c r="A215" s="41">
        <v>2001</v>
      </c>
      <c r="B215" s="42"/>
      <c r="C215" s="42"/>
      <c r="D215" s="42">
        <v>40</v>
      </c>
      <c r="E215" s="42"/>
      <c r="F215" s="42"/>
      <c r="G215" s="42"/>
      <c r="H215" s="42"/>
      <c r="I215" s="42"/>
      <c r="J215" s="131"/>
      <c r="K215" s="119"/>
      <c r="L215" s="120"/>
      <c r="M215" s="121"/>
      <c r="N215" s="47">
        <f>IF(D215=0,"",D215/C214)</f>
        <v>0.81632653061224492</v>
      </c>
      <c r="O215" s="48">
        <v>44</v>
      </c>
      <c r="P215" s="49">
        <f t="shared" si="18"/>
        <v>0.89795918367346939</v>
      </c>
      <c r="Q215" s="49">
        <f t="shared" si="19"/>
        <v>0.10204081632653061</v>
      </c>
      <c r="R215" s="32">
        <f>O215/O213</f>
        <v>0.7857142857142857</v>
      </c>
    </row>
    <row r="216" spans="1:18" ht="15.75" customHeight="1" x14ac:dyDescent="0.25">
      <c r="A216" s="41">
        <v>2002</v>
      </c>
      <c r="B216" s="42"/>
      <c r="C216" s="42"/>
      <c r="D216" s="42"/>
      <c r="E216" s="42">
        <v>40</v>
      </c>
      <c r="F216" s="42"/>
      <c r="G216" s="42"/>
      <c r="H216" s="42"/>
      <c r="I216" s="42"/>
      <c r="J216" s="131"/>
      <c r="K216" s="119"/>
      <c r="L216" s="120"/>
      <c r="M216" s="121"/>
      <c r="N216" s="47">
        <f>IF(E216=0,"",E216/D215)</f>
        <v>1</v>
      </c>
      <c r="O216" s="48">
        <v>42</v>
      </c>
      <c r="P216" s="49">
        <f t="shared" si="18"/>
        <v>0.95454545454545459</v>
      </c>
      <c r="Q216" s="49">
        <f t="shared" si="19"/>
        <v>4.5454545454545414E-2</v>
      </c>
    </row>
    <row r="217" spans="1:18" ht="15.75" customHeight="1" x14ac:dyDescent="0.25">
      <c r="A217" s="41">
        <v>2101</v>
      </c>
      <c r="B217" s="42"/>
      <c r="C217" s="42"/>
      <c r="D217" s="42"/>
      <c r="E217" s="42"/>
      <c r="F217" s="42">
        <v>32</v>
      </c>
      <c r="G217" s="42"/>
      <c r="H217" s="42"/>
      <c r="I217" s="42"/>
      <c r="J217" s="131"/>
      <c r="K217" s="119"/>
      <c r="L217" s="120"/>
      <c r="M217" s="121"/>
      <c r="N217" s="47">
        <f>IF(F217=0,"",F217/E216)</f>
        <v>0.8</v>
      </c>
      <c r="O217" s="48">
        <v>40</v>
      </c>
      <c r="P217" s="49">
        <f t="shared" si="18"/>
        <v>0.95238095238095233</v>
      </c>
      <c r="Q217" s="49">
        <f t="shared" si="19"/>
        <v>4.7619047619047672E-2</v>
      </c>
    </row>
    <row r="218" spans="1:18" ht="15.75" customHeight="1" x14ac:dyDescent="0.25">
      <c r="A218" s="41">
        <v>2102</v>
      </c>
      <c r="B218" s="42"/>
      <c r="C218" s="42"/>
      <c r="D218" s="42"/>
      <c r="E218" s="42"/>
      <c r="F218" s="42"/>
      <c r="G218" s="42">
        <v>32</v>
      </c>
      <c r="H218" s="42"/>
      <c r="I218" s="42"/>
      <c r="J218" s="131"/>
      <c r="K218" s="119"/>
      <c r="L218" s="120"/>
      <c r="M218" s="121"/>
      <c r="N218" s="47">
        <f>IF(G218=0,"",G218/F217)</f>
        <v>1</v>
      </c>
      <c r="O218" s="48">
        <v>36</v>
      </c>
      <c r="P218" s="49">
        <f t="shared" si="18"/>
        <v>0.9</v>
      </c>
      <c r="Q218" s="49">
        <f t="shared" si="19"/>
        <v>9.9999999999999978E-2</v>
      </c>
    </row>
    <row r="219" spans="1:18" ht="15.75" customHeight="1" x14ac:dyDescent="0.25">
      <c r="A219" s="41">
        <v>2201</v>
      </c>
      <c r="B219" s="42"/>
      <c r="C219" s="42"/>
      <c r="D219" s="42"/>
      <c r="E219" s="42"/>
      <c r="F219" s="42"/>
      <c r="G219" s="42"/>
      <c r="H219" s="42">
        <v>32</v>
      </c>
      <c r="I219" s="42"/>
      <c r="J219" s="131"/>
      <c r="K219" s="119"/>
      <c r="L219" s="120"/>
      <c r="M219" s="121"/>
      <c r="N219" s="47">
        <f>IF(H219=0,"",H219/G218)</f>
        <v>1</v>
      </c>
      <c r="O219" s="48">
        <v>34</v>
      </c>
      <c r="P219" s="49">
        <f t="shared" si="18"/>
        <v>0.94444444444444442</v>
      </c>
      <c r="Q219" s="49">
        <f t="shared" si="19"/>
        <v>5.555555555555558E-2</v>
      </c>
    </row>
    <row r="220" spans="1:18" ht="15.75" customHeight="1" x14ac:dyDescent="0.25">
      <c r="A220" s="41">
        <v>2202</v>
      </c>
      <c r="B220" s="42"/>
      <c r="C220" s="42"/>
      <c r="D220" s="42"/>
      <c r="E220" s="42"/>
      <c r="F220" s="42"/>
      <c r="G220" s="42"/>
      <c r="H220" s="42"/>
      <c r="I220" s="42">
        <v>26</v>
      </c>
      <c r="J220" s="131"/>
      <c r="K220" s="119"/>
      <c r="L220" s="120"/>
      <c r="M220" s="121"/>
      <c r="N220" s="47">
        <f>IF(I220=0,"",I220/H219)</f>
        <v>0.8125</v>
      </c>
      <c r="O220" s="48">
        <v>31</v>
      </c>
      <c r="P220" s="49">
        <f t="shared" si="18"/>
        <v>0.91176470588235292</v>
      </c>
      <c r="Q220" s="49">
        <f t="shared" si="19"/>
        <v>8.8235294117647078E-2</v>
      </c>
    </row>
    <row r="221" spans="1:18" ht="15.75" customHeight="1" x14ac:dyDescent="0.25">
      <c r="A221" s="41">
        <v>2301</v>
      </c>
      <c r="B221" s="42"/>
      <c r="C221" s="42"/>
      <c r="D221" s="42"/>
      <c r="E221" s="42"/>
      <c r="F221" s="42"/>
      <c r="G221" s="42"/>
      <c r="H221" s="42"/>
      <c r="I221" s="42">
        <v>5</v>
      </c>
      <c r="J221" s="131"/>
      <c r="K221" s="119"/>
      <c r="L221" s="120"/>
      <c r="M221" s="120"/>
      <c r="N221" s="120"/>
      <c r="O221" s="48">
        <v>9</v>
      </c>
      <c r="P221" s="127"/>
      <c r="Q221" s="126"/>
    </row>
    <row r="222" spans="1:18" ht="15.75" customHeight="1" x14ac:dyDescent="0.25">
      <c r="A222" s="41">
        <v>2302</v>
      </c>
      <c r="B222" s="42"/>
      <c r="C222" s="42"/>
      <c r="D222" s="42"/>
      <c r="E222" s="42"/>
      <c r="F222" s="42"/>
      <c r="G222" s="42"/>
      <c r="H222" s="42"/>
      <c r="I222" s="42">
        <v>3</v>
      </c>
      <c r="J222" s="131">
        <v>21</v>
      </c>
      <c r="K222" s="119"/>
      <c r="L222" s="120"/>
      <c r="M222" s="122"/>
      <c r="N222" s="126"/>
      <c r="O222" s="48">
        <v>4</v>
      </c>
      <c r="P222" s="127"/>
      <c r="Q222" s="126"/>
    </row>
    <row r="223" spans="1:18" ht="15.75" customHeight="1" x14ac:dyDescent="0.25">
      <c r="A223" s="41">
        <v>2401</v>
      </c>
      <c r="B223" s="42"/>
      <c r="C223" s="42"/>
      <c r="D223" s="42"/>
      <c r="E223" s="42"/>
      <c r="F223" s="42"/>
      <c r="G223" s="42"/>
      <c r="H223" s="42"/>
      <c r="I223" s="42">
        <v>1</v>
      </c>
      <c r="J223" s="131">
        <v>5</v>
      </c>
      <c r="K223" s="119"/>
      <c r="L223" s="120"/>
      <c r="M223" s="122"/>
      <c r="N223" s="126"/>
      <c r="O223" s="124">
        <v>1</v>
      </c>
      <c r="P223" s="127"/>
      <c r="Q223" s="126"/>
    </row>
    <row r="224" spans="1:18" ht="15.75" customHeight="1" x14ac:dyDescent="0.25">
      <c r="A224" s="41">
        <v>2402</v>
      </c>
      <c r="B224" s="42"/>
      <c r="C224" s="42"/>
      <c r="D224" s="42"/>
      <c r="E224" s="42"/>
      <c r="F224" s="42"/>
      <c r="G224" s="42"/>
      <c r="H224" s="42"/>
      <c r="I224" s="42">
        <v>1</v>
      </c>
      <c r="J224" s="131">
        <v>2</v>
      </c>
      <c r="K224" s="119"/>
      <c r="L224" s="120"/>
      <c r="M224" s="122"/>
      <c r="N224" s="126"/>
      <c r="O224" s="124">
        <v>1</v>
      </c>
      <c r="P224" s="127"/>
      <c r="Q224" s="126"/>
    </row>
    <row r="225" spans="1:18" ht="15.75" customHeight="1" x14ac:dyDescent="0.25">
      <c r="A225" s="41">
        <v>2501</v>
      </c>
      <c r="B225" s="42"/>
      <c r="C225" s="42"/>
      <c r="D225" s="42"/>
      <c r="E225" s="42"/>
      <c r="F225" s="42"/>
      <c r="G225" s="42"/>
      <c r="H225" s="42"/>
      <c r="I225" s="42"/>
      <c r="J225" s="131"/>
      <c r="K225" s="119"/>
      <c r="L225" s="120"/>
      <c r="M225" s="122"/>
      <c r="N225" s="126"/>
      <c r="O225" s="124"/>
      <c r="P225" s="127"/>
      <c r="Q225" s="126"/>
    </row>
    <row r="226" spans="1:18" ht="15.75" customHeight="1" x14ac:dyDescent="0.25">
      <c r="A226" s="41">
        <v>2502</v>
      </c>
      <c r="B226" s="42"/>
      <c r="C226" s="42"/>
      <c r="D226" s="42"/>
      <c r="E226" s="42"/>
      <c r="F226" s="42"/>
      <c r="G226" s="42"/>
      <c r="H226" s="42"/>
      <c r="I226" s="42"/>
      <c r="J226" s="131"/>
      <c r="K226" s="119"/>
      <c r="L226" s="120"/>
      <c r="M226" s="122"/>
      <c r="N226" s="120"/>
      <c r="O226" s="122"/>
      <c r="P226" s="151"/>
      <c r="Q226" s="126"/>
    </row>
    <row r="227" spans="1:18" ht="15.75" customHeight="1" x14ac:dyDescent="0.25">
      <c r="A227" s="41">
        <v>2601</v>
      </c>
      <c r="B227" s="42"/>
      <c r="C227" s="42"/>
      <c r="D227" s="42"/>
      <c r="E227" s="42"/>
      <c r="F227" s="42"/>
      <c r="G227" s="42"/>
      <c r="H227" s="42"/>
      <c r="I227" s="42"/>
      <c r="J227" s="131"/>
      <c r="K227" s="119"/>
      <c r="L227" s="120"/>
      <c r="M227" s="122"/>
      <c r="N227" s="93" t="s">
        <v>35</v>
      </c>
      <c r="O227" s="94">
        <v>25</v>
      </c>
      <c r="P227" s="142">
        <f>J230</f>
        <v>28</v>
      </c>
      <c r="Q227" s="69" t="s">
        <v>20</v>
      </c>
    </row>
    <row r="228" spans="1:18" ht="15.75" customHeight="1" x14ac:dyDescent="0.25">
      <c r="A228" s="41">
        <v>2602</v>
      </c>
      <c r="B228" s="42"/>
      <c r="C228" s="42"/>
      <c r="D228" s="42"/>
      <c r="E228" s="42"/>
      <c r="F228" s="42"/>
      <c r="G228" s="42"/>
      <c r="H228" s="42"/>
      <c r="I228" s="42"/>
      <c r="J228" s="131"/>
      <c r="K228" s="119"/>
      <c r="L228" s="120"/>
      <c r="M228" s="122"/>
      <c r="N228" s="95" t="s">
        <v>36</v>
      </c>
      <c r="O228" s="96">
        <f>IF(O227/B213=0,"",O227/B213)</f>
        <v>0.44642857142857145</v>
      </c>
      <c r="P228" s="143">
        <f>IF(O227/P227=0,"",O227/P227)</f>
        <v>0.8928571428571429</v>
      </c>
      <c r="Q228" s="97" t="s">
        <v>37</v>
      </c>
    </row>
    <row r="229" spans="1:18" ht="15.75" customHeight="1" x14ac:dyDescent="0.25">
      <c r="A229" s="41">
        <v>2701</v>
      </c>
      <c r="B229" s="178"/>
      <c r="C229" s="178"/>
      <c r="D229" s="178"/>
      <c r="E229" s="178"/>
      <c r="F229" s="178"/>
      <c r="G229" s="178"/>
      <c r="H229" s="178"/>
      <c r="I229" s="178"/>
      <c r="J229" s="131"/>
      <c r="K229" s="128"/>
      <c r="L229" s="129"/>
      <c r="M229" s="130"/>
      <c r="N229" s="61"/>
      <c r="O229" s="62"/>
      <c r="P229" s="62"/>
      <c r="Q229" s="63"/>
    </row>
    <row r="230" spans="1:18" ht="18" customHeight="1" x14ac:dyDescent="0.25">
      <c r="A230" s="22"/>
      <c r="B230" s="210" t="s">
        <v>79</v>
      </c>
      <c r="C230" s="210"/>
      <c r="D230" s="210"/>
      <c r="E230" s="210"/>
      <c r="F230" s="210"/>
      <c r="G230" s="210"/>
      <c r="H230" s="210"/>
      <c r="I230" s="210"/>
      <c r="J230" s="177">
        <f>SUM(J213:J226)</f>
        <v>28</v>
      </c>
      <c r="K230" s="65">
        <f>SUM(J220:J222)/B213</f>
        <v>0.375</v>
      </c>
      <c r="L230" s="65">
        <f>IF(J230=0,"",J230/B213)</f>
        <v>0.5</v>
      </c>
      <c r="M230" s="65">
        <f>L230-K230</f>
        <v>0.125</v>
      </c>
      <c r="N230" s="1"/>
      <c r="O230" s="27"/>
      <c r="P230" s="30"/>
      <c r="Q230" s="1"/>
    </row>
    <row r="231" spans="1:18" ht="12.75" customHeight="1" x14ac:dyDescent="0.2"/>
    <row r="232" spans="1:18" ht="12.75" customHeight="1" x14ac:dyDescent="0.2"/>
    <row r="233" spans="1:18" ht="26.25" customHeight="1" x14ac:dyDescent="0.4">
      <c r="A233" s="113"/>
      <c r="B233" s="211" t="s">
        <v>68</v>
      </c>
      <c r="C233" s="211"/>
      <c r="D233" s="211"/>
      <c r="E233" s="211"/>
      <c r="F233" s="211"/>
      <c r="G233" s="211"/>
      <c r="H233" s="211"/>
      <c r="I233" s="211"/>
      <c r="J233" s="66" t="s">
        <v>90</v>
      </c>
      <c r="K233" s="1"/>
      <c r="L233" s="27"/>
      <c r="M233" s="1"/>
      <c r="N233" s="27"/>
      <c r="O233" s="27"/>
      <c r="P233" s="27"/>
    </row>
    <row r="234" spans="1:18" ht="20.25" x14ac:dyDescent="0.2">
      <c r="A234" s="223" t="s">
        <v>19</v>
      </c>
      <c r="B234" s="224" t="s">
        <v>69</v>
      </c>
      <c r="C234" s="225"/>
      <c r="D234" s="225"/>
      <c r="E234" s="225"/>
      <c r="F234" s="225"/>
      <c r="G234" s="225"/>
      <c r="H234" s="225"/>
      <c r="I234" s="225"/>
      <c r="J234" s="227" t="s">
        <v>20</v>
      </c>
      <c r="K234" s="221" t="s">
        <v>11</v>
      </c>
      <c r="L234" s="221" t="s">
        <v>12</v>
      </c>
      <c r="M234" s="229" t="s">
        <v>13</v>
      </c>
      <c r="N234" s="221" t="s">
        <v>14</v>
      </c>
      <c r="O234" s="222" t="s">
        <v>15</v>
      </c>
      <c r="P234" s="222" t="s">
        <v>16</v>
      </c>
      <c r="Q234" s="221" t="s">
        <v>17</v>
      </c>
    </row>
    <row r="235" spans="1:18" ht="15.75" customHeight="1" x14ac:dyDescent="0.25">
      <c r="A235" s="217"/>
      <c r="B235" s="41" t="s">
        <v>70</v>
      </c>
      <c r="C235" s="41" t="s">
        <v>71</v>
      </c>
      <c r="D235" s="41" t="s">
        <v>72</v>
      </c>
      <c r="E235" s="41" t="s">
        <v>73</v>
      </c>
      <c r="F235" s="41" t="s">
        <v>74</v>
      </c>
      <c r="G235" s="41" t="s">
        <v>75</v>
      </c>
      <c r="H235" s="41" t="s">
        <v>76</v>
      </c>
      <c r="I235" s="41" t="s">
        <v>77</v>
      </c>
      <c r="J235" s="228"/>
      <c r="K235" s="243"/>
      <c r="L235" s="243"/>
      <c r="M235" s="244"/>
      <c r="N235" s="243"/>
      <c r="O235" s="245"/>
      <c r="P235" s="245"/>
      <c r="Q235" s="243"/>
    </row>
    <row r="236" spans="1:18" ht="15.75" customHeight="1" x14ac:dyDescent="0.25">
      <c r="A236" s="41">
        <v>1902</v>
      </c>
      <c r="B236" s="42">
        <v>49</v>
      </c>
      <c r="C236" s="42"/>
      <c r="D236" s="42"/>
      <c r="E236" s="42"/>
      <c r="F236" s="42"/>
      <c r="G236" s="42"/>
      <c r="H236" s="42"/>
      <c r="I236" s="42"/>
      <c r="J236" s="131"/>
      <c r="K236" s="114"/>
      <c r="L236" s="115"/>
      <c r="M236" s="116"/>
      <c r="N236" s="43"/>
      <c r="O236" s="44">
        <f>B236</f>
        <v>49</v>
      </c>
      <c r="P236" s="45"/>
      <c r="Q236" s="43"/>
    </row>
    <row r="237" spans="1:18" ht="15.75" customHeight="1" x14ac:dyDescent="0.25">
      <c r="A237" s="41">
        <v>2001</v>
      </c>
      <c r="B237" s="42"/>
      <c r="C237" s="42">
        <v>45</v>
      </c>
      <c r="D237" s="42"/>
      <c r="E237" s="42"/>
      <c r="F237" s="42"/>
      <c r="G237" s="42"/>
      <c r="H237" s="42"/>
      <c r="I237" s="42"/>
      <c r="J237" s="131"/>
      <c r="K237" s="119"/>
      <c r="L237" s="120"/>
      <c r="M237" s="121"/>
      <c r="N237" s="47">
        <f>IF(C237=0,"",C237/B236)</f>
        <v>0.91836734693877553</v>
      </c>
      <c r="O237" s="48">
        <v>45</v>
      </c>
      <c r="P237" s="49">
        <f t="shared" ref="P237:P243" si="20">IF(O237=0,"",O237/O236)</f>
        <v>0.91836734693877553</v>
      </c>
      <c r="Q237" s="49">
        <f t="shared" ref="Q237:Q243" si="21">IF(O237=0,"",100%-P237)</f>
        <v>8.1632653061224469E-2</v>
      </c>
    </row>
    <row r="238" spans="1:18" ht="15.75" customHeight="1" x14ac:dyDescent="0.25">
      <c r="A238" s="41">
        <v>2002</v>
      </c>
      <c r="B238" s="42"/>
      <c r="C238" s="42"/>
      <c r="D238" s="42">
        <v>37</v>
      </c>
      <c r="E238" s="42"/>
      <c r="F238" s="42"/>
      <c r="G238" s="42"/>
      <c r="H238" s="42"/>
      <c r="I238" s="42"/>
      <c r="J238" s="131"/>
      <c r="K238" s="119"/>
      <c r="L238" s="120"/>
      <c r="M238" s="121"/>
      <c r="N238" s="47">
        <f>IF(D238=0,"",D238/C237)</f>
        <v>0.82222222222222219</v>
      </c>
      <c r="O238" s="48">
        <v>41</v>
      </c>
      <c r="P238" s="49">
        <f t="shared" si="20"/>
        <v>0.91111111111111109</v>
      </c>
      <c r="Q238" s="49">
        <f t="shared" si="21"/>
        <v>8.8888888888888906E-2</v>
      </c>
      <c r="R238" s="32">
        <f>O238/O236</f>
        <v>0.83673469387755106</v>
      </c>
    </row>
    <row r="239" spans="1:18" ht="15.75" customHeight="1" x14ac:dyDescent="0.25">
      <c r="A239" s="41">
        <v>2101</v>
      </c>
      <c r="B239" s="42"/>
      <c r="C239" s="42"/>
      <c r="D239" s="42"/>
      <c r="E239" s="42">
        <v>37</v>
      </c>
      <c r="F239" s="42"/>
      <c r="G239" s="42"/>
      <c r="H239" s="42"/>
      <c r="I239" s="42"/>
      <c r="J239" s="131"/>
      <c r="K239" s="119"/>
      <c r="L239" s="120"/>
      <c r="M239" s="121"/>
      <c r="N239" s="47">
        <f>IF(E239=0,"",E239/D238)</f>
        <v>1</v>
      </c>
      <c r="O239" s="48">
        <v>38</v>
      </c>
      <c r="P239" s="49">
        <f t="shared" si="20"/>
        <v>0.92682926829268297</v>
      </c>
      <c r="Q239" s="49">
        <f t="shared" si="21"/>
        <v>7.3170731707317027E-2</v>
      </c>
    </row>
    <row r="240" spans="1:18" ht="15.75" customHeight="1" x14ac:dyDescent="0.25">
      <c r="A240" s="41">
        <v>2102</v>
      </c>
      <c r="B240" s="42"/>
      <c r="C240" s="42"/>
      <c r="D240" s="42"/>
      <c r="E240" s="42"/>
      <c r="F240" s="42">
        <v>31</v>
      </c>
      <c r="G240" s="42"/>
      <c r="H240" s="42"/>
      <c r="I240" s="42"/>
      <c r="J240" s="131"/>
      <c r="K240" s="119"/>
      <c r="L240" s="120"/>
      <c r="M240" s="121"/>
      <c r="N240" s="47">
        <f>IF(F240=0,"",F240/E239)</f>
        <v>0.83783783783783783</v>
      </c>
      <c r="O240" s="48">
        <v>34</v>
      </c>
      <c r="P240" s="49">
        <f t="shared" si="20"/>
        <v>0.89473684210526316</v>
      </c>
      <c r="Q240" s="49">
        <f t="shared" si="21"/>
        <v>0.10526315789473684</v>
      </c>
    </row>
    <row r="241" spans="1:17" ht="15.75" customHeight="1" x14ac:dyDescent="0.25">
      <c r="A241" s="41">
        <v>2201</v>
      </c>
      <c r="B241" s="42"/>
      <c r="C241" s="42"/>
      <c r="D241" s="42"/>
      <c r="E241" s="42"/>
      <c r="F241" s="42"/>
      <c r="G241" s="42">
        <v>31</v>
      </c>
      <c r="H241" s="42"/>
      <c r="I241" s="42"/>
      <c r="J241" s="131"/>
      <c r="K241" s="119"/>
      <c r="L241" s="120"/>
      <c r="M241" s="121"/>
      <c r="N241" s="47">
        <f>IF(G241=0,"",G241/F240)</f>
        <v>1</v>
      </c>
      <c r="O241" s="48">
        <v>32</v>
      </c>
      <c r="P241" s="49">
        <f t="shared" si="20"/>
        <v>0.94117647058823528</v>
      </c>
      <c r="Q241" s="49">
        <f t="shared" si="21"/>
        <v>5.8823529411764719E-2</v>
      </c>
    </row>
    <row r="242" spans="1:17" ht="15.75" customHeight="1" x14ac:dyDescent="0.25">
      <c r="A242" s="41">
        <v>2202</v>
      </c>
      <c r="B242" s="42"/>
      <c r="C242" s="42"/>
      <c r="D242" s="42"/>
      <c r="E242" s="42"/>
      <c r="F242" s="42"/>
      <c r="G242" s="42"/>
      <c r="H242" s="42">
        <v>27</v>
      </c>
      <c r="I242" s="42"/>
      <c r="J242" s="131"/>
      <c r="K242" s="119"/>
      <c r="L242" s="120"/>
      <c r="M242" s="121"/>
      <c r="N242" s="47">
        <f>IF(H242=0,"",H242/G241)</f>
        <v>0.87096774193548387</v>
      </c>
      <c r="O242" s="48">
        <v>31</v>
      </c>
      <c r="P242" s="49">
        <f t="shared" si="20"/>
        <v>0.96875</v>
      </c>
      <c r="Q242" s="49">
        <f t="shared" si="21"/>
        <v>3.125E-2</v>
      </c>
    </row>
    <row r="243" spans="1:17" ht="15.75" customHeight="1" x14ac:dyDescent="0.25">
      <c r="A243" s="41">
        <v>2301</v>
      </c>
      <c r="B243" s="42"/>
      <c r="C243" s="42"/>
      <c r="D243" s="42"/>
      <c r="E243" s="42"/>
      <c r="F243" s="42"/>
      <c r="G243" s="42"/>
      <c r="H243" s="42"/>
      <c r="I243" s="42">
        <v>27</v>
      </c>
      <c r="J243" s="131"/>
      <c r="K243" s="119"/>
      <c r="L243" s="120"/>
      <c r="M243" s="121"/>
      <c r="N243" s="47">
        <f>IF(I243=0,"",I243/H242)</f>
        <v>1</v>
      </c>
      <c r="O243" s="48">
        <v>30</v>
      </c>
      <c r="P243" s="49">
        <f t="shared" si="20"/>
        <v>0.967741935483871</v>
      </c>
      <c r="Q243" s="49">
        <f t="shared" si="21"/>
        <v>3.2258064516129004E-2</v>
      </c>
    </row>
    <row r="244" spans="1:17" ht="15.75" customHeight="1" x14ac:dyDescent="0.25">
      <c r="A244" s="41">
        <v>2302</v>
      </c>
      <c r="B244" s="42"/>
      <c r="C244" s="42"/>
      <c r="D244" s="42"/>
      <c r="E244" s="42"/>
      <c r="F244" s="42"/>
      <c r="G244" s="42"/>
      <c r="H244" s="42"/>
      <c r="I244" s="42">
        <v>11</v>
      </c>
      <c r="J244" s="131"/>
      <c r="K244" s="119"/>
      <c r="L244" s="120"/>
      <c r="M244" s="120"/>
      <c r="N244" s="120"/>
      <c r="O244" s="48">
        <v>13</v>
      </c>
      <c r="P244" s="127"/>
      <c r="Q244" s="126"/>
    </row>
    <row r="245" spans="1:17" ht="15.75" customHeight="1" x14ac:dyDescent="0.25">
      <c r="A245" s="41">
        <v>2401</v>
      </c>
      <c r="B245" s="42"/>
      <c r="C245" s="42"/>
      <c r="D245" s="42"/>
      <c r="E245" s="42"/>
      <c r="F245" s="42"/>
      <c r="G245" s="42"/>
      <c r="H245" s="42"/>
      <c r="I245" s="42">
        <v>3</v>
      </c>
      <c r="J245" s="131">
        <v>17</v>
      </c>
      <c r="K245" s="119"/>
      <c r="L245" s="120"/>
      <c r="M245" s="122"/>
      <c r="N245" s="157"/>
      <c r="O245" s="48">
        <v>5</v>
      </c>
      <c r="P245" s="127"/>
      <c r="Q245" s="126"/>
    </row>
    <row r="246" spans="1:17" ht="15.75" customHeight="1" x14ac:dyDescent="0.25">
      <c r="A246" s="41">
        <v>2402</v>
      </c>
      <c r="B246" s="42"/>
      <c r="C246" s="42"/>
      <c r="D246" s="42"/>
      <c r="E246" s="42"/>
      <c r="F246" s="42"/>
      <c r="G246" s="42"/>
      <c r="H246" s="42"/>
      <c r="I246" s="42">
        <v>2</v>
      </c>
      <c r="J246" s="131">
        <v>11</v>
      </c>
      <c r="K246" s="119"/>
      <c r="L246" s="120"/>
      <c r="M246" s="122"/>
      <c r="N246" s="126"/>
      <c r="O246" s="124">
        <v>2</v>
      </c>
      <c r="P246" s="127"/>
      <c r="Q246" s="126"/>
    </row>
    <row r="247" spans="1:17" ht="15.75" customHeight="1" x14ac:dyDescent="0.25">
      <c r="A247" s="41">
        <v>2501</v>
      </c>
      <c r="B247" s="42"/>
      <c r="C247" s="42"/>
      <c r="D247" s="42"/>
      <c r="E247" s="42"/>
      <c r="F247" s="42"/>
      <c r="G247" s="42"/>
      <c r="H247" s="42"/>
      <c r="I247" s="42"/>
      <c r="J247" s="131"/>
      <c r="K247" s="119"/>
      <c r="L247" s="120"/>
      <c r="M247" s="122"/>
      <c r="N247" s="126"/>
      <c r="O247" s="124"/>
      <c r="P247" s="127"/>
      <c r="Q247" s="126"/>
    </row>
    <row r="248" spans="1:17" ht="15.75" customHeight="1" x14ac:dyDescent="0.25">
      <c r="A248" s="41">
        <v>2502</v>
      </c>
      <c r="B248" s="42"/>
      <c r="C248" s="42"/>
      <c r="D248" s="42"/>
      <c r="E248" s="42"/>
      <c r="F248" s="42"/>
      <c r="G248" s="42"/>
      <c r="H248" s="42"/>
      <c r="I248" s="42"/>
      <c r="J248" s="131"/>
      <c r="K248" s="119"/>
      <c r="L248" s="120"/>
      <c r="M248" s="122"/>
      <c r="N248" s="126" t="s">
        <v>110</v>
      </c>
      <c r="O248" s="124"/>
      <c r="P248" s="127"/>
      <c r="Q248" s="126"/>
    </row>
    <row r="249" spans="1:17" ht="15.75" customHeight="1" x14ac:dyDescent="0.25">
      <c r="A249" s="41">
        <v>2601</v>
      </c>
      <c r="B249" s="42"/>
      <c r="C249" s="42"/>
      <c r="D249" s="42"/>
      <c r="E249" s="42"/>
      <c r="F249" s="42"/>
      <c r="G249" s="42"/>
      <c r="H249" s="42"/>
      <c r="I249" s="42"/>
      <c r="J249" s="131"/>
      <c r="K249" s="119"/>
      <c r="L249" s="120"/>
      <c r="M249" s="122"/>
      <c r="N249" s="120"/>
      <c r="O249" s="122"/>
      <c r="P249" s="151"/>
      <c r="Q249" s="126"/>
    </row>
    <row r="250" spans="1:17" ht="15.75" customHeight="1" x14ac:dyDescent="0.25">
      <c r="A250" s="41">
        <v>2602</v>
      </c>
      <c r="B250" s="42"/>
      <c r="C250" s="42"/>
      <c r="D250" s="42"/>
      <c r="E250" s="42"/>
      <c r="F250" s="42"/>
      <c r="G250" s="42"/>
      <c r="H250" s="42"/>
      <c r="I250" s="42"/>
      <c r="J250" s="131"/>
      <c r="K250" s="119"/>
      <c r="L250" s="120"/>
      <c r="M250" s="122"/>
      <c r="N250" s="93" t="s">
        <v>35</v>
      </c>
      <c r="O250" s="94">
        <v>10</v>
      </c>
      <c r="P250" s="54">
        <f>J253</f>
        <v>28</v>
      </c>
      <c r="Q250" s="69" t="s">
        <v>20</v>
      </c>
    </row>
    <row r="251" spans="1:17" ht="15.75" customHeight="1" x14ac:dyDescent="0.25">
      <c r="A251" s="41">
        <v>2701</v>
      </c>
      <c r="B251" s="42"/>
      <c r="C251" s="42"/>
      <c r="D251" s="42"/>
      <c r="E251" s="42"/>
      <c r="F251" s="42"/>
      <c r="G251" s="42"/>
      <c r="H251" s="42"/>
      <c r="I251" s="42"/>
      <c r="J251" s="131"/>
      <c r="K251" s="119"/>
      <c r="L251" s="120"/>
      <c r="M251" s="122"/>
      <c r="N251" s="95" t="s">
        <v>36</v>
      </c>
      <c r="O251" s="96">
        <f>IF(O250/B236=0,"",O250/B236)</f>
        <v>0.20408163265306123</v>
      </c>
      <c r="P251" s="58">
        <f>IF(O250/P250=0,"",O250/P250)</f>
        <v>0.35714285714285715</v>
      </c>
      <c r="Q251" s="97" t="s">
        <v>37</v>
      </c>
    </row>
    <row r="252" spans="1:17" ht="15.75" customHeight="1" x14ac:dyDescent="0.25">
      <c r="A252" s="41">
        <v>2702</v>
      </c>
      <c r="B252" s="178"/>
      <c r="C252" s="178"/>
      <c r="D252" s="178"/>
      <c r="E252" s="178"/>
      <c r="F252" s="178"/>
      <c r="G252" s="178"/>
      <c r="H252" s="178"/>
      <c r="I252" s="178"/>
      <c r="J252" s="131"/>
      <c r="K252" s="128"/>
      <c r="L252" s="129"/>
      <c r="M252" s="130"/>
      <c r="N252" s="61"/>
      <c r="O252" s="62"/>
      <c r="P252" s="62"/>
      <c r="Q252" s="63"/>
    </row>
    <row r="253" spans="1:17" ht="18" customHeight="1" x14ac:dyDescent="0.25">
      <c r="A253" s="22"/>
      <c r="B253" s="210" t="s">
        <v>79</v>
      </c>
      <c r="C253" s="210"/>
      <c r="D253" s="210"/>
      <c r="E253" s="210"/>
      <c r="F253" s="210"/>
      <c r="G253" s="210"/>
      <c r="H253" s="210"/>
      <c r="I253" s="210"/>
      <c r="J253" s="177">
        <f>SUM(J236:J249)</f>
        <v>28</v>
      </c>
      <c r="K253" s="65">
        <f>SUM(J243:J245)/B236</f>
        <v>0.34693877551020408</v>
      </c>
      <c r="L253" s="65">
        <f>IF(J253=0,"",J253/B236)</f>
        <v>0.5714285714285714</v>
      </c>
      <c r="M253" s="65">
        <f>L253-K253</f>
        <v>0.22448979591836732</v>
      </c>
      <c r="N253" s="1"/>
      <c r="O253" s="27"/>
      <c r="P253" s="30"/>
      <c r="Q253" s="1"/>
    </row>
    <row r="254" spans="1:17" ht="12.75" customHeight="1" x14ac:dyDescent="0.2"/>
    <row r="255" spans="1:17" ht="12.75" customHeight="1" x14ac:dyDescent="0.2"/>
    <row r="256" spans="1:17" ht="26.25" x14ac:dyDescent="0.4">
      <c r="A256" s="113"/>
      <c r="B256" s="211" t="s">
        <v>68</v>
      </c>
      <c r="C256" s="211"/>
      <c r="D256" s="211"/>
      <c r="E256" s="211"/>
      <c r="F256" s="211"/>
      <c r="G256" s="211"/>
      <c r="H256" s="211"/>
      <c r="I256" s="211"/>
      <c r="J256" s="66" t="s">
        <v>91</v>
      </c>
      <c r="K256" s="1"/>
      <c r="L256" s="27"/>
      <c r="M256" s="1"/>
      <c r="N256" s="27"/>
      <c r="O256" s="27"/>
      <c r="P256" s="27"/>
    </row>
    <row r="257" spans="1:18" ht="20.25" x14ac:dyDescent="0.2">
      <c r="A257" s="223" t="s">
        <v>19</v>
      </c>
      <c r="B257" s="224" t="s">
        <v>69</v>
      </c>
      <c r="C257" s="225"/>
      <c r="D257" s="225"/>
      <c r="E257" s="225"/>
      <c r="F257" s="225"/>
      <c r="G257" s="225"/>
      <c r="H257" s="225"/>
      <c r="I257" s="225"/>
      <c r="J257" s="227" t="s">
        <v>20</v>
      </c>
      <c r="K257" s="221" t="s">
        <v>11</v>
      </c>
      <c r="L257" s="221" t="s">
        <v>12</v>
      </c>
      <c r="M257" s="229" t="s">
        <v>13</v>
      </c>
      <c r="N257" s="221" t="s">
        <v>14</v>
      </c>
      <c r="O257" s="222" t="s">
        <v>15</v>
      </c>
      <c r="P257" s="222" t="s">
        <v>16</v>
      </c>
      <c r="Q257" s="221" t="s">
        <v>17</v>
      </c>
    </row>
    <row r="258" spans="1:18" ht="15.75" customHeight="1" x14ac:dyDescent="0.25">
      <c r="A258" s="217"/>
      <c r="B258" s="41" t="s">
        <v>70</v>
      </c>
      <c r="C258" s="41" t="s">
        <v>71</v>
      </c>
      <c r="D258" s="41" t="s">
        <v>72</v>
      </c>
      <c r="E258" s="41" t="s">
        <v>73</v>
      </c>
      <c r="F258" s="41" t="s">
        <v>74</v>
      </c>
      <c r="G258" s="41" t="s">
        <v>75</v>
      </c>
      <c r="H258" s="41" t="s">
        <v>76</v>
      </c>
      <c r="I258" s="41" t="s">
        <v>77</v>
      </c>
      <c r="J258" s="228"/>
      <c r="K258" s="243"/>
      <c r="L258" s="243"/>
      <c r="M258" s="244"/>
      <c r="N258" s="243"/>
      <c r="O258" s="245"/>
      <c r="P258" s="245"/>
      <c r="Q258" s="243"/>
    </row>
    <row r="259" spans="1:18" ht="15.75" customHeight="1" x14ac:dyDescent="0.25">
      <c r="A259" s="41">
        <v>2001</v>
      </c>
      <c r="B259" s="42">
        <v>29</v>
      </c>
      <c r="C259" s="42"/>
      <c r="D259" s="42"/>
      <c r="E259" s="42"/>
      <c r="F259" s="42"/>
      <c r="G259" s="42"/>
      <c r="H259" s="42"/>
      <c r="I259" s="42"/>
      <c r="J259" s="131"/>
      <c r="K259" s="114"/>
      <c r="L259" s="115"/>
      <c r="M259" s="116"/>
      <c r="N259" s="43"/>
      <c r="O259" s="44">
        <f>B259</f>
        <v>29</v>
      </c>
      <c r="P259" s="45"/>
      <c r="Q259" s="43"/>
    </row>
    <row r="260" spans="1:18" ht="15.75" customHeight="1" x14ac:dyDescent="0.25">
      <c r="A260" s="41">
        <v>2002</v>
      </c>
      <c r="B260" s="42"/>
      <c r="C260" s="42">
        <v>25</v>
      </c>
      <c r="D260" s="42"/>
      <c r="E260" s="42"/>
      <c r="F260" s="42"/>
      <c r="G260" s="42"/>
      <c r="H260" s="42"/>
      <c r="I260" s="42"/>
      <c r="J260" s="131"/>
      <c r="K260" s="119"/>
      <c r="L260" s="120"/>
      <c r="M260" s="121"/>
      <c r="N260" s="47">
        <f>IF(C260=0,"",C260/B259)</f>
        <v>0.86206896551724133</v>
      </c>
      <c r="O260" s="48">
        <v>25</v>
      </c>
      <c r="P260" s="49">
        <f t="shared" ref="P260:P266" si="22">IF(O260=0,"",O260/O259)</f>
        <v>0.86206896551724133</v>
      </c>
      <c r="Q260" s="49">
        <f t="shared" ref="Q260:Q266" si="23">IF(O260=0,"",100%-P260)</f>
        <v>0.13793103448275867</v>
      </c>
    </row>
    <row r="261" spans="1:18" ht="15.75" customHeight="1" x14ac:dyDescent="0.25">
      <c r="A261" s="41">
        <v>2101</v>
      </c>
      <c r="B261" s="42"/>
      <c r="C261" s="42"/>
      <c r="D261" s="42">
        <v>23</v>
      </c>
      <c r="E261" s="42"/>
      <c r="F261" s="42"/>
      <c r="G261" s="42"/>
      <c r="H261" s="42"/>
      <c r="I261" s="42"/>
      <c r="J261" s="131"/>
      <c r="K261" s="119"/>
      <c r="L261" s="120"/>
      <c r="M261" s="121"/>
      <c r="N261" s="47">
        <f>IF(D261=0,"",D261/C260)</f>
        <v>0.92</v>
      </c>
      <c r="O261" s="48">
        <v>23</v>
      </c>
      <c r="P261" s="49">
        <f t="shared" si="22"/>
        <v>0.92</v>
      </c>
      <c r="Q261" s="49">
        <f t="shared" si="23"/>
        <v>7.999999999999996E-2</v>
      </c>
      <c r="R261" s="32">
        <f>O261/O259</f>
        <v>0.7931034482758621</v>
      </c>
    </row>
    <row r="262" spans="1:18" ht="15.75" customHeight="1" x14ac:dyDescent="0.25">
      <c r="A262" s="41">
        <v>2102</v>
      </c>
      <c r="B262" s="42"/>
      <c r="C262" s="42"/>
      <c r="D262" s="42"/>
      <c r="E262" s="42">
        <v>23</v>
      </c>
      <c r="F262" s="42"/>
      <c r="G262" s="42"/>
      <c r="H262" s="42"/>
      <c r="I262" s="42"/>
      <c r="J262" s="131"/>
      <c r="K262" s="119"/>
      <c r="L262" s="120"/>
      <c r="M262" s="121"/>
      <c r="N262" s="47">
        <f>IF(E262=0,"",E262/D261)</f>
        <v>1</v>
      </c>
      <c r="O262" s="48">
        <v>23</v>
      </c>
      <c r="P262" s="49">
        <f t="shared" si="22"/>
        <v>1</v>
      </c>
      <c r="Q262" s="49">
        <f t="shared" si="23"/>
        <v>0</v>
      </c>
    </row>
    <row r="263" spans="1:18" ht="15.75" customHeight="1" x14ac:dyDescent="0.25">
      <c r="A263" s="41">
        <v>2201</v>
      </c>
      <c r="B263" s="42"/>
      <c r="C263" s="42"/>
      <c r="D263" s="42"/>
      <c r="E263" s="42"/>
      <c r="F263" s="42">
        <v>23</v>
      </c>
      <c r="G263" s="42"/>
      <c r="H263" s="42"/>
      <c r="I263" s="42"/>
      <c r="J263" s="131"/>
      <c r="K263" s="119"/>
      <c r="L263" s="120"/>
      <c r="M263" s="121"/>
      <c r="N263" s="47">
        <f>IF(F263=0,"",F263/E262)</f>
        <v>1</v>
      </c>
      <c r="O263" s="48">
        <v>23</v>
      </c>
      <c r="P263" s="49">
        <f t="shared" si="22"/>
        <v>1</v>
      </c>
      <c r="Q263" s="49">
        <f t="shared" si="23"/>
        <v>0</v>
      </c>
    </row>
    <row r="264" spans="1:18" ht="15.75" customHeight="1" x14ac:dyDescent="0.25">
      <c r="A264" s="41">
        <v>2202</v>
      </c>
      <c r="B264" s="42"/>
      <c r="C264" s="42"/>
      <c r="D264" s="42"/>
      <c r="E264" s="42"/>
      <c r="F264" s="42"/>
      <c r="G264" s="42">
        <v>23</v>
      </c>
      <c r="H264" s="42"/>
      <c r="I264" s="42"/>
      <c r="J264" s="131"/>
      <c r="K264" s="119"/>
      <c r="L264" s="120"/>
      <c r="M264" s="121"/>
      <c r="N264" s="47">
        <f>IF(G264=0,"",G264/F263)</f>
        <v>1</v>
      </c>
      <c r="O264" s="48">
        <v>23</v>
      </c>
      <c r="P264" s="49">
        <f t="shared" si="22"/>
        <v>1</v>
      </c>
      <c r="Q264" s="49">
        <f t="shared" si="23"/>
        <v>0</v>
      </c>
    </row>
    <row r="265" spans="1:18" ht="15.75" customHeight="1" x14ac:dyDescent="0.25">
      <c r="A265" s="41">
        <v>2301</v>
      </c>
      <c r="B265" s="42"/>
      <c r="C265" s="42"/>
      <c r="D265" s="42"/>
      <c r="E265" s="42"/>
      <c r="F265" s="42"/>
      <c r="G265" s="42"/>
      <c r="H265" s="42">
        <v>21</v>
      </c>
      <c r="I265" s="42"/>
      <c r="J265" s="131"/>
      <c r="K265" s="119"/>
      <c r="L265" s="120"/>
      <c r="M265" s="121"/>
      <c r="N265" s="47">
        <f>IF(H265=0,"",H265/G264)</f>
        <v>0.91304347826086951</v>
      </c>
      <c r="O265" s="48">
        <v>23</v>
      </c>
      <c r="P265" s="49">
        <f t="shared" si="22"/>
        <v>1</v>
      </c>
      <c r="Q265" s="49">
        <f t="shared" si="23"/>
        <v>0</v>
      </c>
    </row>
    <row r="266" spans="1:18" ht="15.75" customHeight="1" x14ac:dyDescent="0.25">
      <c r="A266" s="41">
        <v>2302</v>
      </c>
      <c r="B266" s="42"/>
      <c r="C266" s="42"/>
      <c r="D266" s="42"/>
      <c r="E266" s="42"/>
      <c r="F266" s="42"/>
      <c r="G266" s="42"/>
      <c r="H266" s="42"/>
      <c r="I266" s="42">
        <v>19</v>
      </c>
      <c r="J266" s="131"/>
      <c r="K266" s="119"/>
      <c r="L266" s="120"/>
      <c r="M266" s="121"/>
      <c r="N266" s="47">
        <f>IF(I266=0,"",I266/H265)</f>
        <v>0.90476190476190477</v>
      </c>
      <c r="O266" s="48">
        <v>23</v>
      </c>
      <c r="P266" s="49">
        <f t="shared" si="22"/>
        <v>1</v>
      </c>
      <c r="Q266" s="49">
        <f t="shared" si="23"/>
        <v>0</v>
      </c>
    </row>
    <row r="267" spans="1:18" ht="15.75" customHeight="1" x14ac:dyDescent="0.25">
      <c r="A267" s="41">
        <v>2401</v>
      </c>
      <c r="B267" s="42"/>
      <c r="C267" s="42"/>
      <c r="D267" s="42"/>
      <c r="E267" s="42"/>
      <c r="F267" s="42"/>
      <c r="G267" s="42"/>
      <c r="H267" s="42"/>
      <c r="I267" s="42">
        <v>3</v>
      </c>
      <c r="J267" s="131"/>
      <c r="K267" s="119"/>
      <c r="L267" s="120"/>
      <c r="M267" s="120"/>
      <c r="N267" s="120"/>
      <c r="O267" s="48">
        <v>6</v>
      </c>
      <c r="P267" s="127"/>
      <c r="Q267" s="126"/>
    </row>
    <row r="268" spans="1:18" ht="15.75" customHeight="1" x14ac:dyDescent="0.25">
      <c r="A268" s="41">
        <v>2402</v>
      </c>
      <c r="B268" s="42"/>
      <c r="C268" s="42"/>
      <c r="D268" s="42"/>
      <c r="E268" s="42"/>
      <c r="F268" s="42"/>
      <c r="G268" s="42"/>
      <c r="H268" s="42"/>
      <c r="I268" s="42">
        <v>3</v>
      </c>
      <c r="J268" s="131">
        <v>20</v>
      </c>
      <c r="K268" s="119"/>
      <c r="L268" s="120"/>
      <c r="M268" s="122"/>
      <c r="N268" s="126"/>
      <c r="O268" s="48">
        <v>3</v>
      </c>
      <c r="P268" s="127"/>
      <c r="Q268" s="126"/>
    </row>
    <row r="269" spans="1:18" ht="15.75" customHeight="1" x14ac:dyDescent="0.25">
      <c r="A269" s="41">
        <v>2501</v>
      </c>
      <c r="B269" s="42"/>
      <c r="C269" s="42"/>
      <c r="D269" s="42"/>
      <c r="E269" s="42"/>
      <c r="F269" s="42"/>
      <c r="G269" s="42"/>
      <c r="H269" s="42"/>
      <c r="I269" s="42">
        <v>2</v>
      </c>
      <c r="J269" s="131"/>
      <c r="K269" s="119"/>
      <c r="L269" s="120"/>
      <c r="M269" s="122"/>
      <c r="N269" s="126"/>
      <c r="O269" s="124">
        <v>2</v>
      </c>
      <c r="P269" s="127"/>
      <c r="Q269" s="126"/>
    </row>
    <row r="270" spans="1:18" ht="15.75" customHeight="1" x14ac:dyDescent="0.25">
      <c r="A270" s="41">
        <v>2502</v>
      </c>
      <c r="B270" s="42"/>
      <c r="C270" s="42"/>
      <c r="D270" s="42"/>
      <c r="E270" s="42"/>
      <c r="F270" s="42"/>
      <c r="G270" s="42"/>
      <c r="H270" s="42"/>
      <c r="I270" s="42"/>
      <c r="J270" s="131"/>
      <c r="K270" s="119"/>
      <c r="L270" s="120"/>
      <c r="M270" s="122"/>
      <c r="N270" s="126"/>
      <c r="O270" s="124"/>
      <c r="P270" s="127"/>
      <c r="Q270" s="126"/>
    </row>
    <row r="271" spans="1:18" ht="15.75" customHeight="1" x14ac:dyDescent="0.25">
      <c r="A271" s="41">
        <v>2601</v>
      </c>
      <c r="B271" s="42"/>
      <c r="C271" s="42"/>
      <c r="D271" s="42"/>
      <c r="E271" s="42"/>
      <c r="F271" s="42"/>
      <c r="G271" s="42"/>
      <c r="H271" s="42"/>
      <c r="I271" s="42"/>
      <c r="J271" s="131"/>
      <c r="K271" s="119"/>
      <c r="L271" s="120"/>
      <c r="M271" s="122"/>
      <c r="N271" s="126"/>
      <c r="O271" s="124"/>
      <c r="P271" s="127"/>
      <c r="Q271" s="126"/>
    </row>
    <row r="272" spans="1:18" ht="15.75" customHeight="1" x14ac:dyDescent="0.25">
      <c r="A272" s="41">
        <v>2602</v>
      </c>
      <c r="B272" s="42"/>
      <c r="C272" s="42"/>
      <c r="D272" s="42"/>
      <c r="E272" s="42"/>
      <c r="F272" s="42"/>
      <c r="G272" s="42"/>
      <c r="H272" s="42"/>
      <c r="I272" s="42"/>
      <c r="J272" s="131"/>
      <c r="K272" s="119"/>
      <c r="L272" s="120"/>
      <c r="M272" s="122"/>
      <c r="N272" s="120"/>
      <c r="O272" s="122"/>
      <c r="P272" s="151"/>
      <c r="Q272" s="126"/>
    </row>
    <row r="273" spans="1:18" ht="15.75" customHeight="1" x14ac:dyDescent="0.25">
      <c r="A273" s="41">
        <v>2701</v>
      </c>
      <c r="B273" s="42"/>
      <c r="C273" s="42"/>
      <c r="D273" s="42"/>
      <c r="E273" s="42"/>
      <c r="F273" s="42"/>
      <c r="G273" s="42"/>
      <c r="H273" s="42"/>
      <c r="I273" s="42"/>
      <c r="J273" s="131"/>
      <c r="K273" s="119"/>
      <c r="L273" s="120"/>
      <c r="M273" s="122"/>
      <c r="N273" s="93" t="s">
        <v>35</v>
      </c>
      <c r="O273" s="94">
        <v>2</v>
      </c>
      <c r="P273" s="54">
        <f>J276</f>
        <v>20</v>
      </c>
      <c r="Q273" s="69" t="s">
        <v>20</v>
      </c>
    </row>
    <row r="274" spans="1:18" ht="15.75" customHeight="1" x14ac:dyDescent="0.25">
      <c r="A274" s="41">
        <v>2702</v>
      </c>
      <c r="B274" s="42"/>
      <c r="C274" s="42"/>
      <c r="D274" s="42"/>
      <c r="E274" s="42"/>
      <c r="F274" s="42"/>
      <c r="G274" s="42"/>
      <c r="H274" s="42"/>
      <c r="I274" s="42"/>
      <c r="J274" s="131"/>
      <c r="K274" s="119"/>
      <c r="L274" s="120"/>
      <c r="M274" s="122"/>
      <c r="N274" s="95" t="s">
        <v>36</v>
      </c>
      <c r="O274" s="96">
        <f>IF(O273/B259=0,"",O273/B259)</f>
        <v>6.8965517241379309E-2</v>
      </c>
      <c r="P274" s="58">
        <f>IF(O273/P273=0,"",O273/P273)</f>
        <v>0.1</v>
      </c>
      <c r="Q274" s="97" t="s">
        <v>37</v>
      </c>
    </row>
    <row r="275" spans="1:18" ht="15.75" customHeight="1" x14ac:dyDescent="0.25">
      <c r="A275" s="41">
        <v>2801</v>
      </c>
      <c r="B275" s="178"/>
      <c r="C275" s="178"/>
      <c r="D275" s="178"/>
      <c r="E275" s="178"/>
      <c r="F275" s="178"/>
      <c r="G275" s="178"/>
      <c r="H275" s="178"/>
      <c r="I275" s="178"/>
      <c r="J275" s="131"/>
      <c r="K275" s="128"/>
      <c r="L275" s="129"/>
      <c r="M275" s="130"/>
      <c r="N275" s="61"/>
      <c r="O275" s="62"/>
      <c r="P275" s="62"/>
      <c r="Q275" s="63"/>
    </row>
    <row r="276" spans="1:18" ht="18" customHeight="1" x14ac:dyDescent="0.25">
      <c r="A276" s="22"/>
      <c r="B276" s="210" t="s">
        <v>79</v>
      </c>
      <c r="C276" s="210"/>
      <c r="D276" s="210"/>
      <c r="E276" s="210"/>
      <c r="F276" s="210"/>
      <c r="G276" s="210"/>
      <c r="H276" s="210"/>
      <c r="I276" s="210"/>
      <c r="J276" s="177">
        <f>SUM(J259:J272)</f>
        <v>20</v>
      </c>
      <c r="K276" s="65">
        <f>J268/B259</f>
        <v>0.68965517241379315</v>
      </c>
      <c r="L276" s="65">
        <f>IF(J276=0,"",J276/B259)</f>
        <v>0.68965517241379315</v>
      </c>
      <c r="M276" s="65">
        <f>L276-K276</f>
        <v>0</v>
      </c>
      <c r="N276" s="1"/>
      <c r="O276" s="27"/>
      <c r="P276" s="30"/>
      <c r="Q276" s="1"/>
    </row>
    <row r="277" spans="1:18" ht="12.75" customHeight="1" x14ac:dyDescent="0.2"/>
    <row r="278" spans="1:18" ht="12.75" customHeight="1" x14ac:dyDescent="0.2"/>
    <row r="279" spans="1:18" ht="26.25" x14ac:dyDescent="0.4">
      <c r="A279" s="113"/>
      <c r="B279" s="211" t="s">
        <v>68</v>
      </c>
      <c r="C279" s="211"/>
      <c r="D279" s="211"/>
      <c r="E279" s="211"/>
      <c r="F279" s="211"/>
      <c r="G279" s="211"/>
      <c r="H279" s="211"/>
      <c r="I279" s="211"/>
      <c r="J279" s="66" t="s">
        <v>92</v>
      </c>
      <c r="K279" s="1"/>
      <c r="L279" s="27"/>
      <c r="M279" s="1"/>
      <c r="N279" s="27"/>
      <c r="O279" s="27"/>
      <c r="P279" s="27"/>
    </row>
    <row r="280" spans="1:18" ht="20.25" x14ac:dyDescent="0.2">
      <c r="A280" s="223" t="s">
        <v>19</v>
      </c>
      <c r="B280" s="224" t="s">
        <v>69</v>
      </c>
      <c r="C280" s="225"/>
      <c r="D280" s="225"/>
      <c r="E280" s="225"/>
      <c r="F280" s="225"/>
      <c r="G280" s="225"/>
      <c r="H280" s="225"/>
      <c r="I280" s="225"/>
      <c r="J280" s="227" t="s">
        <v>20</v>
      </c>
      <c r="K280" s="221" t="s">
        <v>11</v>
      </c>
      <c r="L280" s="221" t="s">
        <v>12</v>
      </c>
      <c r="M280" s="229" t="s">
        <v>13</v>
      </c>
      <c r="N280" s="221" t="s">
        <v>14</v>
      </c>
      <c r="O280" s="222" t="s">
        <v>15</v>
      </c>
      <c r="P280" s="222" t="s">
        <v>16</v>
      </c>
      <c r="Q280" s="221" t="s">
        <v>17</v>
      </c>
    </row>
    <row r="281" spans="1:18" ht="15.75" customHeight="1" x14ac:dyDescent="0.25">
      <c r="A281" s="217"/>
      <c r="B281" s="41" t="s">
        <v>70</v>
      </c>
      <c r="C281" s="41" t="s">
        <v>71</v>
      </c>
      <c r="D281" s="41" t="s">
        <v>72</v>
      </c>
      <c r="E281" s="41" t="s">
        <v>73</v>
      </c>
      <c r="F281" s="41" t="s">
        <v>74</v>
      </c>
      <c r="G281" s="41" t="s">
        <v>75</v>
      </c>
      <c r="H281" s="41" t="s">
        <v>76</v>
      </c>
      <c r="I281" s="41" t="s">
        <v>77</v>
      </c>
      <c r="J281" s="228"/>
      <c r="K281" s="243"/>
      <c r="L281" s="243"/>
      <c r="M281" s="244"/>
      <c r="N281" s="243"/>
      <c r="O281" s="245"/>
      <c r="P281" s="245"/>
      <c r="Q281" s="243"/>
    </row>
    <row r="282" spans="1:18" ht="15.75" x14ac:dyDescent="0.25">
      <c r="A282" s="41">
        <v>2002</v>
      </c>
      <c r="B282" s="42">
        <v>58</v>
      </c>
      <c r="C282" s="42"/>
      <c r="D282" s="42"/>
      <c r="E282" s="42"/>
      <c r="F282" s="42"/>
      <c r="G282" s="42"/>
      <c r="H282" s="42"/>
      <c r="I282" s="42"/>
      <c r="J282" s="131"/>
      <c r="K282" s="114"/>
      <c r="L282" s="115"/>
      <c r="M282" s="116"/>
      <c r="N282" s="43"/>
      <c r="O282" s="44">
        <f>B282</f>
        <v>58</v>
      </c>
      <c r="P282" s="45"/>
      <c r="Q282" s="43"/>
    </row>
    <row r="283" spans="1:18" ht="15.75" customHeight="1" x14ac:dyDescent="0.25">
      <c r="A283" s="41">
        <v>2101</v>
      </c>
      <c r="B283" s="42"/>
      <c r="C283" s="42">
        <v>51</v>
      </c>
      <c r="D283" s="42"/>
      <c r="E283" s="42"/>
      <c r="F283" s="42"/>
      <c r="G283" s="42"/>
      <c r="H283" s="42"/>
      <c r="I283" s="42"/>
      <c r="J283" s="131"/>
      <c r="K283" s="119"/>
      <c r="L283" s="120"/>
      <c r="M283" s="121"/>
      <c r="N283" s="47">
        <f>IF(C283=0,"",C283/B282)</f>
        <v>0.87931034482758619</v>
      </c>
      <c r="O283" s="48">
        <v>51</v>
      </c>
      <c r="P283" s="49">
        <f t="shared" ref="P283:P289" si="24">IF(O283=0,"",O283/O282)</f>
        <v>0.87931034482758619</v>
      </c>
      <c r="Q283" s="49">
        <f t="shared" ref="Q283:Q289" si="25">IF(O283=0,"",100%-P283)</f>
        <v>0.12068965517241381</v>
      </c>
    </row>
    <row r="284" spans="1:18" ht="15.75" customHeight="1" x14ac:dyDescent="0.25">
      <c r="A284" s="41">
        <v>2102</v>
      </c>
      <c r="B284" s="42"/>
      <c r="C284" s="42"/>
      <c r="D284" s="42">
        <v>49</v>
      </c>
      <c r="E284" s="42"/>
      <c r="F284" s="42"/>
      <c r="G284" s="42"/>
      <c r="H284" s="42"/>
      <c r="I284" s="42"/>
      <c r="J284" s="131"/>
      <c r="K284" s="119"/>
      <c r="L284" s="120"/>
      <c r="M284" s="121"/>
      <c r="N284" s="47">
        <f>IF(D284=0,"",D284/C283)</f>
        <v>0.96078431372549022</v>
      </c>
      <c r="O284" s="48">
        <v>49</v>
      </c>
      <c r="P284" s="49">
        <f t="shared" si="24"/>
        <v>0.96078431372549022</v>
      </c>
      <c r="Q284" s="49">
        <f t="shared" si="25"/>
        <v>3.9215686274509776E-2</v>
      </c>
      <c r="R284" s="32">
        <f>O284/O282</f>
        <v>0.84482758620689657</v>
      </c>
    </row>
    <row r="285" spans="1:18" ht="15.75" customHeight="1" x14ac:dyDescent="0.25">
      <c r="A285" s="41">
        <v>2201</v>
      </c>
      <c r="B285" s="42"/>
      <c r="C285" s="42"/>
      <c r="D285" s="42"/>
      <c r="E285" s="42">
        <v>48</v>
      </c>
      <c r="F285" s="42"/>
      <c r="G285" s="42"/>
      <c r="H285" s="42"/>
      <c r="I285" s="42"/>
      <c r="J285" s="131"/>
      <c r="K285" s="119"/>
      <c r="L285" s="120"/>
      <c r="M285" s="121"/>
      <c r="N285" s="47">
        <f>IF(E285=0,"",E285/D284)</f>
        <v>0.97959183673469385</v>
      </c>
      <c r="O285" s="48">
        <v>48</v>
      </c>
      <c r="P285" s="49">
        <f t="shared" si="24"/>
        <v>0.97959183673469385</v>
      </c>
      <c r="Q285" s="49">
        <f t="shared" si="25"/>
        <v>2.0408163265306145E-2</v>
      </c>
    </row>
    <row r="286" spans="1:18" ht="15.75" customHeight="1" x14ac:dyDescent="0.25">
      <c r="A286" s="41">
        <v>2202</v>
      </c>
      <c r="B286" s="42"/>
      <c r="C286" s="42"/>
      <c r="D286" s="42"/>
      <c r="E286" s="42"/>
      <c r="F286" s="42">
        <v>44</v>
      </c>
      <c r="G286" s="42"/>
      <c r="H286" s="42"/>
      <c r="I286" s="42"/>
      <c r="J286" s="131"/>
      <c r="K286" s="119"/>
      <c r="L286" s="120"/>
      <c r="M286" s="121"/>
      <c r="N286" s="47">
        <f>IF(F286=0,"",F286/E285)</f>
        <v>0.91666666666666663</v>
      </c>
      <c r="O286" s="48">
        <v>47</v>
      </c>
      <c r="P286" s="49">
        <f t="shared" si="24"/>
        <v>0.97916666666666663</v>
      </c>
      <c r="Q286" s="49">
        <f t="shared" si="25"/>
        <v>2.083333333333337E-2</v>
      </c>
    </row>
    <row r="287" spans="1:18" ht="15.75" customHeight="1" x14ac:dyDescent="0.25">
      <c r="A287" s="41">
        <v>2301</v>
      </c>
      <c r="B287" s="42"/>
      <c r="C287" s="42"/>
      <c r="D287" s="42"/>
      <c r="E287" s="42"/>
      <c r="F287" s="42"/>
      <c r="G287" s="42">
        <v>43</v>
      </c>
      <c r="H287" s="42"/>
      <c r="I287" s="42"/>
      <c r="J287" s="131"/>
      <c r="K287" s="119"/>
      <c r="L287" s="120"/>
      <c r="M287" s="121"/>
      <c r="N287" s="47">
        <f>IF(G287=0,"",G287/F286)</f>
        <v>0.97727272727272729</v>
      </c>
      <c r="O287" s="48">
        <v>45</v>
      </c>
      <c r="P287" s="49">
        <f t="shared" si="24"/>
        <v>0.95744680851063835</v>
      </c>
      <c r="Q287" s="49">
        <f t="shared" si="25"/>
        <v>4.2553191489361653E-2</v>
      </c>
    </row>
    <row r="288" spans="1:18" ht="15.75" customHeight="1" x14ac:dyDescent="0.25">
      <c r="A288" s="41">
        <v>2302</v>
      </c>
      <c r="B288" s="42"/>
      <c r="C288" s="42"/>
      <c r="D288" s="42"/>
      <c r="E288" s="42"/>
      <c r="F288" s="42"/>
      <c r="G288" s="42"/>
      <c r="H288" s="42">
        <v>39</v>
      </c>
      <c r="I288" s="42"/>
      <c r="J288" s="131"/>
      <c r="K288" s="119"/>
      <c r="L288" s="120"/>
      <c r="M288" s="121"/>
      <c r="N288" s="47">
        <f>IF(H288=0,"",H288/G287)</f>
        <v>0.90697674418604646</v>
      </c>
      <c r="O288" s="48">
        <v>45</v>
      </c>
      <c r="P288" s="49">
        <f t="shared" si="24"/>
        <v>1</v>
      </c>
      <c r="Q288" s="49">
        <f t="shared" si="25"/>
        <v>0</v>
      </c>
    </row>
    <row r="289" spans="1:17" ht="15.75" customHeight="1" x14ac:dyDescent="0.25">
      <c r="A289" s="41">
        <v>2401</v>
      </c>
      <c r="B289" s="42"/>
      <c r="C289" s="42"/>
      <c r="D289" s="42"/>
      <c r="E289" s="42"/>
      <c r="F289" s="42"/>
      <c r="G289" s="42"/>
      <c r="H289" s="42"/>
      <c r="I289" s="42">
        <v>37</v>
      </c>
      <c r="J289" s="131"/>
      <c r="K289" s="119"/>
      <c r="L289" s="120"/>
      <c r="M289" s="121"/>
      <c r="N289" s="47">
        <f>IF(I289=0,"",I289/H288)</f>
        <v>0.94871794871794868</v>
      </c>
      <c r="O289" s="48">
        <v>45</v>
      </c>
      <c r="P289" s="49">
        <f t="shared" si="24"/>
        <v>1</v>
      </c>
      <c r="Q289" s="49">
        <f t="shared" si="25"/>
        <v>0</v>
      </c>
    </row>
    <row r="290" spans="1:17" ht="15.75" customHeight="1" x14ac:dyDescent="0.25">
      <c r="A290" s="41">
        <v>2402</v>
      </c>
      <c r="B290" s="42"/>
      <c r="C290" s="42"/>
      <c r="D290" s="42"/>
      <c r="E290" s="42"/>
      <c r="F290" s="42"/>
      <c r="G290" s="42"/>
      <c r="H290" s="42"/>
      <c r="I290" s="42">
        <v>7</v>
      </c>
      <c r="J290" s="131">
        <v>32</v>
      </c>
      <c r="K290" s="119"/>
      <c r="L290" s="120"/>
      <c r="M290" s="120"/>
      <c r="N290" s="120"/>
      <c r="O290" s="48">
        <v>11</v>
      </c>
      <c r="P290" s="155"/>
      <c r="Q290" s="126"/>
    </row>
    <row r="291" spans="1:17" ht="15.75" customHeight="1" x14ac:dyDescent="0.25">
      <c r="A291" s="41">
        <v>2501</v>
      </c>
      <c r="B291" s="42"/>
      <c r="C291" s="42"/>
      <c r="D291" s="42"/>
      <c r="E291" s="42"/>
      <c r="F291" s="42"/>
      <c r="G291" s="42"/>
      <c r="H291" s="42"/>
      <c r="I291" s="42">
        <v>2</v>
      </c>
      <c r="J291" s="131"/>
      <c r="K291" s="119"/>
      <c r="L291" s="120"/>
      <c r="M291" s="122"/>
      <c r="N291" s="154"/>
      <c r="O291" s="48">
        <v>4</v>
      </c>
      <c r="P291" s="155"/>
      <c r="Q291" s="126"/>
    </row>
    <row r="292" spans="1:17" ht="15.75" customHeight="1" x14ac:dyDescent="0.25">
      <c r="A292" s="41">
        <v>2502</v>
      </c>
      <c r="B292" s="42"/>
      <c r="C292" s="42"/>
      <c r="D292" s="42"/>
      <c r="E292" s="42"/>
      <c r="F292" s="42"/>
      <c r="G292" s="42"/>
      <c r="H292" s="42"/>
      <c r="I292" s="42"/>
      <c r="J292" s="131"/>
      <c r="K292" s="119"/>
      <c r="L292" s="120"/>
      <c r="M292" s="122"/>
      <c r="N292" s="126"/>
      <c r="O292" s="124"/>
      <c r="P292" s="127"/>
      <c r="Q292" s="126"/>
    </row>
    <row r="293" spans="1:17" ht="15.75" customHeight="1" x14ac:dyDescent="0.25">
      <c r="A293" s="41">
        <v>2601</v>
      </c>
      <c r="B293" s="42"/>
      <c r="C293" s="42"/>
      <c r="D293" s="42"/>
      <c r="E293" s="42"/>
      <c r="F293" s="42"/>
      <c r="G293" s="42"/>
      <c r="H293" s="42"/>
      <c r="I293" s="42"/>
      <c r="J293" s="131"/>
      <c r="K293" s="119"/>
      <c r="L293" s="120"/>
      <c r="M293" s="122"/>
      <c r="N293" s="126"/>
      <c r="O293" s="124"/>
      <c r="P293" s="127"/>
      <c r="Q293" s="126"/>
    </row>
    <row r="294" spans="1:17" ht="15.75" customHeight="1" x14ac:dyDescent="0.25">
      <c r="A294" s="41">
        <v>2602</v>
      </c>
      <c r="B294" s="42"/>
      <c r="C294" s="42"/>
      <c r="D294" s="42"/>
      <c r="E294" s="42"/>
      <c r="F294" s="42"/>
      <c r="G294" s="42"/>
      <c r="H294" s="42"/>
      <c r="I294" s="42"/>
      <c r="J294" s="131"/>
      <c r="K294" s="119"/>
      <c r="L294" s="120"/>
      <c r="M294" s="122"/>
      <c r="N294" s="126"/>
      <c r="O294" s="124"/>
      <c r="P294" s="127"/>
      <c r="Q294" s="126"/>
    </row>
    <row r="295" spans="1:17" ht="15.75" customHeight="1" x14ac:dyDescent="0.25">
      <c r="A295" s="41">
        <v>2701</v>
      </c>
      <c r="B295" s="42"/>
      <c r="C295" s="42"/>
      <c r="D295" s="42"/>
      <c r="E295" s="42"/>
      <c r="F295" s="42"/>
      <c r="G295" s="42"/>
      <c r="H295" s="42"/>
      <c r="I295" s="42"/>
      <c r="J295" s="131"/>
      <c r="K295" s="119"/>
      <c r="L295" s="120"/>
      <c r="M295" s="122"/>
      <c r="N295" s="120"/>
      <c r="O295" s="122"/>
      <c r="P295" s="151"/>
      <c r="Q295" s="126"/>
    </row>
    <row r="296" spans="1:17" ht="15.75" customHeight="1" x14ac:dyDescent="0.25">
      <c r="A296" s="41">
        <v>2702</v>
      </c>
      <c r="B296" s="42"/>
      <c r="C296" s="42"/>
      <c r="D296" s="42"/>
      <c r="E296" s="42"/>
      <c r="F296" s="42"/>
      <c r="G296" s="42"/>
      <c r="H296" s="42"/>
      <c r="I296" s="42"/>
      <c r="J296" s="131"/>
      <c r="K296" s="119"/>
      <c r="L296" s="120"/>
      <c r="M296" s="122"/>
      <c r="N296" s="52" t="s">
        <v>35</v>
      </c>
      <c r="O296" s="94"/>
      <c r="P296" s="54">
        <f>SUM(J286:J296)</f>
        <v>32</v>
      </c>
      <c r="Q296" s="55" t="s">
        <v>20</v>
      </c>
    </row>
    <row r="297" spans="1:17" ht="15.75" customHeight="1" x14ac:dyDescent="0.25">
      <c r="A297" s="41">
        <v>2801</v>
      </c>
      <c r="B297" s="42"/>
      <c r="C297" s="42"/>
      <c r="D297" s="42"/>
      <c r="E297" s="42"/>
      <c r="F297" s="42"/>
      <c r="G297" s="42"/>
      <c r="H297" s="42"/>
      <c r="I297" s="42"/>
      <c r="J297" s="131"/>
      <c r="K297" s="119"/>
      <c r="L297" s="120"/>
      <c r="M297" s="122"/>
      <c r="N297" s="56" t="s">
        <v>36</v>
      </c>
      <c r="O297" s="96" t="str">
        <f>IF(O296/P296=0,"",O296/P296)</f>
        <v/>
      </c>
      <c r="P297" s="58" t="str">
        <f>IF(O296/P296=0,"",O296/P296)</f>
        <v/>
      </c>
      <c r="Q297" s="59" t="s">
        <v>37</v>
      </c>
    </row>
    <row r="298" spans="1:17" ht="15.75" customHeight="1" x14ac:dyDescent="0.25">
      <c r="A298" s="41">
        <v>2802</v>
      </c>
      <c r="B298" s="178"/>
      <c r="C298" s="178"/>
      <c r="D298" s="178"/>
      <c r="E298" s="178"/>
      <c r="F298" s="178"/>
      <c r="G298" s="178"/>
      <c r="H298" s="178"/>
      <c r="I298" s="178"/>
      <c r="J298" s="131"/>
      <c r="K298" s="128"/>
      <c r="L298" s="129"/>
      <c r="M298" s="130"/>
      <c r="N298" s="61"/>
      <c r="O298" s="62"/>
      <c r="P298" s="62"/>
      <c r="Q298" s="63"/>
    </row>
    <row r="299" spans="1:17" ht="18" customHeight="1" x14ac:dyDescent="0.25">
      <c r="A299" s="22"/>
      <c r="B299" s="210" t="s">
        <v>79</v>
      </c>
      <c r="C299" s="210"/>
      <c r="D299" s="210"/>
      <c r="E299" s="210"/>
      <c r="F299" s="210"/>
      <c r="G299" s="210"/>
      <c r="H299" s="210"/>
      <c r="I299" s="210"/>
      <c r="J299" s="177">
        <f>SUM(J282:J295)</f>
        <v>32</v>
      </c>
      <c r="K299" s="65">
        <f>IF(J290=0,"",J290/B282)</f>
        <v>0.55172413793103448</v>
      </c>
      <c r="L299" s="65">
        <f>IF(J299=0,"",J299/B282)</f>
        <v>0.55172413793103448</v>
      </c>
      <c r="M299" s="65">
        <f>IF(J290=0,"",L299-K299)</f>
        <v>0</v>
      </c>
      <c r="N299" s="1"/>
      <c r="O299" s="27"/>
      <c r="P299" s="30"/>
      <c r="Q299" s="1"/>
    </row>
    <row r="300" spans="1:17" ht="12.75" customHeight="1" x14ac:dyDescent="0.2"/>
    <row r="301" spans="1:17" ht="12.75" customHeight="1" x14ac:dyDescent="0.2"/>
    <row r="302" spans="1:17" ht="26.25" x14ac:dyDescent="0.4">
      <c r="A302" s="113"/>
      <c r="B302" s="211" t="s">
        <v>68</v>
      </c>
      <c r="C302" s="211"/>
      <c r="D302" s="211"/>
      <c r="E302" s="211"/>
      <c r="F302" s="211"/>
      <c r="G302" s="211"/>
      <c r="H302" s="211"/>
      <c r="I302" s="211"/>
      <c r="J302" s="66" t="s">
        <v>120</v>
      </c>
      <c r="K302" s="1"/>
      <c r="L302" s="27"/>
      <c r="M302" s="1"/>
      <c r="N302" s="27"/>
      <c r="O302" s="27"/>
      <c r="P302" s="27"/>
    </row>
    <row r="303" spans="1:17" ht="20.25" x14ac:dyDescent="0.2">
      <c r="A303" s="223" t="s">
        <v>19</v>
      </c>
      <c r="B303" s="224" t="s">
        <v>69</v>
      </c>
      <c r="C303" s="225"/>
      <c r="D303" s="225"/>
      <c r="E303" s="225"/>
      <c r="F303" s="225"/>
      <c r="G303" s="225"/>
      <c r="H303" s="225"/>
      <c r="I303" s="225"/>
      <c r="J303" s="227" t="s">
        <v>20</v>
      </c>
      <c r="K303" s="221" t="s">
        <v>11</v>
      </c>
      <c r="L303" s="221" t="s">
        <v>12</v>
      </c>
      <c r="M303" s="229" t="s">
        <v>13</v>
      </c>
      <c r="N303" s="221" t="s">
        <v>14</v>
      </c>
      <c r="O303" s="222" t="s">
        <v>15</v>
      </c>
      <c r="P303" s="222" t="s">
        <v>16</v>
      </c>
      <c r="Q303" s="221" t="s">
        <v>17</v>
      </c>
    </row>
    <row r="304" spans="1:17" ht="15.75" customHeight="1" x14ac:dyDescent="0.25">
      <c r="A304" s="217"/>
      <c r="B304" s="41" t="s">
        <v>70</v>
      </c>
      <c r="C304" s="41" t="s">
        <v>71</v>
      </c>
      <c r="D304" s="41" t="s">
        <v>72</v>
      </c>
      <c r="E304" s="41" t="s">
        <v>73</v>
      </c>
      <c r="F304" s="41" t="s">
        <v>74</v>
      </c>
      <c r="G304" s="41" t="s">
        <v>75</v>
      </c>
      <c r="H304" s="41" t="s">
        <v>76</v>
      </c>
      <c r="I304" s="41" t="s">
        <v>77</v>
      </c>
      <c r="J304" s="228"/>
      <c r="K304" s="243"/>
      <c r="L304" s="243"/>
      <c r="M304" s="244"/>
      <c r="N304" s="243"/>
      <c r="O304" s="245"/>
      <c r="P304" s="245"/>
      <c r="Q304" s="243"/>
    </row>
    <row r="305" spans="1:18" ht="15.75" customHeight="1" x14ac:dyDescent="0.25">
      <c r="A305" s="41">
        <v>2101</v>
      </c>
      <c r="B305" s="42">
        <v>58</v>
      </c>
      <c r="C305" s="42"/>
      <c r="D305" s="42"/>
      <c r="E305" s="42"/>
      <c r="F305" s="42"/>
      <c r="G305" s="42"/>
      <c r="H305" s="42"/>
      <c r="I305" s="42"/>
      <c r="J305" s="131"/>
      <c r="K305" s="114"/>
      <c r="L305" s="115"/>
      <c r="M305" s="116"/>
      <c r="N305" s="43"/>
      <c r="O305" s="44">
        <f>B305</f>
        <v>58</v>
      </c>
      <c r="P305" s="45"/>
      <c r="Q305" s="43"/>
    </row>
    <row r="306" spans="1:18" ht="15.75" customHeight="1" x14ac:dyDescent="0.25">
      <c r="A306" s="41">
        <v>2102</v>
      </c>
      <c r="B306" s="42"/>
      <c r="C306" s="42">
        <v>40</v>
      </c>
      <c r="D306" s="42"/>
      <c r="E306" s="42"/>
      <c r="F306" s="42"/>
      <c r="G306" s="42"/>
      <c r="H306" s="42"/>
      <c r="I306" s="42"/>
      <c r="J306" s="131"/>
      <c r="K306" s="119"/>
      <c r="L306" s="120"/>
      <c r="M306" s="121"/>
      <c r="N306" s="47">
        <f>IF(C306=0,"",C306/B305)</f>
        <v>0.68965517241379315</v>
      </c>
      <c r="O306" s="48">
        <v>43</v>
      </c>
      <c r="P306" s="49">
        <f t="shared" ref="P306:P312" si="26">IF(O306=0,"",O306/O305)</f>
        <v>0.74137931034482762</v>
      </c>
      <c r="Q306" s="49">
        <f t="shared" ref="Q306:Q312" si="27">IF(O306=0,"",100%-P306)</f>
        <v>0.25862068965517238</v>
      </c>
    </row>
    <row r="307" spans="1:18" ht="15.75" customHeight="1" x14ac:dyDescent="0.25">
      <c r="A307" s="41">
        <v>2201</v>
      </c>
      <c r="B307" s="42"/>
      <c r="C307" s="42"/>
      <c r="D307" s="42">
        <v>30</v>
      </c>
      <c r="E307" s="42"/>
      <c r="F307" s="42"/>
      <c r="G307" s="42"/>
      <c r="H307" s="42"/>
      <c r="I307" s="42"/>
      <c r="J307" s="131"/>
      <c r="K307" s="119"/>
      <c r="L307" s="120"/>
      <c r="M307" s="121"/>
      <c r="N307" s="47">
        <f>IF(D307=0,"",D307/C306)</f>
        <v>0.75</v>
      </c>
      <c r="O307" s="48">
        <v>36</v>
      </c>
      <c r="P307" s="49">
        <f t="shared" si="26"/>
        <v>0.83720930232558144</v>
      </c>
      <c r="Q307" s="49">
        <f t="shared" si="27"/>
        <v>0.16279069767441856</v>
      </c>
      <c r="R307" s="32">
        <f>O307/O305</f>
        <v>0.62068965517241381</v>
      </c>
    </row>
    <row r="308" spans="1:18" ht="15.75" customHeight="1" x14ac:dyDescent="0.25">
      <c r="A308" s="41">
        <v>2202</v>
      </c>
      <c r="B308" s="42"/>
      <c r="C308" s="42"/>
      <c r="D308" s="42"/>
      <c r="E308" s="42">
        <v>30</v>
      </c>
      <c r="F308" s="42"/>
      <c r="G308" s="42"/>
      <c r="H308" s="42"/>
      <c r="I308" s="42"/>
      <c r="J308" s="131"/>
      <c r="K308" s="119"/>
      <c r="L308" s="120"/>
      <c r="M308" s="121"/>
      <c r="N308" s="47">
        <f>IF(E308=0,"",E308/D307)</f>
        <v>1</v>
      </c>
      <c r="O308" s="48">
        <v>35</v>
      </c>
      <c r="P308" s="49">
        <f t="shared" si="26"/>
        <v>0.97222222222222221</v>
      </c>
      <c r="Q308" s="49">
        <f t="shared" si="27"/>
        <v>2.777777777777779E-2</v>
      </c>
    </row>
    <row r="309" spans="1:18" ht="15.75" customHeight="1" x14ac:dyDescent="0.25">
      <c r="A309" s="41">
        <v>2301</v>
      </c>
      <c r="B309" s="42"/>
      <c r="C309" s="42"/>
      <c r="D309" s="42"/>
      <c r="E309" s="42"/>
      <c r="F309" s="42">
        <v>26</v>
      </c>
      <c r="G309" s="42"/>
      <c r="H309" s="42"/>
      <c r="I309" s="42"/>
      <c r="J309" s="131"/>
      <c r="K309" s="119"/>
      <c r="L309" s="120"/>
      <c r="M309" s="121"/>
      <c r="N309" s="47">
        <f>IF(F309=0,"",F309/E308)</f>
        <v>0.8666666666666667</v>
      </c>
      <c r="O309" s="48">
        <v>32</v>
      </c>
      <c r="P309" s="49">
        <f t="shared" si="26"/>
        <v>0.91428571428571426</v>
      </c>
      <c r="Q309" s="49">
        <f t="shared" si="27"/>
        <v>8.5714285714285743E-2</v>
      </c>
    </row>
    <row r="310" spans="1:18" ht="15.75" customHeight="1" x14ac:dyDescent="0.25">
      <c r="A310" s="41">
        <v>2302</v>
      </c>
      <c r="B310" s="42"/>
      <c r="C310" s="42"/>
      <c r="D310" s="42"/>
      <c r="E310" s="42"/>
      <c r="F310" s="42"/>
      <c r="G310" s="42">
        <v>24</v>
      </c>
      <c r="H310" s="42"/>
      <c r="I310" s="42"/>
      <c r="J310" s="131"/>
      <c r="K310" s="119"/>
      <c r="L310" s="120"/>
      <c r="M310" s="121"/>
      <c r="N310" s="47">
        <f>IF(G310=0,"",G310/F309)</f>
        <v>0.92307692307692313</v>
      </c>
      <c r="O310" s="48">
        <v>29</v>
      </c>
      <c r="P310" s="49">
        <f t="shared" si="26"/>
        <v>0.90625</v>
      </c>
      <c r="Q310" s="49">
        <f t="shared" si="27"/>
        <v>9.375E-2</v>
      </c>
    </row>
    <row r="311" spans="1:18" ht="15.75" customHeight="1" x14ac:dyDescent="0.25">
      <c r="A311" s="41">
        <v>2401</v>
      </c>
      <c r="B311" s="42"/>
      <c r="C311" s="42"/>
      <c r="D311" s="42"/>
      <c r="E311" s="42"/>
      <c r="F311" s="42"/>
      <c r="G311" s="42"/>
      <c r="H311" s="42">
        <v>21</v>
      </c>
      <c r="I311" s="42"/>
      <c r="J311" s="131"/>
      <c r="K311" s="119"/>
      <c r="L311" s="120"/>
      <c r="M311" s="121"/>
      <c r="N311" s="47">
        <f>IF(H311=0,"",H311/G310)</f>
        <v>0.875</v>
      </c>
      <c r="O311" s="48">
        <v>29</v>
      </c>
      <c r="P311" s="49">
        <f t="shared" si="26"/>
        <v>1</v>
      </c>
      <c r="Q311" s="49">
        <f t="shared" si="27"/>
        <v>0</v>
      </c>
    </row>
    <row r="312" spans="1:18" ht="15.75" customHeight="1" x14ac:dyDescent="0.25">
      <c r="A312" s="41">
        <v>2402</v>
      </c>
      <c r="B312" s="42"/>
      <c r="C312" s="42"/>
      <c r="D312" s="42"/>
      <c r="E312" s="42"/>
      <c r="F312" s="42"/>
      <c r="G312" s="42"/>
      <c r="H312" s="42"/>
      <c r="I312" s="42">
        <v>15</v>
      </c>
      <c r="J312" s="131"/>
      <c r="K312" s="119"/>
      <c r="L312" s="120"/>
      <c r="M312" s="121"/>
      <c r="N312" s="47">
        <f>IF(I312=0,"",I312/H311)</f>
        <v>0.7142857142857143</v>
      </c>
      <c r="O312" s="48">
        <v>28</v>
      </c>
      <c r="P312" s="49">
        <f t="shared" si="26"/>
        <v>0.96551724137931039</v>
      </c>
      <c r="Q312" s="49">
        <f t="shared" si="27"/>
        <v>3.4482758620689613E-2</v>
      </c>
    </row>
    <row r="313" spans="1:18" ht="15.75" customHeight="1" x14ac:dyDescent="0.25">
      <c r="A313" s="41">
        <v>2501</v>
      </c>
      <c r="B313" s="42"/>
      <c r="C313" s="42"/>
      <c r="D313" s="42"/>
      <c r="E313" s="42"/>
      <c r="F313" s="42"/>
      <c r="G313" s="42"/>
      <c r="H313" s="42"/>
      <c r="I313" s="42">
        <v>18</v>
      </c>
      <c r="J313" s="131"/>
      <c r="K313" s="119"/>
      <c r="L313" s="120"/>
      <c r="M313" s="120"/>
      <c r="N313" s="120"/>
      <c r="O313" s="48">
        <v>20</v>
      </c>
      <c r="P313" s="127"/>
      <c r="Q313" s="126"/>
    </row>
    <row r="314" spans="1:18" ht="15.75" customHeight="1" x14ac:dyDescent="0.25">
      <c r="A314" s="41">
        <v>2502</v>
      </c>
      <c r="B314" s="42"/>
      <c r="C314" s="42"/>
      <c r="D314" s="42"/>
      <c r="E314" s="42"/>
      <c r="F314" s="42"/>
      <c r="G314" s="42"/>
      <c r="H314" s="42"/>
      <c r="I314" s="42"/>
      <c r="J314" s="131"/>
      <c r="K314" s="119"/>
      <c r="L314" s="120"/>
      <c r="M314" s="122"/>
      <c r="N314" s="154"/>
      <c r="O314" s="48"/>
      <c r="P314" s="127"/>
      <c r="Q314" s="126"/>
    </row>
    <row r="315" spans="1:18" ht="15.75" customHeight="1" x14ac:dyDescent="0.25">
      <c r="A315" s="41">
        <v>2601</v>
      </c>
      <c r="B315" s="42"/>
      <c r="C315" s="42"/>
      <c r="D315" s="42"/>
      <c r="E315" s="42"/>
      <c r="F315" s="42"/>
      <c r="G315" s="42"/>
      <c r="H315" s="42"/>
      <c r="I315" s="42"/>
      <c r="J315" s="131"/>
      <c r="K315" s="119"/>
      <c r="L315" s="120"/>
      <c r="M315" s="122"/>
      <c r="N315" s="126"/>
      <c r="O315" s="124"/>
      <c r="P315" s="127"/>
      <c r="Q315" s="126"/>
    </row>
    <row r="316" spans="1:18" ht="15.75" customHeight="1" x14ac:dyDescent="0.25">
      <c r="A316" s="41">
        <v>2602</v>
      </c>
      <c r="B316" s="42"/>
      <c r="C316" s="42"/>
      <c r="D316" s="42"/>
      <c r="E316" s="42"/>
      <c r="F316" s="42"/>
      <c r="G316" s="42"/>
      <c r="H316" s="42"/>
      <c r="I316" s="42"/>
      <c r="J316" s="131"/>
      <c r="K316" s="119"/>
      <c r="L316" s="120"/>
      <c r="M316" s="122"/>
      <c r="N316" s="126"/>
      <c r="O316" s="124"/>
      <c r="P316" s="127"/>
      <c r="Q316" s="126"/>
    </row>
    <row r="317" spans="1:18" ht="15.75" customHeight="1" x14ac:dyDescent="0.25">
      <c r="A317" s="41">
        <v>2701</v>
      </c>
      <c r="B317" s="42"/>
      <c r="C317" s="42"/>
      <c r="D317" s="42"/>
      <c r="E317" s="42"/>
      <c r="F317" s="42"/>
      <c r="G317" s="42"/>
      <c r="H317" s="42"/>
      <c r="I317" s="42"/>
      <c r="J317" s="131"/>
      <c r="K317" s="119"/>
      <c r="L317" s="120"/>
      <c r="M317" s="122"/>
      <c r="N317" s="126"/>
      <c r="O317" s="124"/>
      <c r="P317" s="127"/>
      <c r="Q317" s="126"/>
    </row>
    <row r="318" spans="1:18" ht="15.75" customHeight="1" x14ac:dyDescent="0.25">
      <c r="A318" s="41">
        <v>2702</v>
      </c>
      <c r="B318" s="42"/>
      <c r="C318" s="42"/>
      <c r="D318" s="42"/>
      <c r="E318" s="42"/>
      <c r="F318" s="42"/>
      <c r="G318" s="42"/>
      <c r="H318" s="42"/>
      <c r="I318" s="42"/>
      <c r="J318" s="131"/>
      <c r="K318" s="119"/>
      <c r="L318" s="120"/>
      <c r="M318" s="122"/>
      <c r="N318" s="120"/>
      <c r="O318" s="122"/>
      <c r="P318" s="151"/>
      <c r="Q318" s="126"/>
    </row>
    <row r="319" spans="1:18" ht="15.75" customHeight="1" x14ac:dyDescent="0.25">
      <c r="A319" s="41">
        <v>2801</v>
      </c>
      <c r="B319" s="42"/>
      <c r="C319" s="42"/>
      <c r="D319" s="42"/>
      <c r="E319" s="42"/>
      <c r="F319" s="42"/>
      <c r="G319" s="42"/>
      <c r="H319" s="42"/>
      <c r="I319" s="42"/>
      <c r="J319" s="131"/>
      <c r="K319" s="119"/>
      <c r="L319" s="120"/>
      <c r="M319" s="122"/>
      <c r="N319" s="52" t="s">
        <v>35</v>
      </c>
      <c r="O319" s="94"/>
      <c r="P319" s="54">
        <f>SUM(J309:J319)</f>
        <v>0</v>
      </c>
      <c r="Q319" s="55" t="s">
        <v>20</v>
      </c>
    </row>
    <row r="320" spans="1:18" ht="15.75" customHeight="1" x14ac:dyDescent="0.25">
      <c r="A320" s="41">
        <v>2802</v>
      </c>
      <c r="B320" s="42"/>
      <c r="C320" s="42"/>
      <c r="D320" s="42"/>
      <c r="E320" s="42"/>
      <c r="F320" s="42"/>
      <c r="G320" s="42"/>
      <c r="H320" s="42"/>
      <c r="I320" s="42"/>
      <c r="J320" s="131"/>
      <c r="K320" s="119"/>
      <c r="L320" s="120"/>
      <c r="M320" s="122"/>
      <c r="N320" s="56" t="s">
        <v>36</v>
      </c>
      <c r="O320" s="96" t="e">
        <f>IF(O319/P319=0,"",O319/P319)</f>
        <v>#DIV/0!</v>
      </c>
      <c r="P320" s="58" t="e">
        <f>IF(O319/P319=0,"",O319/P319)</f>
        <v>#DIV/0!</v>
      </c>
      <c r="Q320" s="59" t="s">
        <v>37</v>
      </c>
    </row>
    <row r="321" spans="1:23" ht="15.75" customHeight="1" x14ac:dyDescent="0.25">
      <c r="A321" s="41">
        <v>2901</v>
      </c>
      <c r="B321" s="178"/>
      <c r="C321" s="178"/>
      <c r="D321" s="178"/>
      <c r="E321" s="178"/>
      <c r="F321" s="178"/>
      <c r="G321" s="178"/>
      <c r="H321" s="178"/>
      <c r="I321" s="178"/>
      <c r="J321" s="131"/>
      <c r="K321" s="128"/>
      <c r="L321" s="129"/>
      <c r="M321" s="130"/>
      <c r="N321" s="61"/>
      <c r="O321" s="62"/>
      <c r="P321" s="62"/>
      <c r="Q321" s="63"/>
    </row>
    <row r="322" spans="1:23" ht="18" customHeight="1" x14ac:dyDescent="0.25">
      <c r="A322" s="22"/>
      <c r="B322" s="210" t="s">
        <v>79</v>
      </c>
      <c r="C322" s="210"/>
      <c r="D322" s="210"/>
      <c r="E322" s="210"/>
      <c r="F322" s="210"/>
      <c r="G322" s="210"/>
      <c r="H322" s="210"/>
      <c r="I322" s="210"/>
      <c r="J322" s="177">
        <f>SUM(J305:J318)</f>
        <v>0</v>
      </c>
      <c r="K322" s="65" t="str">
        <f>IF(J313=0,"",J313/B305)</f>
        <v/>
      </c>
      <c r="L322" s="65" t="str">
        <f>IF(J322=0,"",J322/B305)</f>
        <v/>
      </c>
      <c r="M322" s="65" t="str">
        <f>IF(J313=0,"",L322-K322)</f>
        <v/>
      </c>
      <c r="N322" s="1"/>
      <c r="O322" s="27"/>
      <c r="P322" s="30"/>
      <c r="Q322" s="1"/>
    </row>
    <row r="323" spans="1:23" ht="12.75" customHeight="1" x14ac:dyDescent="0.2"/>
    <row r="324" spans="1:23" ht="12.75" customHeight="1" x14ac:dyDescent="0.2">
      <c r="W324" s="139"/>
    </row>
    <row r="325" spans="1:23" ht="26.25" x14ac:dyDescent="0.4">
      <c r="A325" s="113"/>
      <c r="B325" s="211" t="s">
        <v>68</v>
      </c>
      <c r="C325" s="211"/>
      <c r="D325" s="211"/>
      <c r="E325" s="211"/>
      <c r="F325" s="211"/>
      <c r="G325" s="211"/>
      <c r="H325" s="211"/>
      <c r="I325" s="211"/>
      <c r="J325" s="66" t="s">
        <v>93</v>
      </c>
      <c r="K325" s="1"/>
      <c r="L325" s="27"/>
      <c r="M325" s="1"/>
      <c r="N325" s="27"/>
      <c r="O325" s="27"/>
      <c r="P325" s="27"/>
    </row>
    <row r="326" spans="1:23" ht="20.25" x14ac:dyDescent="0.2">
      <c r="A326" s="223" t="s">
        <v>19</v>
      </c>
      <c r="B326" s="224" t="s">
        <v>69</v>
      </c>
      <c r="C326" s="225"/>
      <c r="D326" s="225"/>
      <c r="E326" s="225"/>
      <c r="F326" s="225"/>
      <c r="G326" s="225"/>
      <c r="H326" s="225"/>
      <c r="I326" s="225"/>
      <c r="J326" s="227" t="s">
        <v>20</v>
      </c>
      <c r="K326" s="221" t="s">
        <v>11</v>
      </c>
      <c r="L326" s="221" t="s">
        <v>12</v>
      </c>
      <c r="M326" s="229" t="s">
        <v>13</v>
      </c>
      <c r="N326" s="221" t="s">
        <v>14</v>
      </c>
      <c r="O326" s="222" t="s">
        <v>15</v>
      </c>
      <c r="P326" s="222" t="s">
        <v>16</v>
      </c>
      <c r="Q326" s="221" t="s">
        <v>17</v>
      </c>
    </row>
    <row r="327" spans="1:23" ht="15.75" customHeight="1" x14ac:dyDescent="0.25">
      <c r="A327" s="217"/>
      <c r="B327" s="41" t="s">
        <v>70</v>
      </c>
      <c r="C327" s="41" t="s">
        <v>71</v>
      </c>
      <c r="D327" s="41" t="s">
        <v>72</v>
      </c>
      <c r="E327" s="41" t="s">
        <v>73</v>
      </c>
      <c r="F327" s="41" t="s">
        <v>74</v>
      </c>
      <c r="G327" s="41" t="s">
        <v>75</v>
      </c>
      <c r="H327" s="41" t="s">
        <v>76</v>
      </c>
      <c r="I327" s="41" t="s">
        <v>77</v>
      </c>
      <c r="J327" s="228"/>
      <c r="K327" s="243"/>
      <c r="L327" s="243"/>
      <c r="M327" s="244"/>
      <c r="N327" s="243"/>
      <c r="O327" s="245"/>
      <c r="P327" s="245"/>
      <c r="Q327" s="243"/>
    </row>
    <row r="328" spans="1:23" ht="15.75" customHeight="1" x14ac:dyDescent="0.25">
      <c r="A328" s="41">
        <v>2102</v>
      </c>
      <c r="B328" s="42">
        <v>52</v>
      </c>
      <c r="C328" s="42"/>
      <c r="D328" s="42"/>
      <c r="E328" s="42"/>
      <c r="F328" s="42"/>
      <c r="G328" s="42"/>
      <c r="H328" s="42"/>
      <c r="I328" s="42"/>
      <c r="J328" s="131"/>
      <c r="K328" s="114"/>
      <c r="L328" s="115"/>
      <c r="M328" s="116"/>
      <c r="N328" s="43"/>
      <c r="O328" s="44">
        <f>B328</f>
        <v>52</v>
      </c>
      <c r="P328" s="45"/>
      <c r="Q328" s="43"/>
    </row>
    <row r="329" spans="1:23" ht="15.75" customHeight="1" x14ac:dyDescent="0.25">
      <c r="A329" s="41">
        <v>2201</v>
      </c>
      <c r="B329" s="42"/>
      <c r="C329" s="42">
        <v>40</v>
      </c>
      <c r="D329" s="42"/>
      <c r="E329" s="42"/>
      <c r="F329" s="42"/>
      <c r="G329" s="42"/>
      <c r="H329" s="42"/>
      <c r="I329" s="42"/>
      <c r="J329" s="131"/>
      <c r="K329" s="119"/>
      <c r="L329" s="120"/>
      <c r="M329" s="121"/>
      <c r="N329" s="47">
        <f>IF(C329=0,"",C329/B328)</f>
        <v>0.76923076923076927</v>
      </c>
      <c r="O329" s="48">
        <v>41</v>
      </c>
      <c r="P329" s="49">
        <f t="shared" ref="P329:P335" si="28">IF(O329=0,"",O329/O328)</f>
        <v>0.78846153846153844</v>
      </c>
      <c r="Q329" s="49">
        <f t="shared" ref="Q329:Q335" si="29">IF(O329=0,"",100%-P329)</f>
        <v>0.21153846153846156</v>
      </c>
    </row>
    <row r="330" spans="1:23" ht="15.75" customHeight="1" x14ac:dyDescent="0.25">
      <c r="A330" s="41">
        <v>2202</v>
      </c>
      <c r="B330" s="42"/>
      <c r="C330" s="42"/>
      <c r="D330" s="42">
        <v>35</v>
      </c>
      <c r="E330" s="42"/>
      <c r="F330" s="42"/>
      <c r="G330" s="42"/>
      <c r="H330" s="42"/>
      <c r="I330" s="42"/>
      <c r="J330" s="131"/>
      <c r="K330" s="119"/>
      <c r="L330" s="120"/>
      <c r="M330" s="121"/>
      <c r="N330" s="47">
        <f>IF(D330=0,"",D330/C329)</f>
        <v>0.875</v>
      </c>
      <c r="O330" s="48">
        <v>38</v>
      </c>
      <c r="P330" s="49">
        <f t="shared" si="28"/>
        <v>0.92682926829268297</v>
      </c>
      <c r="Q330" s="49">
        <f t="shared" si="29"/>
        <v>7.3170731707317027E-2</v>
      </c>
      <c r="R330" s="32">
        <f>O330/O328</f>
        <v>0.73076923076923073</v>
      </c>
    </row>
    <row r="331" spans="1:23" ht="15.75" customHeight="1" x14ac:dyDescent="0.25">
      <c r="A331" s="41">
        <v>2301</v>
      </c>
      <c r="B331" s="42"/>
      <c r="C331" s="42"/>
      <c r="D331" s="42"/>
      <c r="E331" s="42">
        <v>35</v>
      </c>
      <c r="F331" s="42"/>
      <c r="G331" s="42"/>
      <c r="H331" s="42"/>
      <c r="I331" s="42"/>
      <c r="J331" s="131"/>
      <c r="K331" s="119"/>
      <c r="L331" s="120"/>
      <c r="M331" s="121"/>
      <c r="N331" s="47">
        <f>IF(E331=0,"",E331/D330)</f>
        <v>1</v>
      </c>
      <c r="O331" s="48">
        <v>37</v>
      </c>
      <c r="P331" s="49">
        <f t="shared" si="28"/>
        <v>0.97368421052631582</v>
      </c>
      <c r="Q331" s="49">
        <f t="shared" si="29"/>
        <v>2.6315789473684181E-2</v>
      </c>
    </row>
    <row r="332" spans="1:23" ht="15.75" customHeight="1" x14ac:dyDescent="0.25">
      <c r="A332" s="41">
        <v>2302</v>
      </c>
      <c r="B332" s="42"/>
      <c r="C332" s="42"/>
      <c r="D332" s="42"/>
      <c r="E332" s="42"/>
      <c r="F332" s="42">
        <v>32</v>
      </c>
      <c r="G332" s="42"/>
      <c r="H332" s="42"/>
      <c r="I332" s="42"/>
      <c r="J332" s="131"/>
      <c r="K332" s="119"/>
      <c r="L332" s="120"/>
      <c r="M332" s="121"/>
      <c r="N332" s="47">
        <f>IF(F332=0,"",F332/E331)</f>
        <v>0.91428571428571426</v>
      </c>
      <c r="O332" s="48">
        <v>37</v>
      </c>
      <c r="P332" s="49">
        <f t="shared" si="28"/>
        <v>1</v>
      </c>
      <c r="Q332" s="49">
        <f t="shared" si="29"/>
        <v>0</v>
      </c>
    </row>
    <row r="333" spans="1:23" ht="15.75" customHeight="1" x14ac:dyDescent="0.25">
      <c r="A333" s="41">
        <v>2401</v>
      </c>
      <c r="B333" s="42"/>
      <c r="C333" s="42"/>
      <c r="D333" s="42"/>
      <c r="E333" s="42"/>
      <c r="F333" s="42"/>
      <c r="G333" s="42">
        <v>32</v>
      </c>
      <c r="H333" s="42"/>
      <c r="I333" s="42"/>
      <c r="J333" s="131"/>
      <c r="K333" s="119"/>
      <c r="L333" s="120"/>
      <c r="M333" s="121"/>
      <c r="N333" s="47">
        <f>IF(G333=0,"",G333/F332)</f>
        <v>1</v>
      </c>
      <c r="O333" s="48">
        <v>35</v>
      </c>
      <c r="P333" s="49">
        <f t="shared" si="28"/>
        <v>0.94594594594594594</v>
      </c>
      <c r="Q333" s="49">
        <f t="shared" si="29"/>
        <v>5.4054054054054057E-2</v>
      </c>
    </row>
    <row r="334" spans="1:23" ht="15.75" customHeight="1" x14ac:dyDescent="0.25">
      <c r="A334" s="41">
        <v>2402</v>
      </c>
      <c r="B334" s="42"/>
      <c r="C334" s="42"/>
      <c r="D334" s="42"/>
      <c r="E334" s="42"/>
      <c r="F334" s="42"/>
      <c r="G334" s="42"/>
      <c r="H334" s="42">
        <v>32</v>
      </c>
      <c r="I334" s="42"/>
      <c r="J334" s="131"/>
      <c r="K334" s="119"/>
      <c r="L334" s="120"/>
      <c r="M334" s="121"/>
      <c r="N334" s="47">
        <f>IF(H334=0,"",H334/G333)</f>
        <v>1</v>
      </c>
      <c r="O334" s="48">
        <v>35</v>
      </c>
      <c r="P334" s="49">
        <f t="shared" si="28"/>
        <v>1</v>
      </c>
      <c r="Q334" s="49">
        <f t="shared" si="29"/>
        <v>0</v>
      </c>
    </row>
    <row r="335" spans="1:23" ht="15.75" customHeight="1" x14ac:dyDescent="0.25">
      <c r="A335" s="41">
        <v>2501</v>
      </c>
      <c r="B335" s="42"/>
      <c r="C335" s="42"/>
      <c r="D335" s="42"/>
      <c r="E335" s="42"/>
      <c r="F335" s="42"/>
      <c r="G335" s="42"/>
      <c r="H335" s="42"/>
      <c r="I335" s="42">
        <v>30</v>
      </c>
      <c r="J335" s="131"/>
      <c r="K335" s="119"/>
      <c r="L335" s="120"/>
      <c r="M335" s="121"/>
      <c r="N335" s="47">
        <f>IF(I335=0,"",I335/H334)</f>
        <v>0.9375</v>
      </c>
      <c r="O335" s="48">
        <v>35</v>
      </c>
      <c r="P335" s="49">
        <f t="shared" si="28"/>
        <v>1</v>
      </c>
      <c r="Q335" s="49">
        <f t="shared" si="29"/>
        <v>0</v>
      </c>
    </row>
    <row r="336" spans="1:23" ht="15.75" customHeight="1" x14ac:dyDescent="0.25">
      <c r="A336" s="41">
        <v>2502</v>
      </c>
      <c r="B336" s="42"/>
      <c r="C336" s="42"/>
      <c r="D336" s="42"/>
      <c r="E336" s="42"/>
      <c r="F336" s="42"/>
      <c r="G336" s="42"/>
      <c r="H336" s="42"/>
      <c r="I336" s="42"/>
      <c r="J336" s="131"/>
      <c r="K336" s="119"/>
      <c r="L336" s="120"/>
      <c r="M336" s="120"/>
      <c r="N336" s="120"/>
      <c r="O336" s="48"/>
      <c r="P336" s="127"/>
      <c r="Q336" s="126"/>
    </row>
    <row r="337" spans="1:17" ht="15.75" customHeight="1" x14ac:dyDescent="0.25">
      <c r="A337" s="41">
        <v>2601</v>
      </c>
      <c r="B337" s="42"/>
      <c r="C337" s="42"/>
      <c r="D337" s="42"/>
      <c r="E337" s="42"/>
      <c r="F337" s="42"/>
      <c r="G337" s="42"/>
      <c r="H337" s="42"/>
      <c r="I337" s="42"/>
      <c r="J337" s="131"/>
      <c r="K337" s="119"/>
      <c r="L337" s="120"/>
      <c r="M337" s="122"/>
      <c r="N337" s="154"/>
      <c r="O337" s="48"/>
      <c r="P337" s="127"/>
      <c r="Q337" s="126"/>
    </row>
    <row r="338" spans="1:17" ht="15.75" customHeight="1" x14ac:dyDescent="0.25">
      <c r="A338" s="41">
        <v>2602</v>
      </c>
      <c r="B338" s="42"/>
      <c r="C338" s="42"/>
      <c r="D338" s="42"/>
      <c r="E338" s="42"/>
      <c r="F338" s="42"/>
      <c r="G338" s="42"/>
      <c r="H338" s="42"/>
      <c r="I338" s="42"/>
      <c r="J338" s="131"/>
      <c r="K338" s="119"/>
      <c r="L338" s="120"/>
      <c r="M338" s="122"/>
      <c r="N338" s="126"/>
      <c r="O338" s="124"/>
      <c r="P338" s="127"/>
      <c r="Q338" s="126"/>
    </row>
    <row r="339" spans="1:17" ht="15.75" customHeight="1" x14ac:dyDescent="0.25">
      <c r="A339" s="41">
        <v>2701</v>
      </c>
      <c r="B339" s="42"/>
      <c r="C339" s="42"/>
      <c r="D339" s="42"/>
      <c r="E339" s="42"/>
      <c r="F339" s="42"/>
      <c r="G339" s="42"/>
      <c r="H339" s="42"/>
      <c r="I339" s="42"/>
      <c r="J339" s="131"/>
      <c r="K339" s="119"/>
      <c r="L339" s="120"/>
      <c r="M339" s="122"/>
      <c r="N339" s="126"/>
      <c r="O339" s="124"/>
      <c r="P339" s="127"/>
      <c r="Q339" s="126"/>
    </row>
    <row r="340" spans="1:17" ht="15.75" customHeight="1" x14ac:dyDescent="0.25">
      <c r="A340" s="41">
        <v>2702</v>
      </c>
      <c r="B340" s="42"/>
      <c r="C340" s="42"/>
      <c r="D340" s="42"/>
      <c r="E340" s="42"/>
      <c r="F340" s="42"/>
      <c r="G340" s="42"/>
      <c r="H340" s="42"/>
      <c r="I340" s="42"/>
      <c r="J340" s="131"/>
      <c r="K340" s="119"/>
      <c r="L340" s="120"/>
      <c r="M340" s="122"/>
      <c r="N340" s="126"/>
      <c r="O340" s="124"/>
      <c r="P340" s="127"/>
      <c r="Q340" s="126"/>
    </row>
    <row r="341" spans="1:17" ht="15.75" customHeight="1" x14ac:dyDescent="0.25">
      <c r="A341" s="41">
        <v>2801</v>
      </c>
      <c r="B341" s="42"/>
      <c r="C341" s="42"/>
      <c r="D341" s="42"/>
      <c r="E341" s="42"/>
      <c r="F341" s="42"/>
      <c r="G341" s="42"/>
      <c r="H341" s="42"/>
      <c r="I341" s="42"/>
      <c r="J341" s="131"/>
      <c r="K341" s="119"/>
      <c r="L341" s="120"/>
      <c r="M341" s="122"/>
      <c r="N341" s="120"/>
      <c r="O341" s="122"/>
      <c r="P341" s="151"/>
      <c r="Q341" s="126"/>
    </row>
    <row r="342" spans="1:17" ht="15.75" customHeight="1" x14ac:dyDescent="0.25">
      <c r="A342" s="41">
        <v>2802</v>
      </c>
      <c r="B342" s="42"/>
      <c r="C342" s="42"/>
      <c r="D342" s="42"/>
      <c r="E342" s="42"/>
      <c r="F342" s="42"/>
      <c r="G342" s="42"/>
      <c r="H342" s="42"/>
      <c r="I342" s="42"/>
      <c r="J342" s="131"/>
      <c r="K342" s="119"/>
      <c r="L342" s="120"/>
      <c r="M342" s="122"/>
      <c r="N342" s="52" t="s">
        <v>35</v>
      </c>
      <c r="O342" s="94"/>
      <c r="P342" s="54">
        <f>SUM(J332:J342)</f>
        <v>0</v>
      </c>
      <c r="Q342" s="55" t="s">
        <v>20</v>
      </c>
    </row>
    <row r="343" spans="1:17" ht="15.75" customHeight="1" x14ac:dyDescent="0.25">
      <c r="A343" s="41">
        <v>2901</v>
      </c>
      <c r="B343" s="42"/>
      <c r="C343" s="42"/>
      <c r="D343" s="42"/>
      <c r="E343" s="42"/>
      <c r="F343" s="42"/>
      <c r="G343" s="42"/>
      <c r="H343" s="42"/>
      <c r="I343" s="42"/>
      <c r="J343" s="131"/>
      <c r="K343" s="119"/>
      <c r="L343" s="120"/>
      <c r="M343" s="122"/>
      <c r="N343" s="56" t="s">
        <v>36</v>
      </c>
      <c r="O343" s="96" t="e">
        <f>IF(O342/P342=0,"",O342/P342)</f>
        <v>#DIV/0!</v>
      </c>
      <c r="P343" s="58" t="e">
        <f>IF(O342/P342=0,"",O342/P342)</f>
        <v>#DIV/0!</v>
      </c>
      <c r="Q343" s="59" t="s">
        <v>37</v>
      </c>
    </row>
    <row r="344" spans="1:17" ht="15.75" customHeight="1" x14ac:dyDescent="0.25">
      <c r="A344" s="41">
        <v>2902</v>
      </c>
      <c r="B344" s="178"/>
      <c r="C344" s="178"/>
      <c r="D344" s="178"/>
      <c r="E344" s="178"/>
      <c r="F344" s="178"/>
      <c r="G344" s="178"/>
      <c r="H344" s="178"/>
      <c r="I344" s="178"/>
      <c r="J344" s="131"/>
      <c r="K344" s="128"/>
      <c r="L344" s="129"/>
      <c r="M344" s="130"/>
      <c r="N344" s="61"/>
      <c r="O344" s="62"/>
      <c r="P344" s="62"/>
      <c r="Q344" s="63"/>
    </row>
    <row r="345" spans="1:17" ht="18" customHeight="1" x14ac:dyDescent="0.25">
      <c r="A345" s="22"/>
      <c r="B345" s="210" t="s">
        <v>79</v>
      </c>
      <c r="C345" s="210"/>
      <c r="D345" s="210"/>
      <c r="E345" s="210"/>
      <c r="F345" s="210"/>
      <c r="G345" s="210"/>
      <c r="H345" s="210"/>
      <c r="I345" s="210"/>
      <c r="J345" s="177">
        <f>SUM(J328:J341)</f>
        <v>0</v>
      </c>
      <c r="K345" s="65" t="str">
        <f>IF(J336=0,"",J336/B328)</f>
        <v/>
      </c>
      <c r="L345" s="65" t="str">
        <f>IF(J345=0,"",J345/B328)</f>
        <v/>
      </c>
      <c r="M345" s="65" t="str">
        <f>IF(J336=0,"",L345-K345)</f>
        <v/>
      </c>
      <c r="N345" s="1"/>
      <c r="O345" s="27"/>
      <c r="P345" s="30"/>
      <c r="Q345" s="1"/>
    </row>
    <row r="346" spans="1:17" ht="12.75" customHeight="1" x14ac:dyDescent="0.2"/>
    <row r="347" spans="1:17" ht="12.75" customHeight="1" x14ac:dyDescent="0.2"/>
    <row r="348" spans="1:17" ht="26.25" customHeight="1" x14ac:dyDescent="0.4">
      <c r="A348" s="113"/>
      <c r="B348" s="211" t="s">
        <v>68</v>
      </c>
      <c r="C348" s="211"/>
      <c r="D348" s="211"/>
      <c r="E348" s="211"/>
      <c r="F348" s="211"/>
      <c r="G348" s="211"/>
      <c r="H348" s="211"/>
      <c r="I348" s="211"/>
      <c r="J348" s="66" t="s">
        <v>121</v>
      </c>
      <c r="K348" s="1"/>
      <c r="L348" s="27"/>
      <c r="M348" s="1"/>
      <c r="N348" s="27"/>
      <c r="O348" s="27"/>
      <c r="P348" s="27"/>
    </row>
    <row r="349" spans="1:17" ht="20.25" x14ac:dyDescent="0.2">
      <c r="A349" s="223" t="s">
        <v>19</v>
      </c>
      <c r="B349" s="224" t="s">
        <v>69</v>
      </c>
      <c r="C349" s="225"/>
      <c r="D349" s="225"/>
      <c r="E349" s="225"/>
      <c r="F349" s="225"/>
      <c r="G349" s="225"/>
      <c r="H349" s="225"/>
      <c r="I349" s="225"/>
      <c r="J349" s="227" t="s">
        <v>20</v>
      </c>
      <c r="K349" s="221" t="s">
        <v>11</v>
      </c>
      <c r="L349" s="221" t="s">
        <v>12</v>
      </c>
      <c r="M349" s="229" t="s">
        <v>13</v>
      </c>
      <c r="N349" s="221" t="s">
        <v>14</v>
      </c>
      <c r="O349" s="222" t="s">
        <v>15</v>
      </c>
      <c r="P349" s="222" t="s">
        <v>16</v>
      </c>
      <c r="Q349" s="221" t="s">
        <v>17</v>
      </c>
    </row>
    <row r="350" spans="1:17" ht="15.75" customHeight="1" x14ac:dyDescent="0.25">
      <c r="A350" s="217"/>
      <c r="B350" s="41" t="s">
        <v>70</v>
      </c>
      <c r="C350" s="41" t="s">
        <v>71</v>
      </c>
      <c r="D350" s="41" t="s">
        <v>72</v>
      </c>
      <c r="E350" s="41" t="s">
        <v>73</v>
      </c>
      <c r="F350" s="41" t="s">
        <v>74</v>
      </c>
      <c r="G350" s="41" t="s">
        <v>75</v>
      </c>
      <c r="H350" s="41" t="s">
        <v>76</v>
      </c>
      <c r="I350" s="41" t="s">
        <v>77</v>
      </c>
      <c r="J350" s="228"/>
      <c r="K350" s="243"/>
      <c r="L350" s="243"/>
      <c r="M350" s="244"/>
      <c r="N350" s="243"/>
      <c r="O350" s="245"/>
      <c r="P350" s="245"/>
      <c r="Q350" s="243"/>
    </row>
    <row r="351" spans="1:17" ht="15.75" customHeight="1" x14ac:dyDescent="0.25">
      <c r="A351" s="41">
        <v>2201</v>
      </c>
      <c r="B351" s="42">
        <v>60</v>
      </c>
      <c r="C351" s="42"/>
      <c r="D351" s="42"/>
      <c r="E351" s="42"/>
      <c r="F351" s="42"/>
      <c r="G351" s="42"/>
      <c r="H351" s="42"/>
      <c r="I351" s="42"/>
      <c r="J351" s="131"/>
      <c r="K351" s="114"/>
      <c r="L351" s="115"/>
      <c r="M351" s="116"/>
      <c r="N351" s="43"/>
      <c r="O351" s="44">
        <f>B351</f>
        <v>60</v>
      </c>
      <c r="P351" s="45"/>
      <c r="Q351" s="43"/>
    </row>
    <row r="352" spans="1:17" ht="15.75" customHeight="1" x14ac:dyDescent="0.25">
      <c r="A352" s="41">
        <v>2202</v>
      </c>
      <c r="B352" s="42"/>
      <c r="C352" s="42">
        <v>44</v>
      </c>
      <c r="D352" s="42"/>
      <c r="E352" s="42"/>
      <c r="F352" s="42"/>
      <c r="G352" s="42"/>
      <c r="H352" s="42"/>
      <c r="I352" s="42"/>
      <c r="J352" s="131"/>
      <c r="K352" s="119"/>
      <c r="L352" s="120"/>
      <c r="M352" s="121"/>
      <c r="N352" s="47">
        <f>IF(C352=0,"",C352/B351)</f>
        <v>0.73333333333333328</v>
      </c>
      <c r="O352" s="48">
        <v>44</v>
      </c>
      <c r="P352" s="49">
        <f t="shared" ref="P352:P358" si="30">IF(O352=0,"",O352/O351)</f>
        <v>0.73333333333333328</v>
      </c>
      <c r="Q352" s="49">
        <f t="shared" ref="Q352:Q358" si="31">IF(O352=0,"",100%-P352)</f>
        <v>0.26666666666666672</v>
      </c>
    </row>
    <row r="353" spans="1:18" ht="15.75" customHeight="1" x14ac:dyDescent="0.25">
      <c r="A353" s="41">
        <v>2301</v>
      </c>
      <c r="B353" s="42"/>
      <c r="C353" s="42"/>
      <c r="D353" s="42">
        <v>37</v>
      </c>
      <c r="E353" s="42"/>
      <c r="F353" s="42"/>
      <c r="G353" s="42"/>
      <c r="H353" s="42"/>
      <c r="I353" s="42"/>
      <c r="J353" s="131"/>
      <c r="K353" s="119"/>
      <c r="L353" s="120"/>
      <c r="M353" s="121"/>
      <c r="N353" s="47">
        <f>IF(D353=0,"",D353/C352)</f>
        <v>0.84090909090909094</v>
      </c>
      <c r="O353" s="48">
        <v>38</v>
      </c>
      <c r="P353" s="49">
        <f t="shared" si="30"/>
        <v>0.86363636363636365</v>
      </c>
      <c r="Q353" s="49">
        <f t="shared" si="31"/>
        <v>0.13636363636363635</v>
      </c>
      <c r="R353" s="32">
        <f>O353/O351</f>
        <v>0.6333333333333333</v>
      </c>
    </row>
    <row r="354" spans="1:18" ht="15.75" customHeight="1" x14ac:dyDescent="0.25">
      <c r="A354" s="41">
        <v>2302</v>
      </c>
      <c r="B354" s="42"/>
      <c r="C354" s="42"/>
      <c r="D354" s="42"/>
      <c r="E354" s="42">
        <v>29</v>
      </c>
      <c r="F354" s="42"/>
      <c r="G354" s="42"/>
      <c r="H354" s="42"/>
      <c r="I354" s="42"/>
      <c r="J354" s="131"/>
      <c r="K354" s="119"/>
      <c r="L354" s="120"/>
      <c r="M354" s="121"/>
      <c r="N354" s="47">
        <f>IF(E354=0,"",E354/D353)</f>
        <v>0.78378378378378377</v>
      </c>
      <c r="O354" s="48">
        <v>35</v>
      </c>
      <c r="P354" s="49">
        <f t="shared" si="30"/>
        <v>0.92105263157894735</v>
      </c>
      <c r="Q354" s="49">
        <f t="shared" si="31"/>
        <v>7.8947368421052655E-2</v>
      </c>
    </row>
    <row r="355" spans="1:18" ht="15.75" customHeight="1" x14ac:dyDescent="0.25">
      <c r="A355" s="41">
        <v>2401</v>
      </c>
      <c r="B355" s="42"/>
      <c r="C355" s="42"/>
      <c r="D355" s="42"/>
      <c r="E355" s="42"/>
      <c r="F355" s="42">
        <v>28</v>
      </c>
      <c r="G355" s="42"/>
      <c r="H355" s="42"/>
      <c r="I355" s="42"/>
      <c r="J355" s="131"/>
      <c r="K355" s="119"/>
      <c r="L355" s="120"/>
      <c r="M355" s="121"/>
      <c r="N355" s="47">
        <f>IF(F355=0,"",F355/E354)</f>
        <v>0.96551724137931039</v>
      </c>
      <c r="O355" s="48">
        <v>34</v>
      </c>
      <c r="P355" s="49">
        <f t="shared" si="30"/>
        <v>0.97142857142857142</v>
      </c>
      <c r="Q355" s="49">
        <f t="shared" si="31"/>
        <v>2.8571428571428581E-2</v>
      </c>
    </row>
    <row r="356" spans="1:18" ht="15.75" customHeight="1" x14ac:dyDescent="0.25">
      <c r="A356" s="41">
        <v>2402</v>
      </c>
      <c r="B356" s="42"/>
      <c r="C356" s="42"/>
      <c r="D356" s="42"/>
      <c r="E356" s="42"/>
      <c r="F356" s="42"/>
      <c r="G356" s="42">
        <v>28</v>
      </c>
      <c r="H356" s="42"/>
      <c r="I356" s="42"/>
      <c r="J356" s="131"/>
      <c r="K356" s="119"/>
      <c r="L356" s="120"/>
      <c r="M356" s="121"/>
      <c r="N356" s="47">
        <f>IF(G356=0,"",G356/F355)</f>
        <v>1</v>
      </c>
      <c r="O356" s="48">
        <v>32</v>
      </c>
      <c r="P356" s="49">
        <f t="shared" si="30"/>
        <v>0.94117647058823528</v>
      </c>
      <c r="Q356" s="49">
        <f t="shared" si="31"/>
        <v>5.8823529411764719E-2</v>
      </c>
    </row>
    <row r="357" spans="1:18" ht="15.75" customHeight="1" x14ac:dyDescent="0.25">
      <c r="A357" s="41">
        <v>2501</v>
      </c>
      <c r="B357" s="42"/>
      <c r="C357" s="42"/>
      <c r="D357" s="42"/>
      <c r="E357" s="42"/>
      <c r="F357" s="42"/>
      <c r="G357" s="42"/>
      <c r="H357" s="42">
        <v>25</v>
      </c>
      <c r="I357" s="42"/>
      <c r="J357" s="131"/>
      <c r="K357" s="119"/>
      <c r="L357" s="120"/>
      <c r="M357" s="121"/>
      <c r="N357" s="47">
        <f>IF(H357=0,"",H357/G356)</f>
        <v>0.8928571428571429</v>
      </c>
      <c r="O357" s="48">
        <v>32</v>
      </c>
      <c r="P357" s="49">
        <f t="shared" si="30"/>
        <v>1</v>
      </c>
      <c r="Q357" s="49">
        <f t="shared" si="31"/>
        <v>0</v>
      </c>
    </row>
    <row r="358" spans="1:18" ht="15.75" customHeight="1" x14ac:dyDescent="0.25">
      <c r="A358" s="41">
        <v>2502</v>
      </c>
      <c r="B358" s="42"/>
      <c r="C358" s="42"/>
      <c r="D358" s="42"/>
      <c r="E358" s="42"/>
      <c r="F358" s="42"/>
      <c r="G358" s="42"/>
      <c r="H358" s="42"/>
      <c r="I358" s="42"/>
      <c r="J358" s="131"/>
      <c r="K358" s="119"/>
      <c r="L358" s="120"/>
      <c r="M358" s="121"/>
      <c r="N358" s="47" t="str">
        <f>IF(I358=0,"",I358/H357)</f>
        <v/>
      </c>
      <c r="O358" s="48"/>
      <c r="P358" s="49" t="str">
        <f t="shared" si="30"/>
        <v/>
      </c>
      <c r="Q358" s="49" t="str">
        <f t="shared" si="31"/>
        <v/>
      </c>
    </row>
    <row r="359" spans="1:18" ht="15.75" customHeight="1" x14ac:dyDescent="0.25">
      <c r="A359" s="41">
        <v>2601</v>
      </c>
      <c r="B359" s="42"/>
      <c r="C359" s="42"/>
      <c r="D359" s="42"/>
      <c r="E359" s="42"/>
      <c r="F359" s="42"/>
      <c r="G359" s="42"/>
      <c r="H359" s="42"/>
      <c r="I359" s="42"/>
      <c r="J359" s="131"/>
      <c r="K359" s="119"/>
      <c r="L359" s="120"/>
      <c r="M359" s="120"/>
      <c r="N359" s="120"/>
      <c r="O359" s="48"/>
      <c r="P359" s="127"/>
      <c r="Q359" s="126"/>
    </row>
    <row r="360" spans="1:18" ht="15.75" customHeight="1" x14ac:dyDescent="0.25">
      <c r="A360" s="41">
        <v>2602</v>
      </c>
      <c r="B360" s="42"/>
      <c r="C360" s="42"/>
      <c r="D360" s="42"/>
      <c r="E360" s="42"/>
      <c r="F360" s="42"/>
      <c r="G360" s="42"/>
      <c r="H360" s="42"/>
      <c r="I360" s="42"/>
      <c r="J360" s="131"/>
      <c r="K360" s="119"/>
      <c r="L360" s="120"/>
      <c r="M360" s="122"/>
      <c r="N360" s="154"/>
      <c r="O360" s="48"/>
      <c r="P360" s="127"/>
      <c r="Q360" s="126"/>
    </row>
    <row r="361" spans="1:18" ht="15.75" customHeight="1" x14ac:dyDescent="0.25">
      <c r="A361" s="41">
        <v>2701</v>
      </c>
      <c r="B361" s="42"/>
      <c r="C361" s="42"/>
      <c r="D361" s="42"/>
      <c r="E361" s="42"/>
      <c r="F361" s="42"/>
      <c r="G361" s="42"/>
      <c r="H361" s="42"/>
      <c r="I361" s="42"/>
      <c r="J361" s="131"/>
      <c r="K361" s="119"/>
      <c r="L361" s="120"/>
      <c r="M361" s="122"/>
      <c r="N361" s="126"/>
      <c r="O361" s="124"/>
      <c r="P361" s="127"/>
      <c r="Q361" s="126"/>
    </row>
    <row r="362" spans="1:18" ht="15.75" customHeight="1" x14ac:dyDescent="0.25">
      <c r="A362" s="41">
        <v>2702</v>
      </c>
      <c r="B362" s="42"/>
      <c r="C362" s="42"/>
      <c r="D362" s="42"/>
      <c r="E362" s="42"/>
      <c r="F362" s="42"/>
      <c r="G362" s="42"/>
      <c r="H362" s="42"/>
      <c r="I362" s="42"/>
      <c r="J362" s="131"/>
      <c r="K362" s="119"/>
      <c r="L362" s="120"/>
      <c r="M362" s="122"/>
      <c r="N362" s="126"/>
      <c r="O362" s="124"/>
      <c r="P362" s="127"/>
      <c r="Q362" s="126"/>
    </row>
    <row r="363" spans="1:18" ht="15.75" customHeight="1" x14ac:dyDescent="0.25">
      <c r="A363" s="41">
        <v>2801</v>
      </c>
      <c r="B363" s="42"/>
      <c r="C363" s="42"/>
      <c r="D363" s="42"/>
      <c r="E363" s="42"/>
      <c r="F363" s="42"/>
      <c r="G363" s="42"/>
      <c r="H363" s="42"/>
      <c r="I363" s="42"/>
      <c r="J363" s="131"/>
      <c r="K363" s="119"/>
      <c r="L363" s="120"/>
      <c r="M363" s="122"/>
      <c r="N363" s="126"/>
      <c r="O363" s="124"/>
      <c r="P363" s="127"/>
      <c r="Q363" s="126"/>
    </row>
    <row r="364" spans="1:18" ht="15.75" customHeight="1" x14ac:dyDescent="0.25">
      <c r="A364" s="41">
        <v>2802</v>
      </c>
      <c r="B364" s="42"/>
      <c r="C364" s="42"/>
      <c r="D364" s="42"/>
      <c r="E364" s="42"/>
      <c r="F364" s="42"/>
      <c r="G364" s="42"/>
      <c r="H364" s="42"/>
      <c r="I364" s="42"/>
      <c r="J364" s="131"/>
      <c r="K364" s="119"/>
      <c r="L364" s="120"/>
      <c r="M364" s="122"/>
      <c r="N364" s="120"/>
      <c r="O364" s="122"/>
      <c r="P364" s="151"/>
      <c r="Q364" s="126"/>
    </row>
    <row r="365" spans="1:18" ht="15.75" customHeight="1" x14ac:dyDescent="0.25">
      <c r="A365" s="41">
        <v>2901</v>
      </c>
      <c r="B365" s="42"/>
      <c r="C365" s="42"/>
      <c r="D365" s="42"/>
      <c r="E365" s="42"/>
      <c r="F365" s="42"/>
      <c r="G365" s="42"/>
      <c r="H365" s="42"/>
      <c r="I365" s="42"/>
      <c r="J365" s="131"/>
      <c r="K365" s="119"/>
      <c r="L365" s="120"/>
      <c r="M365" s="122"/>
      <c r="N365" s="52" t="s">
        <v>35</v>
      </c>
      <c r="O365" s="94"/>
      <c r="P365" s="54">
        <f>SUM(J355:J365)</f>
        <v>0</v>
      </c>
      <c r="Q365" s="55" t="s">
        <v>20</v>
      </c>
    </row>
    <row r="366" spans="1:18" ht="15.75" customHeight="1" x14ac:dyDescent="0.25">
      <c r="A366" s="41">
        <v>2902</v>
      </c>
      <c r="B366" s="42"/>
      <c r="C366" s="42"/>
      <c r="D366" s="42"/>
      <c r="E366" s="42"/>
      <c r="F366" s="42"/>
      <c r="G366" s="42"/>
      <c r="H366" s="42"/>
      <c r="I366" s="42"/>
      <c r="J366" s="131"/>
      <c r="K366" s="119"/>
      <c r="L366" s="120"/>
      <c r="M366" s="122"/>
      <c r="N366" s="56" t="s">
        <v>36</v>
      </c>
      <c r="O366" s="96" t="e">
        <f>IF(O365/P365=0,"",O365/P365)</f>
        <v>#DIV/0!</v>
      </c>
      <c r="P366" s="58" t="e">
        <f>IF(O365/P365=0,"",O365/P365)</f>
        <v>#DIV/0!</v>
      </c>
      <c r="Q366" s="59" t="s">
        <v>37</v>
      </c>
    </row>
    <row r="367" spans="1:18" ht="15.75" customHeight="1" x14ac:dyDescent="0.25">
      <c r="A367" s="41">
        <v>3001</v>
      </c>
      <c r="B367" s="178"/>
      <c r="C367" s="178"/>
      <c r="D367" s="178"/>
      <c r="E367" s="178"/>
      <c r="F367" s="178"/>
      <c r="G367" s="178"/>
      <c r="H367" s="178"/>
      <c r="I367" s="178"/>
      <c r="J367" s="131"/>
      <c r="K367" s="128"/>
      <c r="L367" s="129"/>
      <c r="M367" s="130"/>
      <c r="N367" s="61"/>
      <c r="O367" s="62"/>
      <c r="P367" s="62"/>
      <c r="Q367" s="63"/>
    </row>
    <row r="368" spans="1:18" ht="18" customHeight="1" x14ac:dyDescent="0.25">
      <c r="A368" s="22"/>
      <c r="B368" s="210" t="s">
        <v>79</v>
      </c>
      <c r="C368" s="210"/>
      <c r="D368" s="210"/>
      <c r="E368" s="210"/>
      <c r="F368" s="210"/>
      <c r="G368" s="210"/>
      <c r="H368" s="210"/>
      <c r="I368" s="210"/>
      <c r="J368" s="177">
        <f>SUM(J351:J364)</f>
        <v>0</v>
      </c>
      <c r="K368" s="65" t="str">
        <f>IF(J359=0,"",J359/B351)</f>
        <v/>
      </c>
      <c r="L368" s="65" t="str">
        <f>IF(J368=0,"",J368/B351)</f>
        <v/>
      </c>
      <c r="M368" s="65" t="str">
        <f>IF(J359=0,"",L368-K368)</f>
        <v/>
      </c>
      <c r="N368" s="1"/>
      <c r="O368" s="27"/>
      <c r="P368" s="30"/>
      <c r="Q368" s="1"/>
    </row>
    <row r="369" spans="1:21" ht="12.75" customHeight="1" x14ac:dyDescent="0.2"/>
    <row r="370" spans="1:21" ht="12.75" customHeight="1" x14ac:dyDescent="0.2"/>
    <row r="371" spans="1:21" ht="26.25" x14ac:dyDescent="0.4">
      <c r="A371" s="113"/>
      <c r="B371" s="211" t="s">
        <v>68</v>
      </c>
      <c r="C371" s="211"/>
      <c r="D371" s="211"/>
      <c r="E371" s="211"/>
      <c r="F371" s="211"/>
      <c r="G371" s="211"/>
      <c r="H371" s="211"/>
      <c r="I371" s="211"/>
      <c r="J371" s="66" t="s">
        <v>94</v>
      </c>
      <c r="K371" s="1"/>
      <c r="L371" s="27"/>
      <c r="M371" s="1"/>
      <c r="N371" s="27"/>
      <c r="O371" s="27"/>
      <c r="P371" s="27"/>
    </row>
    <row r="372" spans="1:21" ht="20.25" x14ac:dyDescent="0.2">
      <c r="A372" s="223" t="s">
        <v>19</v>
      </c>
      <c r="B372" s="224" t="s">
        <v>69</v>
      </c>
      <c r="C372" s="225"/>
      <c r="D372" s="225"/>
      <c r="E372" s="225"/>
      <c r="F372" s="225"/>
      <c r="G372" s="225"/>
      <c r="H372" s="225"/>
      <c r="I372" s="225"/>
      <c r="J372" s="227" t="s">
        <v>20</v>
      </c>
      <c r="K372" s="221" t="s">
        <v>11</v>
      </c>
      <c r="L372" s="221" t="s">
        <v>12</v>
      </c>
      <c r="M372" s="229" t="s">
        <v>13</v>
      </c>
      <c r="N372" s="221" t="s">
        <v>14</v>
      </c>
      <c r="O372" s="222" t="s">
        <v>15</v>
      </c>
      <c r="P372" s="222" t="s">
        <v>16</v>
      </c>
      <c r="Q372" s="221" t="s">
        <v>17</v>
      </c>
    </row>
    <row r="373" spans="1:21" ht="15.75" customHeight="1" x14ac:dyDescent="0.25">
      <c r="A373" s="217"/>
      <c r="B373" s="41" t="s">
        <v>70</v>
      </c>
      <c r="C373" s="41" t="s">
        <v>71</v>
      </c>
      <c r="D373" s="41" t="s">
        <v>72</v>
      </c>
      <c r="E373" s="41" t="s">
        <v>73</v>
      </c>
      <c r="F373" s="41" t="s">
        <v>74</v>
      </c>
      <c r="G373" s="41" t="s">
        <v>75</v>
      </c>
      <c r="H373" s="41" t="s">
        <v>76</v>
      </c>
      <c r="I373" s="41" t="s">
        <v>77</v>
      </c>
      <c r="J373" s="228"/>
      <c r="K373" s="243"/>
      <c r="L373" s="243"/>
      <c r="M373" s="244"/>
      <c r="N373" s="243"/>
      <c r="O373" s="245"/>
      <c r="P373" s="245"/>
      <c r="Q373" s="243"/>
    </row>
    <row r="374" spans="1:21" ht="15.75" x14ac:dyDescent="0.25">
      <c r="A374" s="41">
        <v>2202</v>
      </c>
      <c r="B374" s="42">
        <v>66</v>
      </c>
      <c r="C374" s="42"/>
      <c r="D374" s="42"/>
      <c r="E374" s="42"/>
      <c r="F374" s="42"/>
      <c r="G374" s="42"/>
      <c r="H374" s="42"/>
      <c r="I374" s="42"/>
      <c r="J374" s="131"/>
      <c r="K374" s="114"/>
      <c r="L374" s="115"/>
      <c r="M374" s="116"/>
      <c r="N374" s="43"/>
      <c r="O374" s="44">
        <f>B374</f>
        <v>66</v>
      </c>
      <c r="P374" s="45"/>
      <c r="Q374" s="43"/>
    </row>
    <row r="375" spans="1:21" ht="15.75" x14ac:dyDescent="0.25">
      <c r="A375" s="41">
        <v>2301</v>
      </c>
      <c r="B375" s="42"/>
      <c r="C375" s="42">
        <v>62</v>
      </c>
      <c r="D375" s="42"/>
      <c r="E375" s="42"/>
      <c r="F375" s="42"/>
      <c r="G375" s="42"/>
      <c r="H375" s="42"/>
      <c r="I375" s="42"/>
      <c r="J375" s="131"/>
      <c r="K375" s="119"/>
      <c r="L375" s="120"/>
      <c r="M375" s="121"/>
      <c r="N375" s="47">
        <f>IF(C375=0,"",C375/B374)</f>
        <v>0.93939393939393945</v>
      </c>
      <c r="O375" s="48">
        <v>62</v>
      </c>
      <c r="P375" s="49">
        <f t="shared" ref="P375:P381" si="32">IF(O375=0,"",O375/O374)</f>
        <v>0.93939393939393945</v>
      </c>
      <c r="Q375" s="49">
        <f t="shared" ref="Q375:Q381" si="33">IF(O375=0,"",100%-P375)</f>
        <v>6.0606060606060552E-2</v>
      </c>
    </row>
    <row r="376" spans="1:21" ht="15.75" x14ac:dyDescent="0.25">
      <c r="A376" s="41">
        <v>2302</v>
      </c>
      <c r="B376" s="42"/>
      <c r="C376" s="42"/>
      <c r="D376" s="42">
        <v>58</v>
      </c>
      <c r="E376" s="42"/>
      <c r="F376" s="42"/>
      <c r="G376" s="42"/>
      <c r="H376" s="42"/>
      <c r="I376" s="42"/>
      <c r="J376" s="131"/>
      <c r="K376" s="119"/>
      <c r="L376" s="120"/>
      <c r="M376" s="121"/>
      <c r="N376" s="47">
        <f>IF(D376=0,"",D376/C375)</f>
        <v>0.93548387096774188</v>
      </c>
      <c r="O376" s="48">
        <v>60</v>
      </c>
      <c r="P376" s="49">
        <f t="shared" si="32"/>
        <v>0.967741935483871</v>
      </c>
      <c r="Q376" s="49">
        <f t="shared" si="33"/>
        <v>3.2258064516129004E-2</v>
      </c>
      <c r="R376" s="32">
        <f>O376/O374</f>
        <v>0.90909090909090906</v>
      </c>
    </row>
    <row r="377" spans="1:21" ht="15.75" x14ac:dyDescent="0.25">
      <c r="A377" s="41">
        <v>2401</v>
      </c>
      <c r="B377" s="42"/>
      <c r="C377" s="42"/>
      <c r="D377" s="42"/>
      <c r="E377" s="42">
        <v>49</v>
      </c>
      <c r="F377" s="42"/>
      <c r="G377" s="42"/>
      <c r="H377" s="42"/>
      <c r="I377" s="42"/>
      <c r="J377" s="131"/>
      <c r="K377" s="119"/>
      <c r="L377" s="120"/>
      <c r="M377" s="121"/>
      <c r="N377" s="47">
        <f>IF(E377=0,"",E377/D376)</f>
        <v>0.84482758620689657</v>
      </c>
      <c r="O377" s="48">
        <v>57</v>
      </c>
      <c r="P377" s="49">
        <f t="shared" si="32"/>
        <v>0.95</v>
      </c>
      <c r="Q377" s="49">
        <f t="shared" si="33"/>
        <v>5.0000000000000044E-2</v>
      </c>
    </row>
    <row r="378" spans="1:21" ht="15.75" x14ac:dyDescent="0.25">
      <c r="A378" s="41">
        <v>2402</v>
      </c>
      <c r="B378" s="42"/>
      <c r="C378" s="42"/>
      <c r="D378" s="42"/>
      <c r="E378" s="42"/>
      <c r="F378" s="42">
        <v>23</v>
      </c>
      <c r="G378" s="42"/>
      <c r="H378" s="42"/>
      <c r="I378" s="42"/>
      <c r="J378" s="131"/>
      <c r="K378" s="119"/>
      <c r="L378" s="120"/>
      <c r="M378" s="121"/>
      <c r="N378" s="47">
        <f>IF(F378=0,"",F378/E377)</f>
        <v>0.46938775510204084</v>
      </c>
      <c r="O378" s="48">
        <v>54</v>
      </c>
      <c r="P378" s="49">
        <f t="shared" si="32"/>
        <v>0.94736842105263153</v>
      </c>
      <c r="Q378" s="49">
        <f t="shared" si="33"/>
        <v>5.2631578947368474E-2</v>
      </c>
      <c r="U378" s="147"/>
    </row>
    <row r="379" spans="1:21" ht="15.75" x14ac:dyDescent="0.25">
      <c r="A379" s="41">
        <v>2501</v>
      </c>
      <c r="B379" s="42"/>
      <c r="C379" s="42"/>
      <c r="D379" s="42"/>
      <c r="E379" s="42"/>
      <c r="F379" s="42"/>
      <c r="G379" s="42">
        <v>45</v>
      </c>
      <c r="H379" s="42"/>
      <c r="I379" s="42"/>
      <c r="J379" s="131"/>
      <c r="K379" s="119"/>
      <c r="L379" s="120"/>
      <c r="M379" s="121"/>
      <c r="N379" s="144">
        <f>IF(G379=0,"",G379/F378)</f>
        <v>1.9565217391304348</v>
      </c>
      <c r="O379" s="48">
        <v>54</v>
      </c>
      <c r="P379" s="49">
        <f t="shared" si="32"/>
        <v>1</v>
      </c>
      <c r="Q379" s="49">
        <f t="shared" si="33"/>
        <v>0</v>
      </c>
      <c r="U379" s="147"/>
    </row>
    <row r="380" spans="1:21" ht="15.75" x14ac:dyDescent="0.25">
      <c r="A380" s="41">
        <v>2502</v>
      </c>
      <c r="B380" s="42"/>
      <c r="C380" s="42"/>
      <c r="D380" s="42"/>
      <c r="E380" s="42"/>
      <c r="F380" s="42"/>
      <c r="G380" s="42"/>
      <c r="H380" s="42"/>
      <c r="I380" s="42"/>
      <c r="J380" s="131"/>
      <c r="K380" s="119"/>
      <c r="L380" s="120"/>
      <c r="M380" s="121"/>
      <c r="N380" s="47" t="str">
        <f t="shared" ref="N380:N381" si="34">IF(D380=0,"",D380/C379)</f>
        <v/>
      </c>
      <c r="O380" s="48"/>
      <c r="P380" s="49" t="str">
        <f t="shared" si="32"/>
        <v/>
      </c>
      <c r="Q380" s="49" t="str">
        <f t="shared" si="33"/>
        <v/>
      </c>
      <c r="U380" s="147"/>
    </row>
    <row r="381" spans="1:21" ht="15.75" x14ac:dyDescent="0.25">
      <c r="A381" s="41">
        <v>2601</v>
      </c>
      <c r="B381" s="42"/>
      <c r="C381" s="42"/>
      <c r="D381" s="42"/>
      <c r="E381" s="42"/>
      <c r="F381" s="42"/>
      <c r="G381" s="42"/>
      <c r="H381" s="42"/>
      <c r="I381" s="42"/>
      <c r="J381" s="131"/>
      <c r="K381" s="119"/>
      <c r="L381" s="120"/>
      <c r="M381" s="121"/>
      <c r="N381" s="47" t="str">
        <f t="shared" si="34"/>
        <v/>
      </c>
      <c r="O381" s="48"/>
      <c r="P381" s="49" t="str">
        <f t="shared" si="32"/>
        <v/>
      </c>
      <c r="Q381" s="49" t="str">
        <f t="shared" si="33"/>
        <v/>
      </c>
    </row>
    <row r="382" spans="1:21" ht="15.75" x14ac:dyDescent="0.25">
      <c r="A382" s="41">
        <v>2602</v>
      </c>
      <c r="B382" s="42"/>
      <c r="C382" s="42"/>
      <c r="D382" s="42"/>
      <c r="E382" s="42"/>
      <c r="F382" s="42"/>
      <c r="G382" s="42"/>
      <c r="H382" s="42"/>
      <c r="I382" s="42"/>
      <c r="J382" s="131"/>
      <c r="K382" s="119"/>
      <c r="L382" s="120"/>
      <c r="M382" s="120"/>
      <c r="N382" s="120"/>
      <c r="O382" s="48"/>
      <c r="P382" s="127"/>
      <c r="Q382" s="126"/>
    </row>
    <row r="383" spans="1:21" ht="15.75" x14ac:dyDescent="0.25">
      <c r="A383" s="41">
        <v>2701</v>
      </c>
      <c r="B383" s="42"/>
      <c r="C383" s="42"/>
      <c r="D383" s="42"/>
      <c r="E383" s="42"/>
      <c r="F383" s="42"/>
      <c r="G383" s="42"/>
      <c r="H383" s="42"/>
      <c r="I383" s="42"/>
      <c r="J383" s="131"/>
      <c r="K383" s="119"/>
      <c r="L383" s="120"/>
      <c r="M383" s="122"/>
      <c r="N383" s="154"/>
      <c r="O383" s="48"/>
      <c r="P383" s="127"/>
      <c r="Q383" s="126"/>
    </row>
    <row r="384" spans="1:21" ht="15.75" x14ac:dyDescent="0.25">
      <c r="A384" s="41">
        <v>2702</v>
      </c>
      <c r="B384" s="42"/>
      <c r="C384" s="42"/>
      <c r="D384" s="42"/>
      <c r="E384" s="42"/>
      <c r="F384" s="42"/>
      <c r="G384" s="42"/>
      <c r="H384" s="42"/>
      <c r="I384" s="42"/>
      <c r="J384" s="131"/>
      <c r="K384" s="119"/>
      <c r="L384" s="120"/>
      <c r="M384" s="122"/>
      <c r="N384" s="126"/>
      <c r="O384" s="124"/>
      <c r="P384" s="127"/>
      <c r="Q384" s="126"/>
    </row>
    <row r="385" spans="1:27" ht="15.75" x14ac:dyDescent="0.25">
      <c r="A385" s="41">
        <v>2801</v>
      </c>
      <c r="B385" s="42"/>
      <c r="C385" s="42"/>
      <c r="D385" s="42"/>
      <c r="E385" s="42"/>
      <c r="F385" s="42"/>
      <c r="G385" s="42"/>
      <c r="H385" s="42"/>
      <c r="I385" s="42"/>
      <c r="J385" s="131"/>
      <c r="K385" s="119"/>
      <c r="L385" s="120"/>
      <c r="M385" s="122"/>
      <c r="N385" s="126"/>
      <c r="O385" s="124"/>
      <c r="P385" s="127"/>
      <c r="Q385" s="126"/>
    </row>
    <row r="386" spans="1:27" ht="15.75" x14ac:dyDescent="0.25">
      <c r="A386" s="41">
        <v>2802</v>
      </c>
      <c r="B386" s="42"/>
      <c r="C386" s="42"/>
      <c r="D386" s="42"/>
      <c r="E386" s="42"/>
      <c r="F386" s="42"/>
      <c r="G386" s="42"/>
      <c r="H386" s="42"/>
      <c r="I386" s="42"/>
      <c r="J386" s="131"/>
      <c r="K386" s="119"/>
      <c r="L386" s="120"/>
      <c r="M386" s="122"/>
      <c r="N386" s="126"/>
      <c r="O386" s="124"/>
      <c r="P386" s="127"/>
      <c r="Q386" s="126"/>
    </row>
    <row r="387" spans="1:27" ht="15.75" x14ac:dyDescent="0.25">
      <c r="A387" s="41">
        <v>2901</v>
      </c>
      <c r="B387" s="42"/>
      <c r="C387" s="42"/>
      <c r="D387" s="42"/>
      <c r="E387" s="42"/>
      <c r="F387" s="42"/>
      <c r="G387" s="42"/>
      <c r="H387" s="42"/>
      <c r="I387" s="42"/>
      <c r="J387" s="131"/>
      <c r="K387" s="119"/>
      <c r="L387" s="120"/>
      <c r="M387" s="122"/>
      <c r="N387" s="120"/>
      <c r="O387" s="122"/>
      <c r="P387" s="151"/>
      <c r="Q387" s="126"/>
    </row>
    <row r="388" spans="1:27" ht="15.75" x14ac:dyDescent="0.25">
      <c r="A388" s="41">
        <v>2902</v>
      </c>
      <c r="B388" s="42"/>
      <c r="C388" s="42"/>
      <c r="D388" s="42"/>
      <c r="E388" s="42"/>
      <c r="F388" s="42"/>
      <c r="G388" s="42"/>
      <c r="H388" s="42"/>
      <c r="I388" s="42"/>
      <c r="J388" s="131"/>
      <c r="K388" s="119"/>
      <c r="L388" s="120"/>
      <c r="M388" s="122"/>
      <c r="N388" s="52" t="s">
        <v>35</v>
      </c>
      <c r="O388" s="94"/>
      <c r="P388" s="54">
        <f>SUM(J378:J388)</f>
        <v>0</v>
      </c>
      <c r="Q388" s="55" t="s">
        <v>20</v>
      </c>
    </row>
    <row r="389" spans="1:27" ht="15.75" x14ac:dyDescent="0.25">
      <c r="A389" s="41">
        <v>3001</v>
      </c>
      <c r="B389" s="42"/>
      <c r="C389" s="42"/>
      <c r="D389" s="42"/>
      <c r="E389" s="42"/>
      <c r="F389" s="42"/>
      <c r="G389" s="42"/>
      <c r="H389" s="42"/>
      <c r="I389" s="42"/>
      <c r="J389" s="131"/>
      <c r="K389" s="119"/>
      <c r="L389" s="120"/>
      <c r="M389" s="122"/>
      <c r="N389" s="56" t="s">
        <v>36</v>
      </c>
      <c r="O389" s="96" t="e">
        <f>IF(O388/P388=0,"",O388/P388)</f>
        <v>#DIV/0!</v>
      </c>
      <c r="P389" s="58" t="e">
        <f>IF(O388/P388=0,"",O388/P388)</f>
        <v>#DIV/0!</v>
      </c>
      <c r="Q389" s="59" t="s">
        <v>37</v>
      </c>
    </row>
    <row r="390" spans="1:27" ht="15.75" x14ac:dyDescent="0.25">
      <c r="A390" s="41">
        <v>3002</v>
      </c>
      <c r="B390" s="178"/>
      <c r="C390" s="178"/>
      <c r="D390" s="178"/>
      <c r="E390" s="178"/>
      <c r="F390" s="178"/>
      <c r="G390" s="178"/>
      <c r="H390" s="178"/>
      <c r="I390" s="178"/>
      <c r="J390" s="131"/>
      <c r="K390" s="128"/>
      <c r="L390" s="129"/>
      <c r="M390" s="130"/>
      <c r="N390" s="61"/>
      <c r="O390" s="62"/>
      <c r="P390" s="62"/>
      <c r="Q390" s="63"/>
    </row>
    <row r="391" spans="1:27" ht="18" customHeight="1" x14ac:dyDescent="0.25">
      <c r="A391" s="22"/>
      <c r="B391" s="210" t="s">
        <v>79</v>
      </c>
      <c r="C391" s="210"/>
      <c r="D391" s="210"/>
      <c r="E391" s="210"/>
      <c r="F391" s="210"/>
      <c r="G391" s="210"/>
      <c r="H391" s="210"/>
      <c r="I391" s="210"/>
      <c r="J391" s="177">
        <f>SUM(J374:J387)</f>
        <v>0</v>
      </c>
      <c r="K391" s="65" t="str">
        <f>IF(J382=0,"",J382/B374)</f>
        <v/>
      </c>
      <c r="L391" s="65" t="str">
        <f>IF(J391=0,"",J391/B374)</f>
        <v/>
      </c>
      <c r="M391" s="65" t="str">
        <f>IF(J382=0,"",L391-K391)</f>
        <v/>
      </c>
      <c r="N391" s="1"/>
      <c r="O391" s="27"/>
      <c r="P391" s="30"/>
      <c r="Q391" s="1"/>
    </row>
    <row r="392" spans="1:27" ht="12.75" customHeight="1" x14ac:dyDescent="0.2"/>
    <row r="393" spans="1:27" ht="12.75" customHeight="1" x14ac:dyDescent="0.2"/>
    <row r="394" spans="1:27" ht="26.25" x14ac:dyDescent="0.4">
      <c r="A394" s="113"/>
      <c r="B394" s="211" t="s">
        <v>68</v>
      </c>
      <c r="C394" s="211"/>
      <c r="D394" s="211"/>
      <c r="E394" s="211"/>
      <c r="F394" s="211"/>
      <c r="G394" s="211"/>
      <c r="H394" s="211"/>
      <c r="I394" s="211"/>
      <c r="J394" s="66" t="s">
        <v>95</v>
      </c>
      <c r="K394" s="1"/>
      <c r="L394" s="27"/>
      <c r="M394" s="1"/>
      <c r="N394" s="27"/>
      <c r="O394" s="27"/>
      <c r="P394" s="27"/>
      <c r="Y394" s="209"/>
      <c r="Z394" s="209"/>
      <c r="AA394" s="209"/>
    </row>
    <row r="395" spans="1:27" ht="20.25" x14ac:dyDescent="0.2">
      <c r="A395" s="223" t="s">
        <v>19</v>
      </c>
      <c r="B395" s="224" t="s">
        <v>69</v>
      </c>
      <c r="C395" s="225"/>
      <c r="D395" s="225"/>
      <c r="E395" s="225"/>
      <c r="F395" s="225"/>
      <c r="G395" s="225"/>
      <c r="H395" s="225"/>
      <c r="I395" s="225"/>
      <c r="J395" s="227" t="s">
        <v>20</v>
      </c>
      <c r="K395" s="221" t="s">
        <v>11</v>
      </c>
      <c r="L395" s="221" t="s">
        <v>12</v>
      </c>
      <c r="M395" s="229" t="s">
        <v>13</v>
      </c>
      <c r="N395" s="221" t="s">
        <v>14</v>
      </c>
      <c r="O395" s="222" t="s">
        <v>15</v>
      </c>
      <c r="P395" s="222" t="s">
        <v>16</v>
      </c>
      <c r="Q395" s="221" t="s">
        <v>17</v>
      </c>
    </row>
    <row r="396" spans="1:27" ht="15.75" customHeight="1" x14ac:dyDescent="0.25">
      <c r="A396" s="217"/>
      <c r="B396" s="41" t="s">
        <v>70</v>
      </c>
      <c r="C396" s="41" t="s">
        <v>71</v>
      </c>
      <c r="D396" s="41" t="s">
        <v>72</v>
      </c>
      <c r="E396" s="41" t="s">
        <v>73</v>
      </c>
      <c r="F396" s="41" t="s">
        <v>74</v>
      </c>
      <c r="G396" s="41" t="s">
        <v>75</v>
      </c>
      <c r="H396" s="41" t="s">
        <v>76</v>
      </c>
      <c r="I396" s="41" t="s">
        <v>77</v>
      </c>
      <c r="J396" s="228"/>
      <c r="K396" s="243"/>
      <c r="L396" s="243"/>
      <c r="M396" s="244"/>
      <c r="N396" s="243"/>
      <c r="O396" s="245"/>
      <c r="P396" s="245"/>
      <c r="Q396" s="243"/>
    </row>
    <row r="397" spans="1:27" ht="15.75" x14ac:dyDescent="0.25">
      <c r="A397" s="41">
        <v>2301</v>
      </c>
      <c r="B397" s="42">
        <v>55</v>
      </c>
      <c r="C397" s="42"/>
      <c r="D397" s="42"/>
      <c r="E397" s="42"/>
      <c r="F397" s="42"/>
      <c r="G397" s="42"/>
      <c r="H397" s="42"/>
      <c r="I397" s="42"/>
      <c r="J397" s="131"/>
      <c r="K397" s="114"/>
      <c r="L397" s="115"/>
      <c r="M397" s="116"/>
      <c r="N397" s="43"/>
      <c r="O397" s="44">
        <f>B397</f>
        <v>55</v>
      </c>
      <c r="P397" s="45"/>
      <c r="Q397" s="43"/>
    </row>
    <row r="398" spans="1:27" ht="15.75" x14ac:dyDescent="0.25">
      <c r="A398" s="41">
        <v>2302</v>
      </c>
      <c r="B398" s="42"/>
      <c r="C398" s="42">
        <v>41</v>
      </c>
      <c r="D398" s="42"/>
      <c r="E398" s="42"/>
      <c r="F398" s="42"/>
      <c r="G398" s="42"/>
      <c r="H398" s="42"/>
      <c r="I398" s="42"/>
      <c r="J398" s="131"/>
      <c r="K398" s="119"/>
      <c r="L398" s="120"/>
      <c r="M398" s="121"/>
      <c r="N398" s="47">
        <f>IF(C398=0,"",C398/B397)</f>
        <v>0.74545454545454548</v>
      </c>
      <c r="O398" s="48">
        <v>42</v>
      </c>
      <c r="P398" s="49">
        <f t="shared" ref="P398:P404" si="35">IF(O398=0,"",O398/O397)</f>
        <v>0.76363636363636367</v>
      </c>
      <c r="Q398" s="49">
        <f t="shared" ref="Q398:Q404" si="36">IF(O398=0,"",100%-P398)</f>
        <v>0.23636363636363633</v>
      </c>
    </row>
    <row r="399" spans="1:27" ht="15.75" x14ac:dyDescent="0.25">
      <c r="A399" s="41">
        <v>2401</v>
      </c>
      <c r="B399" s="42"/>
      <c r="C399" s="42"/>
      <c r="D399" s="42">
        <v>41</v>
      </c>
      <c r="E399" s="42"/>
      <c r="F399" s="42"/>
      <c r="G399" s="42"/>
      <c r="H399" s="42"/>
      <c r="I399" s="42"/>
      <c r="J399" s="131"/>
      <c r="K399" s="119"/>
      <c r="L399" s="120"/>
      <c r="M399" s="121"/>
      <c r="N399" s="47">
        <f>IF(D399=0,"",D399/C398)</f>
        <v>1</v>
      </c>
      <c r="O399" s="48">
        <v>41</v>
      </c>
      <c r="P399" s="49">
        <f t="shared" si="35"/>
        <v>0.97619047619047616</v>
      </c>
      <c r="Q399" s="49">
        <f t="shared" si="36"/>
        <v>2.3809523809523836E-2</v>
      </c>
      <c r="R399" s="32">
        <f>O399/O397</f>
        <v>0.74545454545454548</v>
      </c>
    </row>
    <row r="400" spans="1:27" ht="15.75" x14ac:dyDescent="0.25">
      <c r="A400" s="41">
        <v>2402</v>
      </c>
      <c r="B400" s="42"/>
      <c r="C400" s="42"/>
      <c r="D400" s="42"/>
      <c r="E400" s="42">
        <v>29</v>
      </c>
      <c r="F400" s="42"/>
      <c r="G400" s="42"/>
      <c r="H400" s="42"/>
      <c r="I400" s="42"/>
      <c r="J400" s="131"/>
      <c r="K400" s="119"/>
      <c r="L400" s="120"/>
      <c r="M400" s="121"/>
      <c r="N400" s="47">
        <f>IF(E400=0,"",E400/D399)</f>
        <v>0.70731707317073167</v>
      </c>
      <c r="O400" s="48">
        <v>37</v>
      </c>
      <c r="P400" s="49">
        <f t="shared" si="35"/>
        <v>0.90243902439024393</v>
      </c>
      <c r="Q400" s="49">
        <f t="shared" si="36"/>
        <v>9.7560975609756073E-2</v>
      </c>
    </row>
    <row r="401" spans="1:20" ht="15.75" x14ac:dyDescent="0.25">
      <c r="A401" s="41">
        <v>2501</v>
      </c>
      <c r="B401" s="42"/>
      <c r="C401" s="42"/>
      <c r="D401" s="42"/>
      <c r="E401" s="42"/>
      <c r="F401" s="42">
        <v>11</v>
      </c>
      <c r="G401" s="42"/>
      <c r="H401" s="42"/>
      <c r="I401" s="42"/>
      <c r="J401" s="131"/>
      <c r="K401" s="119"/>
      <c r="L401" s="120"/>
      <c r="M401" s="121"/>
      <c r="N401" s="47">
        <f>IF(F401=0,"",F401/E400)</f>
        <v>0.37931034482758619</v>
      </c>
      <c r="O401" s="48">
        <v>38</v>
      </c>
      <c r="P401" s="145">
        <f t="shared" si="35"/>
        <v>1.027027027027027</v>
      </c>
      <c r="Q401" s="145">
        <f t="shared" si="36"/>
        <v>-2.7027027027026973E-2</v>
      </c>
      <c r="T401" s="147"/>
    </row>
    <row r="402" spans="1:20" ht="15.75" x14ac:dyDescent="0.25">
      <c r="A402" s="41">
        <v>2502</v>
      </c>
      <c r="B402" s="42"/>
      <c r="C402" s="42"/>
      <c r="D402" s="42"/>
      <c r="E402" s="42"/>
      <c r="F402" s="42"/>
      <c r="G402" s="42"/>
      <c r="H402" s="42"/>
      <c r="I402" s="42"/>
      <c r="J402" s="131"/>
      <c r="K402" s="119"/>
      <c r="L402" s="120"/>
      <c r="M402" s="121"/>
      <c r="N402" s="47" t="str">
        <f>IF(H402=0,"",H402/G401)</f>
        <v/>
      </c>
      <c r="O402" s="48"/>
      <c r="P402" s="49" t="str">
        <f t="shared" si="35"/>
        <v/>
      </c>
      <c r="Q402" s="49" t="str">
        <f t="shared" si="36"/>
        <v/>
      </c>
      <c r="T402" s="147"/>
    </row>
    <row r="403" spans="1:20" ht="15.75" x14ac:dyDescent="0.25">
      <c r="A403" s="41">
        <v>2601</v>
      </c>
      <c r="B403" s="42"/>
      <c r="C403" s="42"/>
      <c r="D403" s="42"/>
      <c r="E403" s="42"/>
      <c r="F403" s="42"/>
      <c r="G403" s="42"/>
      <c r="H403" s="42"/>
      <c r="I403" s="42"/>
      <c r="J403" s="131"/>
      <c r="K403" s="119"/>
      <c r="L403" s="120"/>
      <c r="M403" s="121"/>
      <c r="N403" s="47" t="str">
        <f>IF(I403=0,"",I403/H402)</f>
        <v/>
      </c>
      <c r="O403" s="48"/>
      <c r="P403" s="49" t="str">
        <f t="shared" si="35"/>
        <v/>
      </c>
      <c r="Q403" s="49" t="str">
        <f t="shared" si="36"/>
        <v/>
      </c>
    </row>
    <row r="404" spans="1:20" ht="15.75" x14ac:dyDescent="0.25">
      <c r="A404" s="41">
        <v>2602</v>
      </c>
      <c r="B404" s="42"/>
      <c r="C404" s="42"/>
      <c r="D404" s="42"/>
      <c r="E404" s="42"/>
      <c r="F404" s="42"/>
      <c r="G404" s="42"/>
      <c r="H404" s="42"/>
      <c r="I404" s="42"/>
      <c r="J404" s="131"/>
      <c r="K404" s="119"/>
      <c r="L404" s="120"/>
      <c r="M404" s="121"/>
      <c r="N404" s="47"/>
      <c r="O404" s="48"/>
      <c r="P404" s="49" t="str">
        <f t="shared" si="35"/>
        <v/>
      </c>
      <c r="Q404" s="49" t="str">
        <f t="shared" si="36"/>
        <v/>
      </c>
    </row>
    <row r="405" spans="1:20" ht="15.75" x14ac:dyDescent="0.25">
      <c r="A405" s="41">
        <v>2701</v>
      </c>
      <c r="B405" s="42"/>
      <c r="C405" s="42"/>
      <c r="D405" s="42"/>
      <c r="E405" s="42"/>
      <c r="F405" s="42"/>
      <c r="G405" s="42"/>
      <c r="H405" s="42"/>
      <c r="I405" s="42"/>
      <c r="J405" s="131"/>
      <c r="K405" s="119"/>
      <c r="L405" s="120"/>
      <c r="M405" s="120"/>
      <c r="N405" s="120"/>
      <c r="O405" s="48"/>
      <c r="P405" s="127"/>
      <c r="Q405" s="126"/>
    </row>
    <row r="406" spans="1:20" ht="15.75" x14ac:dyDescent="0.25">
      <c r="A406" s="41">
        <v>2702</v>
      </c>
      <c r="B406" s="42"/>
      <c r="C406" s="42"/>
      <c r="D406" s="42"/>
      <c r="E406" s="42"/>
      <c r="F406" s="42"/>
      <c r="G406" s="42"/>
      <c r="H406" s="42"/>
      <c r="I406" s="42"/>
      <c r="J406" s="131"/>
      <c r="K406" s="119"/>
      <c r="L406" s="120"/>
      <c r="M406" s="122"/>
      <c r="N406" s="154"/>
      <c r="O406" s="48"/>
      <c r="P406" s="127"/>
      <c r="Q406" s="126"/>
    </row>
    <row r="407" spans="1:20" ht="15.75" x14ac:dyDescent="0.25">
      <c r="A407" s="41">
        <v>2801</v>
      </c>
      <c r="B407" s="42"/>
      <c r="C407" s="42"/>
      <c r="D407" s="42"/>
      <c r="E407" s="42"/>
      <c r="F407" s="42"/>
      <c r="G407" s="42"/>
      <c r="H407" s="42"/>
      <c r="I407" s="42"/>
      <c r="J407" s="131"/>
      <c r="K407" s="119"/>
      <c r="L407" s="120"/>
      <c r="M407" s="122"/>
      <c r="N407" s="126"/>
      <c r="O407" s="124"/>
      <c r="P407" s="127"/>
      <c r="Q407" s="126"/>
    </row>
    <row r="408" spans="1:20" ht="15.75" x14ac:dyDescent="0.25">
      <c r="A408" s="41">
        <v>2802</v>
      </c>
      <c r="B408" s="42"/>
      <c r="C408" s="42"/>
      <c r="D408" s="42"/>
      <c r="E408" s="42"/>
      <c r="F408" s="42"/>
      <c r="G408" s="42"/>
      <c r="H408" s="42"/>
      <c r="I408" s="42"/>
      <c r="J408" s="131"/>
      <c r="K408" s="119"/>
      <c r="L408" s="120"/>
      <c r="M408" s="122"/>
      <c r="N408" s="126"/>
      <c r="O408" s="124"/>
      <c r="P408" s="127"/>
      <c r="Q408" s="126"/>
    </row>
    <row r="409" spans="1:20" ht="15.75" x14ac:dyDescent="0.25">
      <c r="A409" s="41">
        <v>2901</v>
      </c>
      <c r="B409" s="42"/>
      <c r="C409" s="42"/>
      <c r="D409" s="42"/>
      <c r="E409" s="42"/>
      <c r="F409" s="42"/>
      <c r="G409" s="42"/>
      <c r="H409" s="42"/>
      <c r="I409" s="42"/>
      <c r="J409" s="131"/>
      <c r="K409" s="119"/>
      <c r="L409" s="120"/>
      <c r="M409" s="122"/>
      <c r="N409" s="126"/>
      <c r="O409" s="124"/>
      <c r="P409" s="127"/>
      <c r="Q409" s="126"/>
    </row>
    <row r="410" spans="1:20" ht="15.75" x14ac:dyDescent="0.25">
      <c r="A410" s="41">
        <v>2902</v>
      </c>
      <c r="B410" s="42"/>
      <c r="C410" s="42"/>
      <c r="D410" s="42"/>
      <c r="E410" s="42"/>
      <c r="F410" s="42"/>
      <c r="G410" s="42"/>
      <c r="H410" s="42"/>
      <c r="I410" s="42"/>
      <c r="J410" s="131"/>
      <c r="K410" s="119"/>
      <c r="L410" s="120"/>
      <c r="M410" s="122"/>
      <c r="N410" s="120"/>
      <c r="O410" s="122"/>
      <c r="P410" s="151"/>
      <c r="Q410" s="126"/>
    </row>
    <row r="411" spans="1:20" ht="15.75" x14ac:dyDescent="0.25">
      <c r="A411" s="41">
        <v>3001</v>
      </c>
      <c r="B411" s="42"/>
      <c r="C411" s="42"/>
      <c r="D411" s="42"/>
      <c r="E411" s="42"/>
      <c r="F411" s="42"/>
      <c r="G411" s="42"/>
      <c r="H411" s="42"/>
      <c r="I411" s="42"/>
      <c r="J411" s="131"/>
      <c r="K411" s="119"/>
      <c r="L411" s="120"/>
      <c r="M411" s="122"/>
      <c r="N411" s="52" t="s">
        <v>35</v>
      </c>
      <c r="O411" s="94"/>
      <c r="P411" s="54">
        <f>SUM(J401:J411)</f>
        <v>0</v>
      </c>
      <c r="Q411" s="55" t="s">
        <v>20</v>
      </c>
    </row>
    <row r="412" spans="1:20" ht="15.75" x14ac:dyDescent="0.25">
      <c r="A412" s="41">
        <v>3002</v>
      </c>
      <c r="B412" s="42"/>
      <c r="C412" s="42"/>
      <c r="D412" s="42"/>
      <c r="E412" s="42"/>
      <c r="F412" s="42"/>
      <c r="G412" s="42"/>
      <c r="H412" s="42"/>
      <c r="I412" s="42"/>
      <c r="J412" s="131"/>
      <c r="K412" s="119"/>
      <c r="L412" s="120"/>
      <c r="M412" s="122"/>
      <c r="N412" s="56" t="s">
        <v>36</v>
      </c>
      <c r="O412" s="96" t="e">
        <f>IF(O411/P411=0,"",O411/P411)</f>
        <v>#DIV/0!</v>
      </c>
      <c r="P412" s="58" t="e">
        <f>IF(O411/P411=0,"",O411/P411)</f>
        <v>#DIV/0!</v>
      </c>
      <c r="Q412" s="59" t="s">
        <v>37</v>
      </c>
    </row>
    <row r="413" spans="1:20" ht="15.75" x14ac:dyDescent="0.25">
      <c r="A413" s="41">
        <v>3101</v>
      </c>
      <c r="B413" s="178"/>
      <c r="C413" s="178"/>
      <c r="D413" s="178"/>
      <c r="E413" s="178"/>
      <c r="F413" s="178"/>
      <c r="G413" s="178"/>
      <c r="H413" s="178"/>
      <c r="I413" s="178"/>
      <c r="J413" s="131"/>
      <c r="K413" s="128"/>
      <c r="L413" s="129"/>
      <c r="M413" s="130"/>
      <c r="N413" s="61"/>
      <c r="O413" s="62"/>
      <c r="P413" s="62"/>
      <c r="Q413" s="63"/>
    </row>
    <row r="414" spans="1:20" ht="18" customHeight="1" x14ac:dyDescent="0.25">
      <c r="A414" s="22"/>
      <c r="B414" s="210" t="s">
        <v>79</v>
      </c>
      <c r="C414" s="210"/>
      <c r="D414" s="210"/>
      <c r="E414" s="210"/>
      <c r="F414" s="210"/>
      <c r="G414" s="210"/>
      <c r="H414" s="210"/>
      <c r="I414" s="210"/>
      <c r="J414" s="177">
        <f>SUM(J397:J410)</f>
        <v>0</v>
      </c>
      <c r="K414" s="65" t="str">
        <f>IF(J405=0,"",J405/B397)</f>
        <v/>
      </c>
      <c r="L414" s="65" t="str">
        <f>IF(J414=0,"",J414/B397)</f>
        <v/>
      </c>
      <c r="M414" s="65" t="str">
        <f>IF(J405=0,"",L414-K414)</f>
        <v/>
      </c>
      <c r="N414" s="1"/>
      <c r="O414" s="27"/>
      <c r="P414" s="30"/>
      <c r="Q414" s="1"/>
    </row>
    <row r="415" spans="1:20" ht="12.75" customHeight="1" x14ac:dyDescent="0.2"/>
    <row r="416" spans="1:20" ht="12.75" customHeight="1" x14ac:dyDescent="0.2"/>
    <row r="417" spans="1:19" ht="26.25" x14ac:dyDescent="0.4">
      <c r="A417" s="113"/>
      <c r="B417" s="211" t="s">
        <v>68</v>
      </c>
      <c r="C417" s="211"/>
      <c r="D417" s="211"/>
      <c r="E417" s="211"/>
      <c r="F417" s="211"/>
      <c r="G417" s="211"/>
      <c r="H417" s="211"/>
      <c r="I417" s="211"/>
      <c r="J417" s="66" t="s">
        <v>96</v>
      </c>
      <c r="K417" s="1"/>
      <c r="L417" s="27"/>
      <c r="M417" s="1"/>
      <c r="N417" s="27"/>
      <c r="O417" s="27"/>
      <c r="P417" s="27"/>
    </row>
    <row r="418" spans="1:19" ht="20.25" x14ac:dyDescent="0.2">
      <c r="A418" s="223" t="s">
        <v>19</v>
      </c>
      <c r="B418" s="224" t="s">
        <v>69</v>
      </c>
      <c r="C418" s="225"/>
      <c r="D418" s="225"/>
      <c r="E418" s="225"/>
      <c r="F418" s="225"/>
      <c r="G418" s="225"/>
      <c r="H418" s="225"/>
      <c r="I418" s="225"/>
      <c r="J418" s="227" t="s">
        <v>20</v>
      </c>
      <c r="K418" s="221" t="s">
        <v>11</v>
      </c>
      <c r="L418" s="221" t="s">
        <v>12</v>
      </c>
      <c r="M418" s="229" t="s">
        <v>13</v>
      </c>
      <c r="N418" s="221" t="s">
        <v>14</v>
      </c>
      <c r="O418" s="222" t="s">
        <v>15</v>
      </c>
      <c r="P418" s="222" t="s">
        <v>16</v>
      </c>
      <c r="Q418" s="221" t="s">
        <v>17</v>
      </c>
    </row>
    <row r="419" spans="1:19" ht="15.75" customHeight="1" x14ac:dyDescent="0.25">
      <c r="A419" s="217"/>
      <c r="B419" s="41" t="s">
        <v>70</v>
      </c>
      <c r="C419" s="41" t="s">
        <v>71</v>
      </c>
      <c r="D419" s="41" t="s">
        <v>72</v>
      </c>
      <c r="E419" s="41" t="s">
        <v>73</v>
      </c>
      <c r="F419" s="41" t="s">
        <v>74</v>
      </c>
      <c r="G419" s="41" t="s">
        <v>75</v>
      </c>
      <c r="H419" s="41" t="s">
        <v>76</v>
      </c>
      <c r="I419" s="41" t="s">
        <v>77</v>
      </c>
      <c r="J419" s="228"/>
      <c r="K419" s="243"/>
      <c r="L419" s="243"/>
      <c r="M419" s="244"/>
      <c r="N419" s="243"/>
      <c r="O419" s="245"/>
      <c r="P419" s="245"/>
      <c r="Q419" s="243"/>
    </row>
    <row r="420" spans="1:19" ht="15.75" x14ac:dyDescent="0.25">
      <c r="A420" s="41">
        <v>2302</v>
      </c>
      <c r="B420" s="42">
        <v>80</v>
      </c>
      <c r="C420" s="42"/>
      <c r="D420" s="42"/>
      <c r="E420" s="42"/>
      <c r="F420" s="42"/>
      <c r="G420" s="42"/>
      <c r="H420" s="42"/>
      <c r="I420" s="42"/>
      <c r="J420" s="131"/>
      <c r="K420" s="114"/>
      <c r="L420" s="115"/>
      <c r="M420" s="116"/>
      <c r="N420" s="43"/>
      <c r="O420" s="44">
        <f>B420</f>
        <v>80</v>
      </c>
      <c r="P420" s="45"/>
      <c r="Q420" s="43"/>
    </row>
    <row r="421" spans="1:19" ht="15.75" x14ac:dyDescent="0.25">
      <c r="A421" s="41">
        <v>2401</v>
      </c>
      <c r="B421" s="42"/>
      <c r="C421" s="42">
        <v>62</v>
      </c>
      <c r="D421" s="42"/>
      <c r="E421" s="42"/>
      <c r="F421" s="42"/>
      <c r="G421" s="42"/>
      <c r="H421" s="42"/>
      <c r="I421" s="42"/>
      <c r="J421" s="131"/>
      <c r="K421" s="119"/>
      <c r="L421" s="120"/>
      <c r="M421" s="121"/>
      <c r="N421" s="47">
        <f>IF(C421=0,"",C421/B420)</f>
        <v>0.77500000000000002</v>
      </c>
      <c r="O421" s="48">
        <v>63</v>
      </c>
      <c r="P421" s="49">
        <f t="shared" ref="P421:P427" si="37">IF(O421=0,"",O421/O420)</f>
        <v>0.78749999999999998</v>
      </c>
      <c r="Q421" s="49">
        <f t="shared" ref="Q421:Q427" si="38">IF(O421=0,"",100%-P421)</f>
        <v>0.21250000000000002</v>
      </c>
    </row>
    <row r="422" spans="1:19" ht="15.75" x14ac:dyDescent="0.25">
      <c r="A422" s="41">
        <v>2402</v>
      </c>
      <c r="B422" s="42"/>
      <c r="C422" s="42"/>
      <c r="D422" s="42">
        <v>29</v>
      </c>
      <c r="E422" s="42"/>
      <c r="F422" s="42"/>
      <c r="G422" s="42"/>
      <c r="H422" s="42"/>
      <c r="I422" s="42"/>
      <c r="J422" s="131"/>
      <c r="K422" s="119"/>
      <c r="L422" s="120"/>
      <c r="M422" s="121"/>
      <c r="N422" s="47">
        <f>IF(D422=0,"",D422/C421)</f>
        <v>0.46774193548387094</v>
      </c>
      <c r="O422" s="48">
        <v>54</v>
      </c>
      <c r="P422" s="49">
        <f t="shared" si="37"/>
        <v>0.8571428571428571</v>
      </c>
      <c r="Q422" s="49">
        <f t="shared" si="38"/>
        <v>0.1428571428571429</v>
      </c>
      <c r="R422" s="32">
        <f>O422/O420</f>
        <v>0.67500000000000004</v>
      </c>
      <c r="S422" s="147"/>
    </row>
    <row r="423" spans="1:19" ht="15.75" x14ac:dyDescent="0.25">
      <c r="A423" s="41">
        <v>2501</v>
      </c>
      <c r="B423" s="42"/>
      <c r="C423" s="42"/>
      <c r="D423" s="42"/>
      <c r="E423" s="165">
        <v>44</v>
      </c>
      <c r="F423" s="42"/>
      <c r="G423" s="42"/>
      <c r="H423" s="42"/>
      <c r="I423" s="42"/>
      <c r="J423" s="131"/>
      <c r="K423" s="119"/>
      <c r="L423" s="120"/>
      <c r="M423" s="121"/>
      <c r="N423" s="144">
        <f>IF(E423=0,"",E423/D422)</f>
        <v>1.5172413793103448</v>
      </c>
      <c r="O423" s="48">
        <v>50</v>
      </c>
      <c r="P423" s="49">
        <f t="shared" si="37"/>
        <v>0.92592592592592593</v>
      </c>
      <c r="Q423" s="49">
        <f t="shared" si="38"/>
        <v>7.407407407407407E-2</v>
      </c>
    </row>
    <row r="424" spans="1:19" ht="15.75" x14ac:dyDescent="0.25">
      <c r="A424" s="41">
        <v>2502</v>
      </c>
      <c r="B424" s="42"/>
      <c r="C424" s="42"/>
      <c r="D424" s="42"/>
      <c r="E424" s="42"/>
      <c r="F424" s="42"/>
      <c r="G424" s="42"/>
      <c r="H424" s="42"/>
      <c r="I424" s="42"/>
      <c r="J424" s="131"/>
      <c r="K424" s="119"/>
      <c r="L424" s="120"/>
      <c r="M424" s="121"/>
      <c r="N424" s="47" t="str">
        <f>IF(G424=0,"",G424/F423)</f>
        <v/>
      </c>
      <c r="O424" s="48"/>
      <c r="P424" s="49" t="str">
        <f t="shared" si="37"/>
        <v/>
      </c>
      <c r="Q424" s="49" t="str">
        <f t="shared" si="38"/>
        <v/>
      </c>
      <c r="S424" s="147"/>
    </row>
    <row r="425" spans="1:19" ht="15.75" x14ac:dyDescent="0.25">
      <c r="A425" s="41">
        <v>2601</v>
      </c>
      <c r="B425" s="42"/>
      <c r="C425" s="42"/>
      <c r="D425" s="42"/>
      <c r="E425" s="42"/>
      <c r="F425" s="42"/>
      <c r="G425" s="42"/>
      <c r="H425" s="42"/>
      <c r="I425" s="42"/>
      <c r="J425" s="131"/>
      <c r="K425" s="119"/>
      <c r="L425" s="120"/>
      <c r="M425" s="121"/>
      <c r="N425" s="47" t="str">
        <f>IF(H425=0,"",H425/G424)</f>
        <v/>
      </c>
      <c r="O425" s="48"/>
      <c r="P425" s="49" t="str">
        <f t="shared" si="37"/>
        <v/>
      </c>
      <c r="Q425" s="49" t="str">
        <f t="shared" si="38"/>
        <v/>
      </c>
    </row>
    <row r="426" spans="1:19" ht="15.75" x14ac:dyDescent="0.25">
      <c r="A426" s="41">
        <v>2602</v>
      </c>
      <c r="B426" s="42"/>
      <c r="C426" s="42"/>
      <c r="D426" s="42"/>
      <c r="E426" s="42"/>
      <c r="F426" s="42"/>
      <c r="G426" s="42"/>
      <c r="H426" s="42"/>
      <c r="I426" s="42"/>
      <c r="J426" s="131"/>
      <c r="K426" s="119"/>
      <c r="L426" s="120"/>
      <c r="M426" s="121"/>
      <c r="N426" s="47" t="str">
        <f>IF(I426=0,"",I426/H425)</f>
        <v/>
      </c>
      <c r="O426" s="48"/>
      <c r="P426" s="49" t="str">
        <f t="shared" si="37"/>
        <v/>
      </c>
      <c r="Q426" s="49" t="str">
        <f t="shared" si="38"/>
        <v/>
      </c>
    </row>
    <row r="427" spans="1:19" ht="15.75" x14ac:dyDescent="0.25">
      <c r="A427" s="41">
        <v>2701</v>
      </c>
      <c r="B427" s="42"/>
      <c r="C427" s="42"/>
      <c r="D427" s="42"/>
      <c r="E427" s="42"/>
      <c r="F427" s="42"/>
      <c r="G427" s="42"/>
      <c r="H427" s="42"/>
      <c r="I427" s="42"/>
      <c r="J427" s="131"/>
      <c r="K427" s="119"/>
      <c r="L427" s="120"/>
      <c r="M427" s="121"/>
      <c r="N427" s="47"/>
      <c r="O427" s="48"/>
      <c r="P427" s="49" t="str">
        <f t="shared" si="37"/>
        <v/>
      </c>
      <c r="Q427" s="49" t="str">
        <f t="shared" si="38"/>
        <v/>
      </c>
    </row>
    <row r="428" spans="1:19" ht="15.75" x14ac:dyDescent="0.25">
      <c r="A428" s="41">
        <v>2702</v>
      </c>
      <c r="B428" s="42"/>
      <c r="C428" s="42"/>
      <c r="D428" s="42"/>
      <c r="E428" s="42"/>
      <c r="F428" s="42"/>
      <c r="G428" s="42"/>
      <c r="H428" s="42"/>
      <c r="I428" s="42"/>
      <c r="J428" s="131"/>
      <c r="K428" s="119"/>
      <c r="L428" s="120"/>
      <c r="M428" s="120"/>
      <c r="N428" s="120"/>
      <c r="O428" s="48"/>
      <c r="P428" s="127"/>
      <c r="Q428" s="126"/>
    </row>
    <row r="429" spans="1:19" ht="15.75" x14ac:dyDescent="0.25">
      <c r="A429" s="41">
        <v>2801</v>
      </c>
      <c r="B429" s="42"/>
      <c r="C429" s="42"/>
      <c r="D429" s="42"/>
      <c r="E429" s="42"/>
      <c r="F429" s="42"/>
      <c r="G429" s="42"/>
      <c r="H429" s="42"/>
      <c r="I429" s="42"/>
      <c r="J429" s="131"/>
      <c r="K429" s="119"/>
      <c r="L429" s="120"/>
      <c r="M429" s="122"/>
      <c r="N429" s="154"/>
      <c r="O429" s="48"/>
      <c r="P429" s="127"/>
      <c r="Q429" s="126"/>
    </row>
    <row r="430" spans="1:19" ht="15.75" x14ac:dyDescent="0.25">
      <c r="A430" s="41">
        <v>2802</v>
      </c>
      <c r="B430" s="42"/>
      <c r="C430" s="42"/>
      <c r="D430" s="42"/>
      <c r="E430" s="42"/>
      <c r="F430" s="42"/>
      <c r="G430" s="42"/>
      <c r="H430" s="42"/>
      <c r="I430" s="42"/>
      <c r="J430" s="131"/>
      <c r="K430" s="119"/>
      <c r="L430" s="120"/>
      <c r="M430" s="122"/>
      <c r="N430" s="126"/>
      <c r="O430" s="124"/>
      <c r="P430" s="127"/>
      <c r="Q430" s="126"/>
    </row>
    <row r="431" spans="1:19" ht="15.75" x14ac:dyDescent="0.25">
      <c r="A431" s="41">
        <v>2901</v>
      </c>
      <c r="B431" s="42"/>
      <c r="C431" s="42"/>
      <c r="D431" s="42"/>
      <c r="E431" s="42"/>
      <c r="F431" s="42"/>
      <c r="G431" s="42"/>
      <c r="H431" s="42"/>
      <c r="I431" s="42"/>
      <c r="J431" s="131"/>
      <c r="K431" s="119"/>
      <c r="L431" s="120"/>
      <c r="M431" s="122"/>
      <c r="N431" s="126"/>
      <c r="O431" s="124"/>
      <c r="P431" s="127"/>
      <c r="Q431" s="126"/>
    </row>
    <row r="432" spans="1:19" ht="15.75" x14ac:dyDescent="0.25">
      <c r="A432" s="41">
        <v>2902</v>
      </c>
      <c r="B432" s="42"/>
      <c r="C432" s="42"/>
      <c r="D432" s="42"/>
      <c r="E432" s="42"/>
      <c r="F432" s="42"/>
      <c r="G432" s="42"/>
      <c r="H432" s="42"/>
      <c r="I432" s="42"/>
      <c r="J432" s="131"/>
      <c r="K432" s="119"/>
      <c r="L432" s="120"/>
      <c r="M432" s="122"/>
      <c r="N432" s="126"/>
      <c r="O432" s="124"/>
      <c r="P432" s="127"/>
      <c r="Q432" s="126"/>
    </row>
    <row r="433" spans="1:18" ht="15.75" x14ac:dyDescent="0.25">
      <c r="A433" s="41">
        <v>3001</v>
      </c>
      <c r="B433" s="42"/>
      <c r="C433" s="42"/>
      <c r="D433" s="42"/>
      <c r="E433" s="42"/>
      <c r="F433" s="42"/>
      <c r="G433" s="42"/>
      <c r="H433" s="42"/>
      <c r="I433" s="42"/>
      <c r="J433" s="131"/>
      <c r="K433" s="119"/>
      <c r="L433" s="120"/>
      <c r="M433" s="122"/>
      <c r="N433" s="120"/>
      <c r="O433" s="122"/>
      <c r="P433" s="151"/>
      <c r="Q433" s="126"/>
    </row>
    <row r="434" spans="1:18" ht="15.75" x14ac:dyDescent="0.25">
      <c r="A434" s="41">
        <v>3002</v>
      </c>
      <c r="B434" s="42"/>
      <c r="C434" s="42"/>
      <c r="D434" s="42"/>
      <c r="E434" s="42"/>
      <c r="F434" s="42"/>
      <c r="G434" s="42"/>
      <c r="H434" s="42"/>
      <c r="I434" s="42"/>
      <c r="J434" s="131"/>
      <c r="K434" s="119"/>
      <c r="L434" s="120"/>
      <c r="M434" s="122"/>
      <c r="N434" s="52" t="s">
        <v>35</v>
      </c>
      <c r="O434" s="94"/>
      <c r="P434" s="54">
        <f>SUM(J424:J434)</f>
        <v>0</v>
      </c>
      <c r="Q434" s="55" t="s">
        <v>20</v>
      </c>
    </row>
    <row r="435" spans="1:18" ht="15.75" x14ac:dyDescent="0.25">
      <c r="A435" s="41">
        <v>3101</v>
      </c>
      <c r="B435" s="42"/>
      <c r="C435" s="42"/>
      <c r="D435" s="42"/>
      <c r="E435" s="42"/>
      <c r="F435" s="42"/>
      <c r="G435" s="42"/>
      <c r="H435" s="42"/>
      <c r="I435" s="42"/>
      <c r="J435" s="131"/>
      <c r="K435" s="119"/>
      <c r="L435" s="120"/>
      <c r="M435" s="122"/>
      <c r="N435" s="56" t="s">
        <v>36</v>
      </c>
      <c r="O435" s="96" t="e">
        <f>IF(O434/P434=0,"",O434/P434)</f>
        <v>#DIV/0!</v>
      </c>
      <c r="P435" s="58" t="e">
        <f>IF(O434/P434=0,"",O434/P434)</f>
        <v>#DIV/0!</v>
      </c>
      <c r="Q435" s="59" t="s">
        <v>37</v>
      </c>
    </row>
    <row r="436" spans="1:18" ht="15.75" x14ac:dyDescent="0.25">
      <c r="A436" s="41">
        <v>3102</v>
      </c>
      <c r="B436" s="178"/>
      <c r="C436" s="178"/>
      <c r="D436" s="178"/>
      <c r="E436" s="178"/>
      <c r="F436" s="178"/>
      <c r="G436" s="178"/>
      <c r="H436" s="178"/>
      <c r="I436" s="178"/>
      <c r="J436" s="131"/>
      <c r="K436" s="128"/>
      <c r="L436" s="129"/>
      <c r="M436" s="130"/>
      <c r="N436" s="61"/>
      <c r="O436" s="62"/>
      <c r="P436" s="62"/>
      <c r="Q436" s="63"/>
    </row>
    <row r="437" spans="1:18" ht="18" x14ac:dyDescent="0.25">
      <c r="A437" s="22"/>
      <c r="B437" s="210" t="s">
        <v>79</v>
      </c>
      <c r="C437" s="210"/>
      <c r="D437" s="210"/>
      <c r="E437" s="210"/>
      <c r="F437" s="210"/>
      <c r="G437" s="210"/>
      <c r="H437" s="210"/>
      <c r="I437" s="210"/>
      <c r="J437" s="177">
        <f>SUM(J420:J433)</f>
        <v>0</v>
      </c>
      <c r="K437" s="65" t="str">
        <f>IF(J428=0,"",J428/B420)</f>
        <v/>
      </c>
      <c r="L437" s="65" t="str">
        <f>IF(J437=0,"",J437/B420)</f>
        <v/>
      </c>
      <c r="M437" s="65" t="str">
        <f>IF(J428=0,"",L437-K437)</f>
        <v/>
      </c>
      <c r="N437" s="1"/>
      <c r="O437" s="27"/>
      <c r="P437" s="30"/>
      <c r="Q437" s="1"/>
    </row>
    <row r="438" spans="1:18" ht="12.75" customHeight="1" x14ac:dyDescent="0.2"/>
    <row r="439" spans="1:18" ht="12.75" customHeight="1" x14ac:dyDescent="0.2"/>
    <row r="440" spans="1:18" ht="26.25" x14ac:dyDescent="0.4">
      <c r="A440" s="113"/>
      <c r="B440" s="211" t="s">
        <v>68</v>
      </c>
      <c r="C440" s="211"/>
      <c r="D440" s="211"/>
      <c r="E440" s="211"/>
      <c r="F440" s="211"/>
      <c r="G440" s="211"/>
      <c r="H440" s="211"/>
      <c r="I440" s="211"/>
      <c r="J440" s="66" t="s">
        <v>97</v>
      </c>
      <c r="K440" s="1"/>
      <c r="L440" s="27"/>
      <c r="M440" s="1"/>
      <c r="N440" s="27"/>
      <c r="O440" s="27"/>
      <c r="P440" s="27"/>
    </row>
    <row r="441" spans="1:18" ht="20.25" x14ac:dyDescent="0.2">
      <c r="A441" s="223" t="s">
        <v>19</v>
      </c>
      <c r="B441" s="224" t="s">
        <v>69</v>
      </c>
      <c r="C441" s="225"/>
      <c r="D441" s="225"/>
      <c r="E441" s="225"/>
      <c r="F441" s="225"/>
      <c r="G441" s="225"/>
      <c r="H441" s="225"/>
      <c r="I441" s="225"/>
      <c r="J441" s="227" t="s">
        <v>20</v>
      </c>
      <c r="K441" s="221" t="s">
        <v>11</v>
      </c>
      <c r="L441" s="221" t="s">
        <v>12</v>
      </c>
      <c r="M441" s="229" t="s">
        <v>13</v>
      </c>
      <c r="N441" s="221" t="s">
        <v>14</v>
      </c>
      <c r="O441" s="222" t="s">
        <v>15</v>
      </c>
      <c r="P441" s="222" t="s">
        <v>16</v>
      </c>
      <c r="Q441" s="221" t="s">
        <v>17</v>
      </c>
    </row>
    <row r="442" spans="1:18" ht="15.75" customHeight="1" x14ac:dyDescent="0.25">
      <c r="A442" s="217"/>
      <c r="B442" s="41" t="s">
        <v>70</v>
      </c>
      <c r="C442" s="41" t="s">
        <v>71</v>
      </c>
      <c r="D442" s="41" t="s">
        <v>72</v>
      </c>
      <c r="E442" s="41" t="s">
        <v>73</v>
      </c>
      <c r="F442" s="41" t="s">
        <v>74</v>
      </c>
      <c r="G442" s="41" t="s">
        <v>75</v>
      </c>
      <c r="H442" s="41" t="s">
        <v>76</v>
      </c>
      <c r="I442" s="41" t="s">
        <v>77</v>
      </c>
      <c r="J442" s="228"/>
      <c r="K442" s="243"/>
      <c r="L442" s="243"/>
      <c r="M442" s="244"/>
      <c r="N442" s="243"/>
      <c r="O442" s="245"/>
      <c r="P442" s="245"/>
      <c r="Q442" s="243"/>
    </row>
    <row r="443" spans="1:18" ht="15.75" x14ac:dyDescent="0.25">
      <c r="A443" s="41">
        <v>2401</v>
      </c>
      <c r="B443" s="42">
        <v>55</v>
      </c>
      <c r="C443" s="42"/>
      <c r="D443" s="42"/>
      <c r="E443" s="42"/>
      <c r="F443" s="42"/>
      <c r="G443" s="42"/>
      <c r="H443" s="42"/>
      <c r="I443" s="42"/>
      <c r="J443" s="131"/>
      <c r="K443" s="114"/>
      <c r="L443" s="115"/>
      <c r="M443" s="116"/>
      <c r="N443" s="43"/>
      <c r="O443" s="44">
        <f>B443</f>
        <v>55</v>
      </c>
      <c r="P443" s="45"/>
      <c r="Q443" s="43"/>
    </row>
    <row r="444" spans="1:18" ht="15.75" x14ac:dyDescent="0.25">
      <c r="A444" s="41">
        <v>2402</v>
      </c>
      <c r="B444" s="42"/>
      <c r="C444" s="42">
        <v>35</v>
      </c>
      <c r="D444" s="42"/>
      <c r="E444" s="42"/>
      <c r="F444" s="42"/>
      <c r="G444" s="42"/>
      <c r="H444" s="42"/>
      <c r="I444" s="42"/>
      <c r="J444" s="131"/>
      <c r="K444" s="119"/>
      <c r="L444" s="120"/>
      <c r="M444" s="121"/>
      <c r="N444" s="47">
        <f>IF(C444=0,"",C444/B443)</f>
        <v>0.63636363636363635</v>
      </c>
      <c r="O444" s="48">
        <v>37</v>
      </c>
      <c r="P444" s="49">
        <f t="shared" ref="P444:P450" si="39">IF(O444=0,"",O444/O443)</f>
        <v>0.67272727272727273</v>
      </c>
      <c r="Q444" s="49">
        <f t="shared" ref="Q444:Q450" si="40">IF(O444=0,"",100%-P444)</f>
        <v>0.32727272727272727</v>
      </c>
    </row>
    <row r="445" spans="1:18" ht="15.75" x14ac:dyDescent="0.25">
      <c r="A445" s="41">
        <v>2501</v>
      </c>
      <c r="B445" s="42"/>
      <c r="C445" s="42"/>
      <c r="D445" s="42">
        <v>19</v>
      </c>
      <c r="E445" s="42"/>
      <c r="F445" s="42"/>
      <c r="G445" s="42"/>
      <c r="H445" s="42"/>
      <c r="I445" s="42"/>
      <c r="J445" s="131"/>
      <c r="K445" s="119"/>
      <c r="L445" s="120"/>
      <c r="M445" s="121"/>
      <c r="N445" s="47">
        <f>IF(D445=0,"",D445/C444)</f>
        <v>0.54285714285714282</v>
      </c>
      <c r="O445" s="48">
        <v>33</v>
      </c>
      <c r="P445" s="49">
        <f t="shared" si="39"/>
        <v>0.89189189189189189</v>
      </c>
      <c r="Q445" s="49">
        <f t="shared" si="40"/>
        <v>0.10810810810810811</v>
      </c>
      <c r="R445" s="32">
        <f>O445/O443</f>
        <v>0.6</v>
      </c>
    </row>
    <row r="446" spans="1:18" ht="15.75" x14ac:dyDescent="0.25">
      <c r="A446" s="41">
        <v>2502</v>
      </c>
      <c r="B446" s="42"/>
      <c r="C446" s="42"/>
      <c r="D446" s="42"/>
      <c r="E446" s="42"/>
      <c r="F446" s="42"/>
      <c r="G446" s="42"/>
      <c r="H446" s="42"/>
      <c r="I446" s="42"/>
      <c r="J446" s="131"/>
      <c r="K446" s="119"/>
      <c r="L446" s="120"/>
      <c r="M446" s="121"/>
      <c r="N446" s="47" t="str">
        <f t="shared" ref="N446:N450" si="41">IF(C446=0,"",C446/B445)</f>
        <v/>
      </c>
      <c r="O446" s="48"/>
      <c r="P446" s="49" t="str">
        <f t="shared" si="39"/>
        <v/>
      </c>
      <c r="Q446" s="49" t="str">
        <f t="shared" si="40"/>
        <v/>
      </c>
    </row>
    <row r="447" spans="1:18" ht="15.75" x14ac:dyDescent="0.25">
      <c r="A447" s="41">
        <v>2601</v>
      </c>
      <c r="B447" s="42"/>
      <c r="C447" s="42"/>
      <c r="D447" s="42"/>
      <c r="E447" s="42"/>
      <c r="F447" s="42"/>
      <c r="G447" s="42"/>
      <c r="H447" s="42"/>
      <c r="I447" s="42"/>
      <c r="J447" s="131"/>
      <c r="K447" s="119"/>
      <c r="L447" s="120"/>
      <c r="M447" s="121"/>
      <c r="N447" s="47" t="str">
        <f t="shared" si="41"/>
        <v/>
      </c>
      <c r="O447" s="48"/>
      <c r="P447" s="49" t="str">
        <f t="shared" si="39"/>
        <v/>
      </c>
      <c r="Q447" s="49" t="str">
        <f t="shared" si="40"/>
        <v/>
      </c>
    </row>
    <row r="448" spans="1:18" ht="15.75" x14ac:dyDescent="0.25">
      <c r="A448" s="41">
        <v>2602</v>
      </c>
      <c r="B448" s="42"/>
      <c r="C448" s="42"/>
      <c r="D448" s="42"/>
      <c r="E448" s="42"/>
      <c r="F448" s="42"/>
      <c r="G448" s="42"/>
      <c r="H448" s="42"/>
      <c r="I448" s="42"/>
      <c r="J448" s="131"/>
      <c r="K448" s="119"/>
      <c r="L448" s="120"/>
      <c r="M448" s="121"/>
      <c r="N448" s="47" t="str">
        <f t="shared" si="41"/>
        <v/>
      </c>
      <c r="O448" s="48"/>
      <c r="P448" s="49" t="str">
        <f t="shared" si="39"/>
        <v/>
      </c>
      <c r="Q448" s="49" t="str">
        <f t="shared" si="40"/>
        <v/>
      </c>
    </row>
    <row r="449" spans="1:17" ht="15.75" x14ac:dyDescent="0.25">
      <c r="A449" s="41">
        <v>2701</v>
      </c>
      <c r="B449" s="42"/>
      <c r="C449" s="42"/>
      <c r="D449" s="42"/>
      <c r="E449" s="42"/>
      <c r="F449" s="42"/>
      <c r="G449" s="42"/>
      <c r="H449" s="42"/>
      <c r="I449" s="42"/>
      <c r="J449" s="131"/>
      <c r="K449" s="119"/>
      <c r="L449" s="120"/>
      <c r="M449" s="121"/>
      <c r="N449" s="47" t="str">
        <f t="shared" si="41"/>
        <v/>
      </c>
      <c r="O449" s="48"/>
      <c r="P449" s="49" t="str">
        <f t="shared" si="39"/>
        <v/>
      </c>
      <c r="Q449" s="49" t="str">
        <f t="shared" si="40"/>
        <v/>
      </c>
    </row>
    <row r="450" spans="1:17" ht="15.75" x14ac:dyDescent="0.25">
      <c r="A450" s="41">
        <v>2702</v>
      </c>
      <c r="B450" s="42"/>
      <c r="C450" s="42"/>
      <c r="D450" s="42"/>
      <c r="E450" s="42"/>
      <c r="F450" s="42"/>
      <c r="G450" s="42"/>
      <c r="H450" s="42"/>
      <c r="I450" s="42"/>
      <c r="J450" s="131"/>
      <c r="K450" s="119"/>
      <c r="L450" s="120"/>
      <c r="M450" s="121"/>
      <c r="N450" s="47" t="str">
        <f t="shared" si="41"/>
        <v/>
      </c>
      <c r="O450" s="48"/>
      <c r="P450" s="49" t="str">
        <f t="shared" si="39"/>
        <v/>
      </c>
      <c r="Q450" s="49" t="str">
        <f t="shared" si="40"/>
        <v/>
      </c>
    </row>
    <row r="451" spans="1:17" ht="15.75" x14ac:dyDescent="0.25">
      <c r="A451" s="41">
        <v>2801</v>
      </c>
      <c r="B451" s="42"/>
      <c r="C451" s="42"/>
      <c r="D451" s="42"/>
      <c r="E451" s="42"/>
      <c r="F451" s="42"/>
      <c r="G451" s="42"/>
      <c r="H451" s="42"/>
      <c r="I451" s="42"/>
      <c r="J451" s="131"/>
      <c r="K451" s="119"/>
      <c r="L451" s="120"/>
      <c r="M451" s="120"/>
      <c r="N451" s="120"/>
      <c r="O451" s="48"/>
      <c r="P451" s="127"/>
      <c r="Q451" s="126"/>
    </row>
    <row r="452" spans="1:17" ht="15.75" x14ac:dyDescent="0.25">
      <c r="A452" s="41">
        <v>2802</v>
      </c>
      <c r="B452" s="42"/>
      <c r="C452" s="42"/>
      <c r="D452" s="42"/>
      <c r="E452" s="42"/>
      <c r="F452" s="42"/>
      <c r="G452" s="42"/>
      <c r="H452" s="42"/>
      <c r="I452" s="42"/>
      <c r="J452" s="131"/>
      <c r="K452" s="119"/>
      <c r="L452" s="120"/>
      <c r="M452" s="122"/>
      <c r="N452" s="154"/>
      <c r="O452" s="48"/>
      <c r="P452" s="127"/>
      <c r="Q452" s="126"/>
    </row>
    <row r="453" spans="1:17" ht="15.75" x14ac:dyDescent="0.25">
      <c r="A453" s="41">
        <v>2901</v>
      </c>
      <c r="B453" s="42"/>
      <c r="C453" s="42"/>
      <c r="D453" s="42"/>
      <c r="E453" s="42"/>
      <c r="F453" s="42"/>
      <c r="G453" s="42"/>
      <c r="H453" s="42"/>
      <c r="I453" s="42"/>
      <c r="J453" s="131"/>
      <c r="K453" s="119"/>
      <c r="L453" s="120"/>
      <c r="M453" s="122"/>
      <c r="N453" s="126"/>
      <c r="O453" s="124"/>
      <c r="P453" s="127"/>
      <c r="Q453" s="126"/>
    </row>
    <row r="454" spans="1:17" ht="15.75" x14ac:dyDescent="0.25">
      <c r="A454" s="41">
        <v>2902</v>
      </c>
      <c r="B454" s="42"/>
      <c r="C454" s="42"/>
      <c r="D454" s="42"/>
      <c r="E454" s="42"/>
      <c r="F454" s="42"/>
      <c r="G454" s="42"/>
      <c r="H454" s="42"/>
      <c r="I454" s="42"/>
      <c r="J454" s="131"/>
      <c r="K454" s="119"/>
      <c r="L454" s="120"/>
      <c r="M454" s="122"/>
      <c r="N454" s="126"/>
      <c r="O454" s="124"/>
      <c r="P454" s="127"/>
      <c r="Q454" s="126"/>
    </row>
    <row r="455" spans="1:17" ht="15.75" x14ac:dyDescent="0.25">
      <c r="A455" s="41">
        <v>3001</v>
      </c>
      <c r="B455" s="42"/>
      <c r="C455" s="42"/>
      <c r="D455" s="42"/>
      <c r="E455" s="42"/>
      <c r="F455" s="42"/>
      <c r="G455" s="42"/>
      <c r="H455" s="42"/>
      <c r="I455" s="42"/>
      <c r="J455" s="131"/>
      <c r="K455" s="119"/>
      <c r="L455" s="120"/>
      <c r="M455" s="122"/>
      <c r="N455" s="126"/>
      <c r="O455" s="124"/>
      <c r="P455" s="127"/>
      <c r="Q455" s="126"/>
    </row>
    <row r="456" spans="1:17" ht="15.75" x14ac:dyDescent="0.25">
      <c r="A456" s="41">
        <v>3002</v>
      </c>
      <c r="B456" s="42"/>
      <c r="C456" s="42"/>
      <c r="D456" s="42"/>
      <c r="E456" s="42"/>
      <c r="F456" s="42"/>
      <c r="G456" s="42"/>
      <c r="H456" s="42"/>
      <c r="I456" s="42"/>
      <c r="J456" s="131"/>
      <c r="K456" s="119"/>
      <c r="L456" s="120"/>
      <c r="M456" s="122"/>
      <c r="N456" s="120"/>
      <c r="O456" s="122"/>
      <c r="P456" s="151"/>
      <c r="Q456" s="126"/>
    </row>
    <row r="457" spans="1:17" ht="15.75" x14ac:dyDescent="0.25">
      <c r="A457" s="41">
        <v>3101</v>
      </c>
      <c r="B457" s="42"/>
      <c r="C457" s="42"/>
      <c r="D457" s="42"/>
      <c r="E457" s="42"/>
      <c r="F457" s="42"/>
      <c r="G457" s="42"/>
      <c r="H457" s="42"/>
      <c r="I457" s="42"/>
      <c r="J457" s="131"/>
      <c r="K457" s="119"/>
      <c r="L457" s="120"/>
      <c r="M457" s="122"/>
      <c r="N457" s="52" t="s">
        <v>35</v>
      </c>
      <c r="O457" s="94"/>
      <c r="P457" s="54">
        <f>SUM(J447:J457)</f>
        <v>0</v>
      </c>
      <c r="Q457" s="55" t="s">
        <v>20</v>
      </c>
    </row>
    <row r="458" spans="1:17" ht="15.75" x14ac:dyDescent="0.25">
      <c r="A458" s="41">
        <v>3102</v>
      </c>
      <c r="B458" s="42"/>
      <c r="C458" s="42"/>
      <c r="D458" s="42"/>
      <c r="E458" s="42"/>
      <c r="F458" s="42"/>
      <c r="G458" s="42"/>
      <c r="H458" s="42"/>
      <c r="I458" s="42"/>
      <c r="J458" s="131"/>
      <c r="K458" s="119"/>
      <c r="L458" s="120"/>
      <c r="M458" s="122"/>
      <c r="N458" s="56" t="s">
        <v>36</v>
      </c>
      <c r="O458" s="96" t="e">
        <f>IF(O457/P457=0,"",O457/P457)</f>
        <v>#DIV/0!</v>
      </c>
      <c r="P458" s="58" t="e">
        <f>IF(O457/P457=0,"",O457/P457)</f>
        <v>#DIV/0!</v>
      </c>
      <c r="Q458" s="59" t="s">
        <v>37</v>
      </c>
    </row>
    <row r="459" spans="1:17" ht="15.75" x14ac:dyDescent="0.25">
      <c r="A459" s="41">
        <v>3201</v>
      </c>
      <c r="B459" s="178"/>
      <c r="C459" s="178"/>
      <c r="D459" s="178"/>
      <c r="E459" s="178"/>
      <c r="F459" s="178"/>
      <c r="G459" s="178"/>
      <c r="H459" s="178"/>
      <c r="I459" s="178"/>
      <c r="J459" s="131"/>
      <c r="K459" s="128"/>
      <c r="L459" s="129"/>
      <c r="M459" s="130"/>
      <c r="N459" s="61"/>
      <c r="O459" s="62"/>
      <c r="P459" s="62"/>
      <c r="Q459" s="63"/>
    </row>
    <row r="460" spans="1:17" ht="18" customHeight="1" x14ac:dyDescent="0.25">
      <c r="A460" s="22"/>
      <c r="B460" s="210" t="s">
        <v>79</v>
      </c>
      <c r="C460" s="210"/>
      <c r="D460" s="210"/>
      <c r="E460" s="210"/>
      <c r="F460" s="210"/>
      <c r="G460" s="210"/>
      <c r="H460" s="210"/>
      <c r="I460" s="210"/>
      <c r="J460" s="177">
        <f>SUM(J443:J456)</f>
        <v>0</v>
      </c>
      <c r="K460" s="65" t="str">
        <f>IF(J451=0,"",J451/B443)</f>
        <v/>
      </c>
      <c r="L460" s="65" t="str">
        <f>IF(J460=0,"",J460/B443)</f>
        <v/>
      </c>
      <c r="M460" s="65" t="str">
        <f>IF(J451=0,"",L460-K460)</f>
        <v/>
      </c>
      <c r="N460" s="1"/>
      <c r="O460" s="27"/>
      <c r="P460" s="30"/>
      <c r="Q460" s="1"/>
    </row>
    <row r="461" spans="1:17" ht="12.75" customHeight="1" x14ac:dyDescent="0.2"/>
    <row r="462" spans="1:17" ht="12.75" customHeight="1" x14ac:dyDescent="0.2"/>
    <row r="463" spans="1:17" ht="26.25" x14ac:dyDescent="0.4">
      <c r="A463" s="113"/>
      <c r="B463" s="211" t="s">
        <v>68</v>
      </c>
      <c r="C463" s="211"/>
      <c r="D463" s="211"/>
      <c r="E463" s="211"/>
      <c r="F463" s="211"/>
      <c r="G463" s="211"/>
      <c r="H463" s="211"/>
      <c r="I463" s="211"/>
      <c r="J463" s="66" t="s">
        <v>98</v>
      </c>
      <c r="K463" s="1"/>
      <c r="L463" s="27"/>
      <c r="M463" s="1"/>
      <c r="N463" s="27"/>
      <c r="O463" s="27"/>
      <c r="P463" s="27"/>
    </row>
    <row r="464" spans="1:17" ht="20.25" x14ac:dyDescent="0.2">
      <c r="A464" s="223" t="s">
        <v>19</v>
      </c>
      <c r="B464" s="224" t="s">
        <v>69</v>
      </c>
      <c r="C464" s="225"/>
      <c r="D464" s="225"/>
      <c r="E464" s="225"/>
      <c r="F464" s="225"/>
      <c r="G464" s="225"/>
      <c r="H464" s="225"/>
      <c r="I464" s="225"/>
      <c r="J464" s="227" t="s">
        <v>20</v>
      </c>
      <c r="K464" s="221" t="s">
        <v>11</v>
      </c>
      <c r="L464" s="221" t="s">
        <v>12</v>
      </c>
      <c r="M464" s="229" t="s">
        <v>13</v>
      </c>
      <c r="N464" s="221" t="s">
        <v>14</v>
      </c>
      <c r="O464" s="222" t="s">
        <v>15</v>
      </c>
      <c r="P464" s="222" t="s">
        <v>16</v>
      </c>
      <c r="Q464" s="221" t="s">
        <v>17</v>
      </c>
    </row>
    <row r="465" spans="1:18" ht="15.75" customHeight="1" x14ac:dyDescent="0.25">
      <c r="A465" s="217"/>
      <c r="B465" s="41" t="s">
        <v>70</v>
      </c>
      <c r="C465" s="41" t="s">
        <v>71</v>
      </c>
      <c r="D465" s="41" t="s">
        <v>72</v>
      </c>
      <c r="E465" s="41" t="s">
        <v>73</v>
      </c>
      <c r="F465" s="41" t="s">
        <v>74</v>
      </c>
      <c r="G465" s="41" t="s">
        <v>75</v>
      </c>
      <c r="H465" s="41" t="s">
        <v>76</v>
      </c>
      <c r="I465" s="41" t="s">
        <v>77</v>
      </c>
      <c r="J465" s="228"/>
      <c r="K465" s="243"/>
      <c r="L465" s="243"/>
      <c r="M465" s="244"/>
      <c r="N465" s="243"/>
      <c r="O465" s="245"/>
      <c r="P465" s="245"/>
      <c r="Q465" s="243"/>
    </row>
    <row r="466" spans="1:18" ht="15.75" x14ac:dyDescent="0.25">
      <c r="A466" s="41">
        <v>2402</v>
      </c>
      <c r="B466" s="42">
        <v>85</v>
      </c>
      <c r="C466" s="42"/>
      <c r="D466" s="42"/>
      <c r="E466" s="42"/>
      <c r="F466" s="42"/>
      <c r="G466" s="42"/>
      <c r="H466" s="42"/>
      <c r="I466" s="42"/>
      <c r="J466" s="131"/>
      <c r="K466" s="114"/>
      <c r="L466" s="115"/>
      <c r="M466" s="116"/>
      <c r="N466" s="43"/>
      <c r="O466" s="44">
        <f>B466</f>
        <v>85</v>
      </c>
      <c r="P466" s="45"/>
      <c r="Q466" s="43"/>
    </row>
    <row r="467" spans="1:18" ht="15.75" x14ac:dyDescent="0.25">
      <c r="A467" s="41">
        <v>2501</v>
      </c>
      <c r="B467" s="42"/>
      <c r="C467" s="42">
        <v>71</v>
      </c>
      <c r="D467" s="42"/>
      <c r="E467" s="42"/>
      <c r="F467" s="42"/>
      <c r="G467" s="42"/>
      <c r="H467" s="42"/>
      <c r="I467" s="42"/>
      <c r="J467" s="131"/>
      <c r="K467" s="119"/>
      <c r="L467" s="120"/>
      <c r="M467" s="121"/>
      <c r="N467" s="47">
        <f>IF(C467=0,"",C467/B466)</f>
        <v>0.83529411764705885</v>
      </c>
      <c r="O467" s="48">
        <v>72</v>
      </c>
      <c r="P467" s="49">
        <f t="shared" ref="P467:P473" si="42">IF(O467=0,"",O467/O466)</f>
        <v>0.84705882352941175</v>
      </c>
      <c r="Q467" s="49">
        <f t="shared" ref="Q467:Q473" si="43">IF(O467=0,"",100%-P467)</f>
        <v>0.15294117647058825</v>
      </c>
    </row>
    <row r="468" spans="1:18" ht="15.75" x14ac:dyDescent="0.25">
      <c r="A468" s="41">
        <v>2502</v>
      </c>
      <c r="B468" s="42"/>
      <c r="C468" s="42"/>
      <c r="D468" s="42"/>
      <c r="E468" s="42"/>
      <c r="F468" s="42"/>
      <c r="G468" s="42"/>
      <c r="H468" s="42"/>
      <c r="I468" s="42"/>
      <c r="J468" s="131"/>
      <c r="K468" s="119"/>
      <c r="L468" s="120"/>
      <c r="M468" s="121"/>
      <c r="N468" s="47" t="str">
        <f>IF(C468=0,"",C468/B467)</f>
        <v/>
      </c>
      <c r="O468" s="48"/>
      <c r="P468" s="49" t="str">
        <f t="shared" si="42"/>
        <v/>
      </c>
      <c r="Q468" s="49" t="str">
        <f t="shared" si="43"/>
        <v/>
      </c>
      <c r="R468" s="32">
        <f>O468/O466</f>
        <v>0</v>
      </c>
    </row>
    <row r="469" spans="1:18" ht="15.75" x14ac:dyDescent="0.25">
      <c r="A469" s="41">
        <v>2601</v>
      </c>
      <c r="B469" s="42"/>
      <c r="C469" s="42"/>
      <c r="D469" s="42"/>
      <c r="E469" s="42"/>
      <c r="F469" s="42"/>
      <c r="G469" s="42"/>
      <c r="H469" s="42"/>
      <c r="I469" s="42"/>
      <c r="J469" s="131"/>
      <c r="K469" s="119"/>
      <c r="L469" s="120"/>
      <c r="M469" s="121"/>
      <c r="N469" s="47" t="str">
        <f t="shared" ref="N469:N473" si="44">IF(C469=0,"",C469/B468)</f>
        <v/>
      </c>
      <c r="O469" s="48"/>
      <c r="P469" s="49" t="str">
        <f t="shared" si="42"/>
        <v/>
      </c>
      <c r="Q469" s="49" t="str">
        <f t="shared" si="43"/>
        <v/>
      </c>
    </row>
    <row r="470" spans="1:18" ht="15.75" x14ac:dyDescent="0.25">
      <c r="A470" s="41">
        <v>2602</v>
      </c>
      <c r="B470" s="42"/>
      <c r="C470" s="42"/>
      <c r="D470" s="42"/>
      <c r="E470" s="42"/>
      <c r="F470" s="42"/>
      <c r="G470" s="42"/>
      <c r="H470" s="42"/>
      <c r="I470" s="42"/>
      <c r="J470" s="131"/>
      <c r="K470" s="119"/>
      <c r="L470" s="120"/>
      <c r="M470" s="121"/>
      <c r="N470" s="47" t="str">
        <f t="shared" si="44"/>
        <v/>
      </c>
      <c r="O470" s="48"/>
      <c r="P470" s="49" t="str">
        <f t="shared" si="42"/>
        <v/>
      </c>
      <c r="Q470" s="49" t="str">
        <f t="shared" si="43"/>
        <v/>
      </c>
    </row>
    <row r="471" spans="1:18" ht="15.75" x14ac:dyDescent="0.25">
      <c r="A471" s="41">
        <v>2701</v>
      </c>
      <c r="B471" s="42"/>
      <c r="C471" s="42"/>
      <c r="D471" s="42"/>
      <c r="E471" s="42"/>
      <c r="F471" s="42"/>
      <c r="G471" s="42"/>
      <c r="H471" s="42"/>
      <c r="I471" s="42"/>
      <c r="J471" s="131"/>
      <c r="K471" s="119"/>
      <c r="L471" s="120"/>
      <c r="M471" s="121"/>
      <c r="N471" s="47" t="str">
        <f t="shared" si="44"/>
        <v/>
      </c>
      <c r="O471" s="48"/>
      <c r="P471" s="49" t="str">
        <f t="shared" si="42"/>
        <v/>
      </c>
      <c r="Q471" s="49" t="str">
        <f t="shared" si="43"/>
        <v/>
      </c>
    </row>
    <row r="472" spans="1:18" ht="15.75" x14ac:dyDescent="0.25">
      <c r="A472" s="41">
        <v>2702</v>
      </c>
      <c r="B472" s="42"/>
      <c r="C472" s="42"/>
      <c r="D472" s="42"/>
      <c r="E472" s="42"/>
      <c r="F472" s="42"/>
      <c r="G472" s="42"/>
      <c r="H472" s="42"/>
      <c r="I472" s="42"/>
      <c r="J472" s="131"/>
      <c r="K472" s="119"/>
      <c r="L472" s="120"/>
      <c r="M472" s="121"/>
      <c r="N472" s="47" t="str">
        <f t="shared" si="44"/>
        <v/>
      </c>
      <c r="O472" s="48"/>
      <c r="P472" s="49" t="str">
        <f t="shared" si="42"/>
        <v/>
      </c>
      <c r="Q472" s="49" t="str">
        <f t="shared" si="43"/>
        <v/>
      </c>
    </row>
    <row r="473" spans="1:18" ht="15.75" x14ac:dyDescent="0.25">
      <c r="A473" s="41">
        <v>2801</v>
      </c>
      <c r="B473" s="42"/>
      <c r="C473" s="42"/>
      <c r="D473" s="42"/>
      <c r="E473" s="42"/>
      <c r="F473" s="42"/>
      <c r="G473" s="42"/>
      <c r="H473" s="42"/>
      <c r="I473" s="42"/>
      <c r="J473" s="131"/>
      <c r="K473" s="119"/>
      <c r="L473" s="120"/>
      <c r="M473" s="121"/>
      <c r="N473" s="47" t="str">
        <f t="shared" si="44"/>
        <v/>
      </c>
      <c r="O473" s="48"/>
      <c r="P473" s="49" t="str">
        <f t="shared" si="42"/>
        <v/>
      </c>
      <c r="Q473" s="49" t="str">
        <f t="shared" si="43"/>
        <v/>
      </c>
    </row>
    <row r="474" spans="1:18" ht="15.75" x14ac:dyDescent="0.25">
      <c r="A474" s="41">
        <v>2802</v>
      </c>
      <c r="B474" s="42"/>
      <c r="C474" s="42"/>
      <c r="D474" s="42"/>
      <c r="E474" s="42"/>
      <c r="F474" s="42"/>
      <c r="G474" s="42"/>
      <c r="H474" s="42"/>
      <c r="I474" s="42"/>
      <c r="J474" s="131"/>
      <c r="K474" s="119"/>
      <c r="L474" s="120"/>
      <c r="M474" s="120"/>
      <c r="N474" s="120"/>
      <c r="O474" s="48"/>
      <c r="P474" s="127"/>
      <c r="Q474" s="126"/>
    </row>
    <row r="475" spans="1:18" ht="15.75" x14ac:dyDescent="0.25">
      <c r="A475" s="41">
        <v>2901</v>
      </c>
      <c r="B475" s="42"/>
      <c r="C475" s="42"/>
      <c r="D475" s="42"/>
      <c r="E475" s="42"/>
      <c r="F475" s="42"/>
      <c r="G475" s="42"/>
      <c r="H475" s="42"/>
      <c r="I475" s="42"/>
      <c r="J475" s="131"/>
      <c r="K475" s="119"/>
      <c r="L475" s="120"/>
      <c r="M475" s="122"/>
      <c r="N475" s="154"/>
      <c r="O475" s="48"/>
      <c r="P475" s="127"/>
      <c r="Q475" s="126"/>
    </row>
    <row r="476" spans="1:18" ht="15.75" x14ac:dyDescent="0.25">
      <c r="A476" s="41">
        <v>2902</v>
      </c>
      <c r="B476" s="42"/>
      <c r="C476" s="42"/>
      <c r="D476" s="42"/>
      <c r="E476" s="42"/>
      <c r="F476" s="42"/>
      <c r="G476" s="42"/>
      <c r="H476" s="42"/>
      <c r="I476" s="42"/>
      <c r="J476" s="131"/>
      <c r="K476" s="119"/>
      <c r="L476" s="120"/>
      <c r="M476" s="122"/>
      <c r="N476" s="126"/>
      <c r="O476" s="124"/>
      <c r="P476" s="127"/>
      <c r="Q476" s="126"/>
    </row>
    <row r="477" spans="1:18" ht="15.75" x14ac:dyDescent="0.25">
      <c r="A477" s="41">
        <v>3001</v>
      </c>
      <c r="B477" s="42"/>
      <c r="C477" s="42"/>
      <c r="D477" s="42"/>
      <c r="E477" s="42"/>
      <c r="F477" s="42"/>
      <c r="G477" s="42"/>
      <c r="H477" s="42"/>
      <c r="I477" s="42"/>
      <c r="J477" s="131"/>
      <c r="K477" s="119"/>
      <c r="L477" s="120"/>
      <c r="M477" s="122"/>
      <c r="N477" s="126"/>
      <c r="O477" s="124"/>
      <c r="P477" s="127"/>
      <c r="Q477" s="126"/>
    </row>
    <row r="478" spans="1:18" ht="15.75" x14ac:dyDescent="0.25">
      <c r="A478" s="41">
        <v>3002</v>
      </c>
      <c r="B478" s="42"/>
      <c r="C478" s="42"/>
      <c r="D478" s="42"/>
      <c r="E478" s="42"/>
      <c r="F478" s="42"/>
      <c r="G478" s="42"/>
      <c r="H478" s="42"/>
      <c r="I478" s="42"/>
      <c r="J478" s="131"/>
      <c r="K478" s="119"/>
      <c r="L478" s="120"/>
      <c r="M478" s="122"/>
      <c r="N478" s="126"/>
      <c r="O478" s="124"/>
      <c r="P478" s="127"/>
      <c r="Q478" s="126"/>
    </row>
    <row r="479" spans="1:18" ht="15.75" x14ac:dyDescent="0.25">
      <c r="A479" s="41">
        <v>3101</v>
      </c>
      <c r="B479" s="42"/>
      <c r="C479" s="42"/>
      <c r="D479" s="42"/>
      <c r="E479" s="42"/>
      <c r="F479" s="42"/>
      <c r="G479" s="42"/>
      <c r="H479" s="42"/>
      <c r="I479" s="42"/>
      <c r="J479" s="131"/>
      <c r="K479" s="119"/>
      <c r="L479" s="120"/>
      <c r="M479" s="122"/>
      <c r="N479" s="120"/>
      <c r="O479" s="122"/>
      <c r="P479" s="151"/>
      <c r="Q479" s="126"/>
    </row>
    <row r="480" spans="1:18" ht="15.75" x14ac:dyDescent="0.25">
      <c r="A480" s="41">
        <v>3102</v>
      </c>
      <c r="B480" s="42"/>
      <c r="C480" s="42"/>
      <c r="D480" s="42"/>
      <c r="E480" s="42"/>
      <c r="F480" s="42"/>
      <c r="G480" s="42"/>
      <c r="H480" s="42"/>
      <c r="I480" s="42"/>
      <c r="J480" s="131"/>
      <c r="K480" s="119"/>
      <c r="L480" s="120"/>
      <c r="M480" s="122"/>
      <c r="N480" s="52" t="s">
        <v>35</v>
      </c>
      <c r="O480" s="94"/>
      <c r="P480" s="54">
        <f>SUM(J470:J480)</f>
        <v>0</v>
      </c>
      <c r="Q480" s="55" t="s">
        <v>20</v>
      </c>
    </row>
    <row r="481" spans="1:17" ht="15.75" x14ac:dyDescent="0.25">
      <c r="A481" s="41">
        <v>3201</v>
      </c>
      <c r="B481" s="42"/>
      <c r="C481" s="42"/>
      <c r="D481" s="42"/>
      <c r="E481" s="42"/>
      <c r="F481" s="42"/>
      <c r="G481" s="42"/>
      <c r="H481" s="42"/>
      <c r="I481" s="42"/>
      <c r="J481" s="131"/>
      <c r="K481" s="119"/>
      <c r="L481" s="120"/>
      <c r="M481" s="122"/>
      <c r="N481" s="56" t="s">
        <v>36</v>
      </c>
      <c r="O481" s="96" t="e">
        <f>IF(O480/P480=0,"",O480/P480)</f>
        <v>#DIV/0!</v>
      </c>
      <c r="P481" s="58" t="e">
        <f>IF(O480/P480=0,"",O480/P480)</f>
        <v>#DIV/0!</v>
      </c>
      <c r="Q481" s="59" t="s">
        <v>37</v>
      </c>
    </row>
    <row r="482" spans="1:17" ht="15.75" x14ac:dyDescent="0.25">
      <c r="A482" s="41">
        <v>3202</v>
      </c>
      <c r="B482" s="178"/>
      <c r="C482" s="178"/>
      <c r="D482" s="178"/>
      <c r="E482" s="178"/>
      <c r="F482" s="178"/>
      <c r="G482" s="178"/>
      <c r="H482" s="178"/>
      <c r="I482" s="178"/>
      <c r="J482" s="131"/>
      <c r="K482" s="128"/>
      <c r="L482" s="129"/>
      <c r="M482" s="130"/>
      <c r="N482" s="61"/>
      <c r="O482" s="62"/>
      <c r="P482" s="62"/>
      <c r="Q482" s="63"/>
    </row>
    <row r="483" spans="1:17" ht="18" customHeight="1" x14ac:dyDescent="0.25">
      <c r="A483" s="22"/>
      <c r="B483" s="210" t="s">
        <v>79</v>
      </c>
      <c r="C483" s="210"/>
      <c r="D483" s="210"/>
      <c r="E483" s="210"/>
      <c r="F483" s="210"/>
      <c r="G483" s="210"/>
      <c r="H483" s="210"/>
      <c r="I483" s="210"/>
      <c r="J483" s="177">
        <f>SUM(J466:J479)</f>
        <v>0</v>
      </c>
      <c r="K483" s="65" t="str">
        <f>IF(J474=0,"",J474/B466)</f>
        <v/>
      </c>
      <c r="L483" s="65" t="str">
        <f>IF(J483=0,"",J483/B466)</f>
        <v/>
      </c>
      <c r="M483" s="65" t="str">
        <f>IF(J474=0,"",L483-K483)</f>
        <v/>
      </c>
      <c r="N483" s="1"/>
      <c r="O483" s="27"/>
      <c r="P483" s="30"/>
      <c r="Q483" s="1"/>
    </row>
    <row r="484" spans="1:17" ht="12.75" customHeight="1" x14ac:dyDescent="0.2"/>
    <row r="485" spans="1:17" ht="12.75" customHeight="1" x14ac:dyDescent="0.2"/>
    <row r="486" spans="1:17" ht="26.25" x14ac:dyDescent="0.4">
      <c r="A486" s="113"/>
      <c r="B486" s="211" t="s">
        <v>68</v>
      </c>
      <c r="C486" s="211"/>
      <c r="D486" s="211"/>
      <c r="E486" s="211"/>
      <c r="F486" s="211"/>
      <c r="G486" s="211"/>
      <c r="H486" s="211"/>
      <c r="I486" s="211"/>
      <c r="J486" s="66" t="s">
        <v>99</v>
      </c>
      <c r="K486" s="1"/>
      <c r="L486" s="27"/>
      <c r="M486" s="1"/>
      <c r="N486" s="27"/>
      <c r="O486" s="27"/>
      <c r="P486" s="27"/>
    </row>
    <row r="487" spans="1:17" ht="20.25" x14ac:dyDescent="0.2">
      <c r="A487" s="223" t="s">
        <v>19</v>
      </c>
      <c r="B487" s="224" t="s">
        <v>69</v>
      </c>
      <c r="C487" s="225"/>
      <c r="D487" s="225"/>
      <c r="E487" s="225"/>
      <c r="F487" s="225"/>
      <c r="G487" s="225"/>
      <c r="H487" s="225"/>
      <c r="I487" s="225"/>
      <c r="J487" s="227" t="s">
        <v>20</v>
      </c>
      <c r="K487" s="221" t="s">
        <v>11</v>
      </c>
      <c r="L487" s="221" t="s">
        <v>12</v>
      </c>
      <c r="M487" s="229" t="s">
        <v>13</v>
      </c>
      <c r="N487" s="221" t="s">
        <v>14</v>
      </c>
      <c r="O487" s="222" t="s">
        <v>15</v>
      </c>
      <c r="P487" s="222" t="s">
        <v>16</v>
      </c>
      <c r="Q487" s="221" t="s">
        <v>17</v>
      </c>
    </row>
    <row r="488" spans="1:17" ht="15.75" customHeight="1" x14ac:dyDescent="0.25">
      <c r="A488" s="217"/>
      <c r="B488" s="41" t="s">
        <v>70</v>
      </c>
      <c r="C488" s="41" t="s">
        <v>71</v>
      </c>
      <c r="D488" s="41" t="s">
        <v>72</v>
      </c>
      <c r="E488" s="41" t="s">
        <v>73</v>
      </c>
      <c r="F488" s="41" t="s">
        <v>74</v>
      </c>
      <c r="G488" s="41" t="s">
        <v>75</v>
      </c>
      <c r="H488" s="41" t="s">
        <v>76</v>
      </c>
      <c r="I488" s="41" t="s">
        <v>77</v>
      </c>
      <c r="J488" s="228"/>
      <c r="K488" s="243"/>
      <c r="L488" s="243"/>
      <c r="M488" s="244"/>
      <c r="N488" s="243"/>
      <c r="O488" s="245"/>
      <c r="P488" s="245"/>
      <c r="Q488" s="243"/>
    </row>
    <row r="489" spans="1:17" ht="15.75" x14ac:dyDescent="0.25">
      <c r="A489" s="146">
        <v>2501</v>
      </c>
      <c r="B489" s="42">
        <v>60</v>
      </c>
      <c r="C489" s="42"/>
      <c r="D489" s="42"/>
      <c r="E489" s="42"/>
      <c r="F489" s="42"/>
      <c r="G489" s="42"/>
      <c r="H489" s="42"/>
      <c r="I489" s="42"/>
      <c r="J489" s="131"/>
      <c r="K489" s="114"/>
      <c r="L489" s="115"/>
      <c r="M489" s="116"/>
      <c r="N489" s="43"/>
      <c r="O489" s="44">
        <f>B489</f>
        <v>60</v>
      </c>
      <c r="P489" s="45"/>
      <c r="Q489" s="43"/>
    </row>
    <row r="490" spans="1:17" ht="15.75" x14ac:dyDescent="0.25">
      <c r="A490" s="146">
        <v>2502</v>
      </c>
      <c r="B490" s="42"/>
      <c r="C490" s="42"/>
      <c r="D490" s="42"/>
      <c r="E490" s="42"/>
      <c r="F490" s="42"/>
      <c r="G490" s="42"/>
      <c r="H490" s="42"/>
      <c r="I490" s="42"/>
      <c r="J490" s="131"/>
      <c r="K490" s="119"/>
      <c r="L490" s="120"/>
      <c r="M490" s="121"/>
      <c r="N490" s="47" t="str">
        <f>IF(C490=0,"",C490/B489)</f>
        <v/>
      </c>
      <c r="O490" s="48"/>
      <c r="P490" s="49" t="str">
        <f t="shared" ref="P490:P496" si="45">IF(O490=0,"",O490/O489)</f>
        <v/>
      </c>
      <c r="Q490" s="49" t="str">
        <f t="shared" ref="Q490:Q496" si="46">IF(O490=0,"",100%-P490)</f>
        <v/>
      </c>
    </row>
    <row r="491" spans="1:17" ht="15.75" x14ac:dyDescent="0.25">
      <c r="A491" s="146">
        <v>2601</v>
      </c>
      <c r="B491" s="42"/>
      <c r="C491" s="42"/>
      <c r="D491" s="42"/>
      <c r="E491" s="42"/>
      <c r="F491" s="42"/>
      <c r="G491" s="42"/>
      <c r="H491" s="42"/>
      <c r="I491" s="42"/>
      <c r="J491" s="131"/>
      <c r="K491" s="119"/>
      <c r="L491" s="120"/>
      <c r="M491" s="121"/>
      <c r="N491" s="47" t="str">
        <f>IF(D491=0,"",D491/C490)</f>
        <v/>
      </c>
      <c r="O491" s="48"/>
      <c r="P491" s="49" t="str">
        <f t="shared" si="45"/>
        <v/>
      </c>
      <c r="Q491" s="49" t="str">
        <f t="shared" si="46"/>
        <v/>
      </c>
    </row>
    <row r="492" spans="1:17" ht="15.75" x14ac:dyDescent="0.25">
      <c r="A492" s="146">
        <v>2602</v>
      </c>
      <c r="B492" s="42"/>
      <c r="C492" s="42"/>
      <c r="D492" s="42"/>
      <c r="E492" s="42"/>
      <c r="F492" s="42"/>
      <c r="G492" s="42"/>
      <c r="H492" s="42"/>
      <c r="I492" s="42"/>
      <c r="J492" s="131"/>
      <c r="K492" s="119"/>
      <c r="L492" s="120"/>
      <c r="M492" s="121"/>
      <c r="N492" s="47" t="str">
        <f>IF(E492=0,"",E492/D491)</f>
        <v/>
      </c>
      <c r="O492" s="48"/>
      <c r="P492" s="49" t="str">
        <f t="shared" si="45"/>
        <v/>
      </c>
      <c r="Q492" s="49" t="str">
        <f t="shared" si="46"/>
        <v/>
      </c>
    </row>
    <row r="493" spans="1:17" ht="15.75" x14ac:dyDescent="0.25">
      <c r="A493" s="146">
        <v>2701</v>
      </c>
      <c r="B493" s="42"/>
      <c r="C493" s="42"/>
      <c r="D493" s="42"/>
      <c r="E493" s="42"/>
      <c r="F493" s="42"/>
      <c r="G493" s="42"/>
      <c r="H493" s="42"/>
      <c r="I493" s="42"/>
      <c r="J493" s="131"/>
      <c r="K493" s="119"/>
      <c r="L493" s="120"/>
      <c r="M493" s="121"/>
      <c r="N493" s="47" t="str">
        <f>IF(F493=0,"",F493/E492)</f>
        <v/>
      </c>
      <c r="O493" s="48"/>
      <c r="P493" s="49" t="str">
        <f t="shared" si="45"/>
        <v/>
      </c>
      <c r="Q493" s="49" t="str">
        <f t="shared" si="46"/>
        <v/>
      </c>
    </row>
    <row r="494" spans="1:17" ht="15.75" x14ac:dyDescent="0.25">
      <c r="A494" s="146">
        <v>2702</v>
      </c>
      <c r="B494" s="42"/>
      <c r="C494" s="42"/>
      <c r="D494" s="42"/>
      <c r="E494" s="42"/>
      <c r="F494" s="42"/>
      <c r="G494" s="42"/>
      <c r="H494" s="42"/>
      <c r="I494" s="42"/>
      <c r="J494" s="131"/>
      <c r="K494" s="119"/>
      <c r="L494" s="120"/>
      <c r="M494" s="121"/>
      <c r="N494" s="47" t="str">
        <f>IF(G494=0,"",G494/F493)</f>
        <v/>
      </c>
      <c r="O494" s="48"/>
      <c r="P494" s="49" t="str">
        <f t="shared" si="45"/>
        <v/>
      </c>
      <c r="Q494" s="49" t="str">
        <f t="shared" si="46"/>
        <v/>
      </c>
    </row>
    <row r="495" spans="1:17" ht="15.75" x14ac:dyDescent="0.25">
      <c r="A495" s="146">
        <v>2801</v>
      </c>
      <c r="B495" s="42"/>
      <c r="C495" s="42"/>
      <c r="D495" s="42"/>
      <c r="E495" s="42"/>
      <c r="F495" s="42"/>
      <c r="G495" s="42"/>
      <c r="H495" s="42"/>
      <c r="I495" s="42"/>
      <c r="J495" s="131"/>
      <c r="K495" s="119"/>
      <c r="L495" s="120"/>
      <c r="M495" s="121"/>
      <c r="N495" s="47" t="str">
        <f>IF(H495=0,"",H495/G494)</f>
        <v/>
      </c>
      <c r="O495" s="48"/>
      <c r="P495" s="49" t="str">
        <f t="shared" si="45"/>
        <v/>
      </c>
      <c r="Q495" s="49" t="str">
        <f t="shared" si="46"/>
        <v/>
      </c>
    </row>
    <row r="496" spans="1:17" ht="15.75" x14ac:dyDescent="0.25">
      <c r="A496" s="146">
        <v>2802</v>
      </c>
      <c r="B496" s="42"/>
      <c r="C496" s="42"/>
      <c r="D496" s="42"/>
      <c r="E496" s="42"/>
      <c r="F496" s="42"/>
      <c r="G496" s="42"/>
      <c r="H496" s="42"/>
      <c r="I496" s="42"/>
      <c r="J496" s="131"/>
      <c r="K496" s="119"/>
      <c r="L496" s="120"/>
      <c r="M496" s="121"/>
      <c r="N496" s="47" t="str">
        <f>IF(I496=0,"",I496/H495)</f>
        <v/>
      </c>
      <c r="O496" s="48"/>
      <c r="P496" s="49" t="str">
        <f t="shared" si="45"/>
        <v/>
      </c>
      <c r="Q496" s="49" t="str">
        <f t="shared" si="46"/>
        <v/>
      </c>
    </row>
    <row r="497" spans="1:17" ht="15.75" x14ac:dyDescent="0.25">
      <c r="A497" s="146">
        <v>2901</v>
      </c>
      <c r="B497" s="42"/>
      <c r="C497" s="42"/>
      <c r="D497" s="42"/>
      <c r="E497" s="42"/>
      <c r="F497" s="42"/>
      <c r="G497" s="42"/>
      <c r="H497" s="42"/>
      <c r="I497" s="42"/>
      <c r="J497" s="131"/>
      <c r="K497" s="119"/>
      <c r="L497" s="120"/>
      <c r="M497" s="120"/>
      <c r="N497" s="154"/>
      <c r="O497" s="48"/>
      <c r="P497" s="127"/>
      <c r="Q497" s="126"/>
    </row>
    <row r="498" spans="1:17" ht="15.75" x14ac:dyDescent="0.25">
      <c r="A498" s="146">
        <v>2902</v>
      </c>
      <c r="B498" s="42"/>
      <c r="C498" s="42"/>
      <c r="D498" s="42"/>
      <c r="E498" s="42"/>
      <c r="F498" s="42"/>
      <c r="G498" s="42"/>
      <c r="H498" s="42"/>
      <c r="I498" s="42"/>
      <c r="J498" s="131"/>
      <c r="K498" s="119"/>
      <c r="L498" s="120"/>
      <c r="M498" s="122"/>
      <c r="N498" s="154"/>
      <c r="O498" s="48"/>
      <c r="P498" s="127"/>
      <c r="Q498" s="126"/>
    </row>
    <row r="499" spans="1:17" ht="15.75" x14ac:dyDescent="0.25">
      <c r="A499" s="146">
        <v>3001</v>
      </c>
      <c r="B499" s="42"/>
      <c r="C499" s="42"/>
      <c r="D499" s="42"/>
      <c r="E499" s="42"/>
      <c r="F499" s="42"/>
      <c r="G499" s="42"/>
      <c r="H499" s="42"/>
      <c r="I499" s="42"/>
      <c r="J499" s="131"/>
      <c r="K499" s="119"/>
      <c r="L499" s="120"/>
      <c r="M499" s="122"/>
      <c r="N499" s="126"/>
      <c r="O499" s="124"/>
      <c r="P499" s="127"/>
      <c r="Q499" s="126"/>
    </row>
    <row r="500" spans="1:17" ht="15.75" x14ac:dyDescent="0.25">
      <c r="A500" s="146">
        <v>3002</v>
      </c>
      <c r="B500" s="42"/>
      <c r="C500" s="42"/>
      <c r="D500" s="42"/>
      <c r="E500" s="42"/>
      <c r="F500" s="42"/>
      <c r="G500" s="42"/>
      <c r="H500" s="42"/>
      <c r="I500" s="42"/>
      <c r="J500" s="131"/>
      <c r="K500" s="119"/>
      <c r="L500" s="120"/>
      <c r="M500" s="122"/>
      <c r="N500" s="126"/>
      <c r="O500" s="124"/>
      <c r="P500" s="127"/>
      <c r="Q500" s="126"/>
    </row>
    <row r="501" spans="1:17" ht="15.75" x14ac:dyDescent="0.25">
      <c r="A501" s="146">
        <v>3101</v>
      </c>
      <c r="B501" s="42"/>
      <c r="C501" s="42"/>
      <c r="D501" s="42"/>
      <c r="E501" s="42"/>
      <c r="F501" s="42"/>
      <c r="G501" s="42"/>
      <c r="H501" s="42"/>
      <c r="I501" s="42"/>
      <c r="J501" s="131"/>
      <c r="K501" s="119"/>
      <c r="L501" s="120"/>
      <c r="M501" s="122"/>
      <c r="N501" s="126"/>
      <c r="O501" s="124"/>
      <c r="P501" s="127"/>
      <c r="Q501" s="126"/>
    </row>
    <row r="502" spans="1:17" ht="15.75" x14ac:dyDescent="0.25">
      <c r="A502" s="146">
        <v>3102</v>
      </c>
      <c r="B502" s="42"/>
      <c r="C502" s="42"/>
      <c r="D502" s="42"/>
      <c r="E502" s="42"/>
      <c r="F502" s="42"/>
      <c r="G502" s="42"/>
      <c r="H502" s="42"/>
      <c r="I502" s="42"/>
      <c r="J502" s="131"/>
      <c r="K502" s="119"/>
      <c r="L502" s="120"/>
      <c r="M502" s="122"/>
      <c r="N502" s="120"/>
      <c r="O502" s="122"/>
      <c r="P502" s="151"/>
      <c r="Q502" s="126"/>
    </row>
    <row r="503" spans="1:17" ht="15.75" x14ac:dyDescent="0.25">
      <c r="A503" s="146">
        <v>3201</v>
      </c>
      <c r="B503" s="42"/>
      <c r="C503" s="42"/>
      <c r="D503" s="42"/>
      <c r="E503" s="42"/>
      <c r="F503" s="42"/>
      <c r="G503" s="42"/>
      <c r="H503" s="42"/>
      <c r="I503" s="42"/>
      <c r="J503" s="131"/>
      <c r="K503" s="119"/>
      <c r="L503" s="120"/>
      <c r="M503" s="122"/>
      <c r="N503" s="52" t="s">
        <v>35</v>
      </c>
      <c r="O503" s="94"/>
      <c r="P503" s="54">
        <f>SUM(J493:J503)</f>
        <v>0</v>
      </c>
      <c r="Q503" s="55" t="s">
        <v>20</v>
      </c>
    </row>
    <row r="504" spans="1:17" ht="15.75" x14ac:dyDescent="0.25">
      <c r="A504" s="146">
        <v>3202</v>
      </c>
      <c r="B504" s="42"/>
      <c r="C504" s="42"/>
      <c r="D504" s="42"/>
      <c r="E504" s="42"/>
      <c r="F504" s="42"/>
      <c r="G504" s="42"/>
      <c r="H504" s="42"/>
      <c r="I504" s="42"/>
      <c r="J504" s="131"/>
      <c r="K504" s="119"/>
      <c r="L504" s="120"/>
      <c r="M504" s="122"/>
      <c r="N504" s="56" t="s">
        <v>36</v>
      </c>
      <c r="O504" s="96" t="e">
        <f>IF(O503/P503=0,"",O503/P503)</f>
        <v>#DIV/0!</v>
      </c>
      <c r="P504" s="58" t="e">
        <f>IF(O503/P503=0,"",O503/P503)</f>
        <v>#DIV/0!</v>
      </c>
      <c r="Q504" s="59" t="s">
        <v>37</v>
      </c>
    </row>
    <row r="505" spans="1:17" ht="15.75" x14ac:dyDescent="0.25">
      <c r="A505" s="146">
        <v>3301</v>
      </c>
      <c r="B505" s="178"/>
      <c r="C505" s="178"/>
      <c r="D505" s="178"/>
      <c r="E505" s="178"/>
      <c r="F505" s="178"/>
      <c r="G505" s="178"/>
      <c r="H505" s="178"/>
      <c r="I505" s="178"/>
      <c r="J505" s="131"/>
      <c r="K505" s="128"/>
      <c r="L505" s="129"/>
      <c r="M505" s="130"/>
      <c r="N505" s="61"/>
      <c r="O505" s="62"/>
      <c r="P505" s="62"/>
      <c r="Q505" s="63"/>
    </row>
    <row r="506" spans="1:17" ht="18" customHeight="1" x14ac:dyDescent="0.25">
      <c r="A506" s="22"/>
      <c r="B506" s="210" t="s">
        <v>79</v>
      </c>
      <c r="C506" s="210"/>
      <c r="D506" s="210"/>
      <c r="E506" s="210"/>
      <c r="F506" s="210"/>
      <c r="G506" s="210"/>
      <c r="H506" s="210"/>
      <c r="I506" s="210"/>
      <c r="J506" s="177">
        <f>SUM(J489:J502)</f>
        <v>0</v>
      </c>
      <c r="K506" s="65" t="str">
        <f>IF(J497=0,"",J497/B489)</f>
        <v/>
      </c>
      <c r="L506" s="65" t="str">
        <f>IF(J506=0,"",J506/B489)</f>
        <v/>
      </c>
      <c r="M506" s="65" t="str">
        <f>IF(J497=0,"",L506-K506)</f>
        <v/>
      </c>
      <c r="N506" s="1"/>
      <c r="O506" s="27"/>
      <c r="P506" s="30"/>
      <c r="Q506" s="1"/>
    </row>
    <row r="507" spans="1:17" ht="12.75" customHeight="1" x14ac:dyDescent="0.2"/>
    <row r="508" spans="1:17" ht="12.75" customHeight="1" x14ac:dyDescent="0.2"/>
    <row r="509" spans="1:17" ht="12.75" customHeight="1" x14ac:dyDescent="0.2"/>
    <row r="510" spans="1:17" ht="12.75" customHeight="1" x14ac:dyDescent="0.2"/>
    <row r="511" spans="1:17" ht="12.75" customHeight="1" x14ac:dyDescent="0.2"/>
    <row r="512" spans="1:17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</sheetData>
  <mergeCells count="264">
    <mergeCell ref="B3:I3"/>
    <mergeCell ref="B279:I279"/>
    <mergeCell ref="B256:I256"/>
    <mergeCell ref="B233:I233"/>
    <mergeCell ref="B210:I210"/>
    <mergeCell ref="B188:I188"/>
    <mergeCell ref="B164:I164"/>
    <mergeCell ref="B141:I141"/>
    <mergeCell ref="B118:I118"/>
    <mergeCell ref="B95:I95"/>
    <mergeCell ref="B230:I230"/>
    <mergeCell ref="B207:I207"/>
    <mergeCell ref="B185:H185"/>
    <mergeCell ref="B161:I161"/>
    <mergeCell ref="B138:I138"/>
    <mergeCell ref="B115:I115"/>
    <mergeCell ref="B92:I92"/>
    <mergeCell ref="B69:I69"/>
    <mergeCell ref="B46:I46"/>
    <mergeCell ref="B119:I119"/>
    <mergeCell ref="A50:A51"/>
    <mergeCell ref="B165:I165"/>
    <mergeCell ref="B72:I72"/>
    <mergeCell ref="B49:I49"/>
    <mergeCell ref="B506:I506"/>
    <mergeCell ref="B483:I483"/>
    <mergeCell ref="B460:I460"/>
    <mergeCell ref="B437:I437"/>
    <mergeCell ref="B414:I414"/>
    <mergeCell ref="B391:I391"/>
    <mergeCell ref="B368:I368"/>
    <mergeCell ref="B345:I345"/>
    <mergeCell ref="B322:I322"/>
    <mergeCell ref="B486:I486"/>
    <mergeCell ref="B463:I463"/>
    <mergeCell ref="B440:I440"/>
    <mergeCell ref="B417:I417"/>
    <mergeCell ref="B394:I394"/>
    <mergeCell ref="B371:I371"/>
    <mergeCell ref="B348:I348"/>
    <mergeCell ref="B325:I325"/>
    <mergeCell ref="A257:A258"/>
    <mergeCell ref="B257:I257"/>
    <mergeCell ref="B253:I253"/>
    <mergeCell ref="O234:O235"/>
    <mergeCell ref="P234:P235"/>
    <mergeCell ref="Q234:Q235"/>
    <mergeCell ref="K257:K258"/>
    <mergeCell ref="J257:J258"/>
    <mergeCell ref="L257:L258"/>
    <mergeCell ref="M257:M258"/>
    <mergeCell ref="N257:N258"/>
    <mergeCell ref="O257:O258"/>
    <mergeCell ref="P257:P258"/>
    <mergeCell ref="Q257:Q258"/>
    <mergeCell ref="J234:J235"/>
    <mergeCell ref="K234:K235"/>
    <mergeCell ref="L234:L235"/>
    <mergeCell ref="M234:M235"/>
    <mergeCell ref="N234:N235"/>
    <mergeCell ref="N211:N212"/>
    <mergeCell ref="O211:O212"/>
    <mergeCell ref="P211:P212"/>
    <mergeCell ref="Q211:Q212"/>
    <mergeCell ref="J211:J212"/>
    <mergeCell ref="K211:K212"/>
    <mergeCell ref="L211:L212"/>
    <mergeCell ref="M189:M190"/>
    <mergeCell ref="N189:N190"/>
    <mergeCell ref="O189:O190"/>
    <mergeCell ref="P189:P190"/>
    <mergeCell ref="Q189:Q190"/>
    <mergeCell ref="Q142:Q143"/>
    <mergeCell ref="J142:J143"/>
    <mergeCell ref="O165:O166"/>
    <mergeCell ref="P165:P166"/>
    <mergeCell ref="Q165:Q166"/>
    <mergeCell ref="O119:O120"/>
    <mergeCell ref="P119:P120"/>
    <mergeCell ref="Q119:Q120"/>
    <mergeCell ref="J119:J120"/>
    <mergeCell ref="K119:K120"/>
    <mergeCell ref="L119:L120"/>
    <mergeCell ref="M119:M120"/>
    <mergeCell ref="N119:N120"/>
    <mergeCell ref="J165:J166"/>
    <mergeCell ref="K165:K166"/>
    <mergeCell ref="L165:L166"/>
    <mergeCell ref="M165:M166"/>
    <mergeCell ref="N165:N166"/>
    <mergeCell ref="M142:M143"/>
    <mergeCell ref="N142:N143"/>
    <mergeCell ref="O142:O143"/>
    <mergeCell ref="P142:P143"/>
    <mergeCell ref="Q73:Q74"/>
    <mergeCell ref="L50:L51"/>
    <mergeCell ref="M50:M51"/>
    <mergeCell ref="N50:N51"/>
    <mergeCell ref="O50:O51"/>
    <mergeCell ref="P50:P51"/>
    <mergeCell ref="O96:O97"/>
    <mergeCell ref="P96:P97"/>
    <mergeCell ref="Q96:Q97"/>
    <mergeCell ref="L96:L97"/>
    <mergeCell ref="M96:M97"/>
    <mergeCell ref="N96:N97"/>
    <mergeCell ref="M73:M74"/>
    <mergeCell ref="N73:N74"/>
    <mergeCell ref="O73:O74"/>
    <mergeCell ref="A4:A5"/>
    <mergeCell ref="A27:A28"/>
    <mergeCell ref="O4:O5"/>
    <mergeCell ref="B23:I23"/>
    <mergeCell ref="P73:P74"/>
    <mergeCell ref="B26:I26"/>
    <mergeCell ref="B142:I142"/>
    <mergeCell ref="A189:A190"/>
    <mergeCell ref="B189:I189"/>
    <mergeCell ref="A165:A166"/>
    <mergeCell ref="K73:K74"/>
    <mergeCell ref="J50:J51"/>
    <mergeCell ref="J73:J74"/>
    <mergeCell ref="L73:L74"/>
    <mergeCell ref="J96:J97"/>
    <mergeCell ref="K96:K97"/>
    <mergeCell ref="K142:K143"/>
    <mergeCell ref="L142:L143"/>
    <mergeCell ref="J189:J190"/>
    <mergeCell ref="K189:K190"/>
    <mergeCell ref="L189:L190"/>
    <mergeCell ref="B96:I96"/>
    <mergeCell ref="A119:A120"/>
    <mergeCell ref="N27:N28"/>
    <mergeCell ref="A234:A235"/>
    <mergeCell ref="B234:I234"/>
    <mergeCell ref="A142:A143"/>
    <mergeCell ref="K280:K281"/>
    <mergeCell ref="K372:K373"/>
    <mergeCell ref="K418:K419"/>
    <mergeCell ref="K464:K465"/>
    <mergeCell ref="L280:L281"/>
    <mergeCell ref="M280:M281"/>
    <mergeCell ref="M211:M212"/>
    <mergeCell ref="A280:A281"/>
    <mergeCell ref="A303:A304"/>
    <mergeCell ref="L372:L373"/>
    <mergeCell ref="M372:M373"/>
    <mergeCell ref="L464:L465"/>
    <mergeCell ref="M464:M465"/>
    <mergeCell ref="L418:L419"/>
    <mergeCell ref="M418:M419"/>
    <mergeCell ref="A487:A488"/>
    <mergeCell ref="B487:I487"/>
    <mergeCell ref="B326:I326"/>
    <mergeCell ref="A349:A350"/>
    <mergeCell ref="B349:I349"/>
    <mergeCell ref="A372:A373"/>
    <mergeCell ref="A326:A327"/>
    <mergeCell ref="B372:I372"/>
    <mergeCell ref="A395:A396"/>
    <mergeCell ref="B395:I395"/>
    <mergeCell ref="A418:A419"/>
    <mergeCell ref="B418:I418"/>
    <mergeCell ref="A441:A442"/>
    <mergeCell ref="B441:I441"/>
    <mergeCell ref="A464:A465"/>
    <mergeCell ref="B464:I464"/>
    <mergeCell ref="P4:P5"/>
    <mergeCell ref="Q4:Q5"/>
    <mergeCell ref="B4:I4"/>
    <mergeCell ref="J4:J5"/>
    <mergeCell ref="K4:K5"/>
    <mergeCell ref="L4:L5"/>
    <mergeCell ref="M4:M5"/>
    <mergeCell ref="N4:N5"/>
    <mergeCell ref="A211:A212"/>
    <mergeCell ref="B211:I211"/>
    <mergeCell ref="P27:P28"/>
    <mergeCell ref="Q27:Q28"/>
    <mergeCell ref="B27:I27"/>
    <mergeCell ref="J27:J28"/>
    <mergeCell ref="K27:K28"/>
    <mergeCell ref="L27:L28"/>
    <mergeCell ref="M27:M28"/>
    <mergeCell ref="B50:I50"/>
    <mergeCell ref="A96:A97"/>
    <mergeCell ref="O27:O28"/>
    <mergeCell ref="Q50:Q51"/>
    <mergeCell ref="K50:K51"/>
    <mergeCell ref="A73:A74"/>
    <mergeCell ref="B73:I73"/>
    <mergeCell ref="P280:P281"/>
    <mergeCell ref="B276:I276"/>
    <mergeCell ref="Q280:Q281"/>
    <mergeCell ref="J303:J304"/>
    <mergeCell ref="K303:K304"/>
    <mergeCell ref="L303:L304"/>
    <mergeCell ref="M303:M304"/>
    <mergeCell ref="N303:N304"/>
    <mergeCell ref="O303:O304"/>
    <mergeCell ref="P303:P304"/>
    <mergeCell ref="Q303:Q304"/>
    <mergeCell ref="J280:J281"/>
    <mergeCell ref="B303:I303"/>
    <mergeCell ref="B280:I280"/>
    <mergeCell ref="B299:I299"/>
    <mergeCell ref="B302:I302"/>
    <mergeCell ref="N280:N281"/>
    <mergeCell ref="O280:O281"/>
    <mergeCell ref="Q326:Q327"/>
    <mergeCell ref="J349:J350"/>
    <mergeCell ref="K349:K350"/>
    <mergeCell ref="L349:L350"/>
    <mergeCell ref="M349:M350"/>
    <mergeCell ref="N349:N350"/>
    <mergeCell ref="O349:O350"/>
    <mergeCell ref="P349:P350"/>
    <mergeCell ref="Q349:Q350"/>
    <mergeCell ref="K326:K327"/>
    <mergeCell ref="J326:J327"/>
    <mergeCell ref="L326:L327"/>
    <mergeCell ref="M326:M327"/>
    <mergeCell ref="N326:N327"/>
    <mergeCell ref="O326:O327"/>
    <mergeCell ref="P326:P327"/>
    <mergeCell ref="N372:N373"/>
    <mergeCell ref="O372:O373"/>
    <mergeCell ref="P372:P373"/>
    <mergeCell ref="Q372:Q373"/>
    <mergeCell ref="J395:J396"/>
    <mergeCell ref="K395:K396"/>
    <mergeCell ref="L395:L396"/>
    <mergeCell ref="M395:M396"/>
    <mergeCell ref="N395:N396"/>
    <mergeCell ref="O395:O396"/>
    <mergeCell ref="P395:P396"/>
    <mergeCell ref="Q395:Q396"/>
    <mergeCell ref="J372:J373"/>
    <mergeCell ref="N418:N419"/>
    <mergeCell ref="O418:O419"/>
    <mergeCell ref="P464:P465"/>
    <mergeCell ref="P418:P419"/>
    <mergeCell ref="Q418:Q419"/>
    <mergeCell ref="K441:K442"/>
    <mergeCell ref="J441:J442"/>
    <mergeCell ref="L441:L442"/>
    <mergeCell ref="M441:M442"/>
    <mergeCell ref="N441:N442"/>
    <mergeCell ref="O441:O442"/>
    <mergeCell ref="P441:P442"/>
    <mergeCell ref="Q441:Q442"/>
    <mergeCell ref="J418:J419"/>
    <mergeCell ref="Q464:Q465"/>
    <mergeCell ref="J487:J488"/>
    <mergeCell ref="K487:K488"/>
    <mergeCell ref="L487:L488"/>
    <mergeCell ref="M487:M488"/>
    <mergeCell ref="N487:N488"/>
    <mergeCell ref="O487:O488"/>
    <mergeCell ref="P487:P488"/>
    <mergeCell ref="Q487:Q488"/>
    <mergeCell ref="J464:J465"/>
    <mergeCell ref="N464:N465"/>
    <mergeCell ref="O464:O465"/>
  </mergeCells>
  <pageMargins left="0.7" right="0.7" top="0.75" bottom="0.75" header="0" footer="0"/>
  <pageSetup orientation="landscape" r:id="rId1"/>
  <ignoredErrors>
    <ignoredError sqref="N445 N55" formula="1"/>
    <ignoredError sqref="K161 K185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8080"/>
  </sheetPr>
  <dimension ref="A1:AI21559"/>
  <sheetViews>
    <sheetView topLeftCell="A890" zoomScaleNormal="100" workbookViewId="0">
      <selection activeCell="R919" sqref="R919"/>
    </sheetView>
  </sheetViews>
  <sheetFormatPr baseColWidth="10" defaultColWidth="12.5703125" defaultRowHeight="15" customHeight="1" x14ac:dyDescent="0.2"/>
  <cols>
    <col min="1" max="1" width="8.5703125" customWidth="1"/>
    <col min="2" max="10" width="7.140625" customWidth="1"/>
    <col min="11" max="11" width="15.7109375" style="183" bestFit="1" customWidth="1"/>
    <col min="12" max="18" width="12.85546875" customWidth="1"/>
    <col min="19" max="19" width="13.140625" customWidth="1"/>
    <col min="20" max="20" width="8.7109375" customWidth="1"/>
    <col min="21" max="21" width="11.7109375" customWidth="1"/>
    <col min="22" max="35" width="10" customWidth="1"/>
  </cols>
  <sheetData>
    <row r="1" spans="1:24" ht="12.75" customHeight="1" x14ac:dyDescent="0.2">
      <c r="M1" s="1"/>
      <c r="N1" s="1"/>
      <c r="P1" s="1"/>
    </row>
    <row r="2" spans="1:24" ht="12.75" customHeight="1" x14ac:dyDescent="0.3">
      <c r="A2" s="3" t="s">
        <v>122</v>
      </c>
      <c r="M2" s="1"/>
      <c r="N2" s="1"/>
      <c r="P2" s="1"/>
    </row>
    <row r="3" spans="1:24" ht="25.5" customHeight="1" x14ac:dyDescent="0.2">
      <c r="B3" s="230" t="s">
        <v>3</v>
      </c>
      <c r="C3" s="231"/>
      <c r="D3" s="231"/>
      <c r="E3" s="231"/>
      <c r="F3" s="231"/>
      <c r="G3" s="231"/>
      <c r="H3" s="231"/>
      <c r="I3" s="231"/>
      <c r="J3" s="231"/>
      <c r="K3" s="187"/>
      <c r="M3" s="7" t="s">
        <v>11</v>
      </c>
      <c r="N3" s="7" t="s">
        <v>12</v>
      </c>
      <c r="O3" s="8" t="s">
        <v>13</v>
      </c>
      <c r="P3" s="7" t="s">
        <v>14</v>
      </c>
      <c r="Q3" s="9" t="s">
        <v>15</v>
      </c>
      <c r="R3" s="9" t="s">
        <v>16</v>
      </c>
      <c r="S3" s="10" t="s">
        <v>17</v>
      </c>
      <c r="V3" s="32"/>
      <c r="W3" s="32"/>
      <c r="X3" s="32"/>
    </row>
    <row r="4" spans="1:24" ht="12.75" customHeight="1" x14ac:dyDescent="0.2">
      <c r="A4" s="12" t="s">
        <v>19</v>
      </c>
      <c r="B4" s="13">
        <v>1</v>
      </c>
      <c r="C4" s="13">
        <v>2</v>
      </c>
      <c r="D4" s="13">
        <v>3</v>
      </c>
      <c r="E4" s="13">
        <v>4</v>
      </c>
      <c r="F4" s="13">
        <v>5</v>
      </c>
      <c r="G4" s="13">
        <v>6</v>
      </c>
      <c r="H4" s="13">
        <v>7</v>
      </c>
      <c r="I4" s="13">
        <v>8</v>
      </c>
      <c r="J4" s="13">
        <v>9</v>
      </c>
      <c r="K4" s="188">
        <v>10</v>
      </c>
      <c r="L4" s="14" t="s">
        <v>20</v>
      </c>
      <c r="M4" s="18"/>
      <c r="N4" s="18"/>
      <c r="O4" s="19"/>
      <c r="P4" s="20"/>
      <c r="Q4" s="21"/>
      <c r="R4" s="21"/>
      <c r="S4" s="1"/>
      <c r="V4" s="112"/>
      <c r="W4" s="33"/>
      <c r="X4" s="33"/>
    </row>
    <row r="5" spans="1:24" ht="12.75" customHeight="1" x14ac:dyDescent="0.2">
      <c r="A5" s="22" t="s">
        <v>41</v>
      </c>
      <c r="B5" s="23">
        <v>65</v>
      </c>
      <c r="C5" s="23"/>
      <c r="D5" s="23"/>
      <c r="E5" s="23"/>
      <c r="F5" s="23"/>
      <c r="G5" s="23"/>
      <c r="H5" s="23"/>
      <c r="I5" s="23"/>
      <c r="J5" s="23"/>
      <c r="K5" s="67"/>
      <c r="L5" s="24"/>
      <c r="M5" s="18"/>
      <c r="N5" s="18"/>
      <c r="O5" s="19"/>
      <c r="P5" s="20"/>
      <c r="Q5" s="26">
        <f>B5</f>
        <v>65</v>
      </c>
      <c r="R5" s="21"/>
      <c r="S5" s="1"/>
      <c r="U5" s="34"/>
      <c r="V5" s="35"/>
    </row>
    <row r="6" spans="1:24" ht="12.75" customHeight="1" x14ac:dyDescent="0.2">
      <c r="A6" s="22" t="s">
        <v>22</v>
      </c>
      <c r="C6" s="27">
        <v>55</v>
      </c>
      <c r="L6" s="24"/>
      <c r="M6" s="1"/>
      <c r="N6" s="1"/>
      <c r="P6" s="20">
        <f>C6/B5</f>
        <v>0.84615384615384615</v>
      </c>
      <c r="Q6" s="29">
        <v>55</v>
      </c>
      <c r="R6" s="30">
        <f t="shared" ref="R6:R14" si="0">Q6/Q5</f>
        <v>0.84615384615384615</v>
      </c>
      <c r="S6" s="1">
        <f t="shared" ref="S6:S14" si="1">100%-R6</f>
        <v>0.15384615384615385</v>
      </c>
      <c r="U6" s="2"/>
      <c r="V6" s="1"/>
    </row>
    <row r="7" spans="1:24" ht="12.75" customHeight="1" x14ac:dyDescent="0.2">
      <c r="A7" s="22" t="s">
        <v>24</v>
      </c>
      <c r="D7" s="27">
        <v>54</v>
      </c>
      <c r="L7" s="24"/>
      <c r="M7" s="1"/>
      <c r="N7" s="1"/>
      <c r="P7" s="20">
        <f>D7/C6</f>
        <v>0.98181818181818181</v>
      </c>
      <c r="Q7" s="29">
        <v>55</v>
      </c>
      <c r="R7" s="30">
        <f t="shared" si="0"/>
        <v>1</v>
      </c>
      <c r="S7" s="1">
        <f t="shared" si="1"/>
        <v>0</v>
      </c>
      <c r="U7" s="2"/>
    </row>
    <row r="8" spans="1:24" ht="12.75" customHeight="1" x14ac:dyDescent="0.2">
      <c r="A8" s="22" t="s">
        <v>25</v>
      </c>
      <c r="E8" s="27">
        <v>45</v>
      </c>
      <c r="L8" s="24"/>
      <c r="M8" s="1"/>
      <c r="N8" s="1"/>
      <c r="P8" s="20">
        <f>E8/D7</f>
        <v>0.83333333333333337</v>
      </c>
      <c r="Q8" s="29">
        <v>50</v>
      </c>
      <c r="R8" s="30">
        <f t="shared" si="0"/>
        <v>0.90909090909090906</v>
      </c>
      <c r="S8" s="1">
        <f t="shared" si="1"/>
        <v>9.0909090909090939E-2</v>
      </c>
      <c r="U8" s="2"/>
    </row>
    <row r="9" spans="1:24" ht="12.75" customHeight="1" x14ac:dyDescent="0.2">
      <c r="A9" s="22" t="s">
        <v>26</v>
      </c>
      <c r="F9" s="27">
        <v>45</v>
      </c>
      <c r="L9" s="24"/>
      <c r="M9" s="1"/>
      <c r="N9" s="1"/>
      <c r="P9" s="20">
        <f>F9/E8</f>
        <v>1</v>
      </c>
      <c r="Q9" s="29">
        <v>50</v>
      </c>
      <c r="R9" s="30">
        <f t="shared" si="0"/>
        <v>1</v>
      </c>
      <c r="S9" s="1">
        <f t="shared" si="1"/>
        <v>0</v>
      </c>
      <c r="U9" s="2"/>
    </row>
    <row r="10" spans="1:24" ht="12.75" customHeight="1" x14ac:dyDescent="0.2">
      <c r="A10" s="22" t="s">
        <v>27</v>
      </c>
      <c r="G10" s="27">
        <v>44</v>
      </c>
      <c r="L10" s="24"/>
      <c r="M10" s="1"/>
      <c r="N10" s="1"/>
      <c r="P10" s="1">
        <f>G10/F9</f>
        <v>0.97777777777777775</v>
      </c>
      <c r="Q10" s="29">
        <v>48</v>
      </c>
      <c r="R10" s="30">
        <f t="shared" si="0"/>
        <v>0.96</v>
      </c>
      <c r="S10" s="1">
        <f t="shared" si="1"/>
        <v>4.0000000000000036E-2</v>
      </c>
      <c r="U10" s="2"/>
    </row>
    <row r="11" spans="1:24" ht="12.75" customHeight="1" x14ac:dyDescent="0.2">
      <c r="A11" s="22" t="s">
        <v>28</v>
      </c>
      <c r="H11" s="27">
        <v>42</v>
      </c>
      <c r="L11" s="24"/>
      <c r="M11" s="1"/>
      <c r="N11" s="1"/>
      <c r="P11" s="1">
        <f>H11/G10</f>
        <v>0.95454545454545459</v>
      </c>
      <c r="Q11" s="29">
        <v>46</v>
      </c>
      <c r="R11" s="30">
        <f t="shared" si="0"/>
        <v>0.95833333333333337</v>
      </c>
      <c r="S11" s="1">
        <f t="shared" si="1"/>
        <v>4.166666666666663E-2</v>
      </c>
      <c r="U11" s="2"/>
    </row>
    <row r="12" spans="1:24" ht="12.75" customHeight="1" x14ac:dyDescent="0.2">
      <c r="A12" s="22" t="s">
        <v>29</v>
      </c>
      <c r="I12" s="27">
        <v>41</v>
      </c>
      <c r="L12" s="24"/>
      <c r="M12" s="1"/>
      <c r="N12" s="1"/>
      <c r="P12" s="1">
        <f>I12/H11</f>
        <v>0.97619047619047616</v>
      </c>
      <c r="Q12" s="29">
        <v>44</v>
      </c>
      <c r="R12" s="30">
        <f t="shared" si="0"/>
        <v>0.95652173913043481</v>
      </c>
      <c r="S12" s="1">
        <f t="shared" si="1"/>
        <v>4.3478260869565188E-2</v>
      </c>
      <c r="U12" s="2"/>
    </row>
    <row r="13" spans="1:24" ht="12.75" customHeight="1" x14ac:dyDescent="0.2">
      <c r="A13" s="22" t="s">
        <v>30</v>
      </c>
      <c r="J13" s="27">
        <v>40</v>
      </c>
      <c r="L13" s="24"/>
      <c r="M13" s="1"/>
      <c r="N13" s="1"/>
      <c r="P13" s="1">
        <f>J13/I12</f>
        <v>0.97560975609756095</v>
      </c>
      <c r="Q13" s="29">
        <v>44</v>
      </c>
      <c r="R13" s="30">
        <f t="shared" si="0"/>
        <v>1</v>
      </c>
      <c r="S13" s="1">
        <f t="shared" si="1"/>
        <v>0</v>
      </c>
      <c r="U13" s="2"/>
    </row>
    <row r="14" spans="1:24" ht="12.75" customHeight="1" x14ac:dyDescent="0.2">
      <c r="A14" s="22" t="s">
        <v>31</v>
      </c>
      <c r="K14" s="189">
        <v>40</v>
      </c>
      <c r="L14" s="28">
        <v>39</v>
      </c>
      <c r="M14" s="1"/>
      <c r="N14" s="1"/>
      <c r="P14" s="1">
        <f>K14/J13</f>
        <v>1</v>
      </c>
      <c r="Q14" s="29">
        <v>43</v>
      </c>
      <c r="R14" s="30">
        <f t="shared" si="0"/>
        <v>0.97727272727272729</v>
      </c>
      <c r="S14" s="1">
        <f t="shared" si="1"/>
        <v>2.2727272727272707E-2</v>
      </c>
      <c r="U14" s="2"/>
    </row>
    <row r="15" spans="1:24" ht="12.75" customHeight="1" x14ac:dyDescent="0.2">
      <c r="A15" s="22" t="s">
        <v>32</v>
      </c>
      <c r="K15" s="189">
        <v>3</v>
      </c>
      <c r="L15" s="28">
        <v>3</v>
      </c>
      <c r="M15" s="1"/>
      <c r="N15" s="1"/>
      <c r="P15" s="1"/>
      <c r="Q15" s="29">
        <v>5</v>
      </c>
      <c r="R15" s="30"/>
      <c r="S15" s="1"/>
      <c r="U15" s="2"/>
    </row>
    <row r="16" spans="1:24" ht="12.75" customHeight="1" x14ac:dyDescent="0.2">
      <c r="A16" s="22" t="s">
        <v>33</v>
      </c>
      <c r="K16" s="189">
        <v>2</v>
      </c>
      <c r="L16" s="28">
        <v>2</v>
      </c>
      <c r="M16" s="1"/>
      <c r="N16" s="1"/>
      <c r="P16" s="1"/>
      <c r="Q16" s="29">
        <v>2</v>
      </c>
      <c r="R16" s="30"/>
      <c r="S16" s="1"/>
      <c r="U16" s="2"/>
    </row>
    <row r="17" spans="1:21" ht="12.75" customHeight="1" x14ac:dyDescent="0.2">
      <c r="A17" s="22"/>
      <c r="L17" s="28"/>
      <c r="M17" s="1"/>
      <c r="N17" s="1"/>
      <c r="P17" s="1"/>
      <c r="Q17" s="29"/>
      <c r="R17" s="30"/>
      <c r="S17" s="1"/>
      <c r="U17" s="2"/>
    </row>
    <row r="18" spans="1:21" ht="12.75" customHeight="1" x14ac:dyDescent="0.2">
      <c r="L18" s="27">
        <f>SUM(L14:L16)</f>
        <v>44</v>
      </c>
      <c r="M18" s="1">
        <f>L14/B5</f>
        <v>0.6</v>
      </c>
      <c r="N18" s="1">
        <f>L18/B5</f>
        <v>0.67692307692307696</v>
      </c>
      <c r="O18" s="1">
        <f>N18-M18</f>
        <v>7.6923076923076983E-2</v>
      </c>
      <c r="P18" s="1"/>
      <c r="U18" s="2"/>
    </row>
    <row r="19" spans="1:21" ht="12.75" customHeight="1" x14ac:dyDescent="0.3">
      <c r="A19" s="3" t="s">
        <v>1</v>
      </c>
      <c r="M19" s="1"/>
      <c r="N19" s="1"/>
      <c r="P19" s="1"/>
      <c r="U19" s="2"/>
    </row>
    <row r="20" spans="1:21" ht="25.5" customHeight="1" x14ac:dyDescent="0.2">
      <c r="B20" s="230" t="s">
        <v>3</v>
      </c>
      <c r="C20" s="231"/>
      <c r="D20" s="231"/>
      <c r="E20" s="231"/>
      <c r="F20" s="231"/>
      <c r="G20" s="231"/>
      <c r="H20" s="231"/>
      <c r="I20" s="231"/>
      <c r="J20" s="231"/>
      <c r="K20" s="187"/>
      <c r="M20" s="7" t="s">
        <v>11</v>
      </c>
      <c r="N20" s="7" t="s">
        <v>12</v>
      </c>
      <c r="O20" s="8" t="s">
        <v>13</v>
      </c>
      <c r="P20" s="7" t="s">
        <v>14</v>
      </c>
      <c r="Q20" s="9" t="s">
        <v>15</v>
      </c>
      <c r="R20" s="9" t="s">
        <v>16</v>
      </c>
      <c r="S20" s="10" t="s">
        <v>17</v>
      </c>
      <c r="U20" s="11"/>
    </row>
    <row r="21" spans="1:21" ht="12.75" customHeight="1" x14ac:dyDescent="0.2">
      <c r="A21" s="12" t="s">
        <v>19</v>
      </c>
      <c r="B21" s="13">
        <v>1</v>
      </c>
      <c r="C21" s="13">
        <v>2</v>
      </c>
      <c r="D21" s="13">
        <v>3</v>
      </c>
      <c r="E21" s="13">
        <v>4</v>
      </c>
      <c r="F21" s="13">
        <v>5</v>
      </c>
      <c r="G21" s="13">
        <v>6</v>
      </c>
      <c r="H21" s="13">
        <v>7</v>
      </c>
      <c r="I21" s="13">
        <v>8</v>
      </c>
      <c r="J21" s="13">
        <v>9</v>
      </c>
      <c r="K21" s="188">
        <v>10</v>
      </c>
      <c r="L21" s="14" t="s">
        <v>20</v>
      </c>
      <c r="M21" s="18"/>
      <c r="N21" s="18"/>
      <c r="O21" s="19"/>
      <c r="P21" s="20"/>
      <c r="Q21" s="21"/>
      <c r="R21" s="21"/>
      <c r="S21" s="1"/>
      <c r="U21" s="11"/>
    </row>
    <row r="22" spans="1:21" ht="12.75" customHeight="1" x14ac:dyDescent="0.2">
      <c r="A22" s="22" t="s">
        <v>22</v>
      </c>
      <c r="B22" s="23">
        <v>82</v>
      </c>
      <c r="C22" s="23"/>
      <c r="D22" s="23"/>
      <c r="E22" s="23"/>
      <c r="F22" s="23"/>
      <c r="G22" s="23"/>
      <c r="H22" s="23"/>
      <c r="I22" s="23"/>
      <c r="J22" s="23"/>
      <c r="K22" s="67"/>
      <c r="L22" s="24"/>
      <c r="M22" s="18"/>
      <c r="N22" s="18"/>
      <c r="O22" s="19"/>
      <c r="P22" s="20"/>
      <c r="Q22" s="26">
        <f>B22</f>
        <v>82</v>
      </c>
      <c r="R22" s="21"/>
      <c r="S22" s="1"/>
      <c r="U22" s="11"/>
    </row>
    <row r="23" spans="1:21" ht="12.75" customHeight="1" x14ac:dyDescent="0.2">
      <c r="A23" s="22" t="s">
        <v>24</v>
      </c>
      <c r="C23" s="27">
        <v>64</v>
      </c>
      <c r="L23" s="24"/>
      <c r="M23" s="1"/>
      <c r="N23" s="1"/>
      <c r="P23" s="20">
        <f>C23/B22</f>
        <v>0.78048780487804881</v>
      </c>
      <c r="Q23" s="29">
        <v>64</v>
      </c>
      <c r="R23" s="30">
        <f t="shared" ref="R23:R31" si="2">Q23/Q22</f>
        <v>0.78048780487804881</v>
      </c>
      <c r="S23" s="1">
        <f t="shared" ref="S23:S31" si="3">100%-R23</f>
        <v>0.21951219512195119</v>
      </c>
    </row>
    <row r="24" spans="1:21" ht="12.75" customHeight="1" x14ac:dyDescent="0.2">
      <c r="A24" s="22" t="s">
        <v>25</v>
      </c>
      <c r="D24" s="27">
        <v>59</v>
      </c>
      <c r="L24" s="24"/>
      <c r="M24" s="1"/>
      <c r="N24" s="1"/>
      <c r="P24" s="20">
        <f>D24/C23</f>
        <v>0.921875</v>
      </c>
      <c r="Q24" s="29">
        <v>60</v>
      </c>
      <c r="R24" s="30">
        <f t="shared" si="2"/>
        <v>0.9375</v>
      </c>
      <c r="S24" s="1">
        <f t="shared" si="3"/>
        <v>6.25E-2</v>
      </c>
    </row>
    <row r="25" spans="1:21" ht="12.75" customHeight="1" x14ac:dyDescent="0.2">
      <c r="A25" s="22" t="s">
        <v>26</v>
      </c>
      <c r="E25" s="27">
        <v>53</v>
      </c>
      <c r="L25" s="24"/>
      <c r="M25" s="1"/>
      <c r="N25" s="1"/>
      <c r="P25" s="20">
        <f>E25/D24</f>
        <v>0.89830508474576276</v>
      </c>
      <c r="Q25" s="29">
        <v>58</v>
      </c>
      <c r="R25" s="30">
        <f t="shared" si="2"/>
        <v>0.96666666666666667</v>
      </c>
      <c r="S25" s="1">
        <f t="shared" si="3"/>
        <v>3.3333333333333326E-2</v>
      </c>
    </row>
    <row r="26" spans="1:21" ht="12.75" customHeight="1" x14ac:dyDescent="0.2">
      <c r="A26" s="22" t="s">
        <v>27</v>
      </c>
      <c r="F26" s="27">
        <v>50</v>
      </c>
      <c r="L26" s="24"/>
      <c r="M26" s="1"/>
      <c r="N26" s="1"/>
      <c r="P26" s="1">
        <f>F26/E25</f>
        <v>0.94339622641509435</v>
      </c>
      <c r="Q26" s="29">
        <v>55</v>
      </c>
      <c r="R26" s="30">
        <f t="shared" si="2"/>
        <v>0.94827586206896552</v>
      </c>
      <c r="S26" s="1">
        <f t="shared" si="3"/>
        <v>5.1724137931034475E-2</v>
      </c>
    </row>
    <row r="27" spans="1:21" ht="12.75" customHeight="1" x14ac:dyDescent="0.2">
      <c r="A27" s="22" t="s">
        <v>28</v>
      </c>
      <c r="G27" s="27">
        <v>47</v>
      </c>
      <c r="L27" s="24"/>
      <c r="M27" s="1"/>
      <c r="N27" s="1"/>
      <c r="P27" s="1">
        <f>G27/F26</f>
        <v>0.94</v>
      </c>
      <c r="Q27" s="29">
        <v>50</v>
      </c>
      <c r="R27" s="30">
        <f t="shared" si="2"/>
        <v>0.90909090909090906</v>
      </c>
      <c r="S27" s="1">
        <f t="shared" si="3"/>
        <v>9.0909090909090939E-2</v>
      </c>
    </row>
    <row r="28" spans="1:21" ht="12.75" customHeight="1" x14ac:dyDescent="0.2">
      <c r="A28" s="22" t="s">
        <v>29</v>
      </c>
      <c r="H28" s="27">
        <v>44</v>
      </c>
      <c r="L28" s="24"/>
      <c r="M28" s="1"/>
      <c r="N28" s="1"/>
      <c r="P28" s="1">
        <f>H28/G27</f>
        <v>0.93617021276595747</v>
      </c>
      <c r="Q28" s="29">
        <v>47</v>
      </c>
      <c r="R28" s="30">
        <f t="shared" si="2"/>
        <v>0.94</v>
      </c>
      <c r="S28" s="1">
        <f t="shared" si="3"/>
        <v>6.0000000000000053E-2</v>
      </c>
    </row>
    <row r="29" spans="1:21" ht="12.75" customHeight="1" x14ac:dyDescent="0.2">
      <c r="A29" s="22" t="s">
        <v>30</v>
      </c>
      <c r="I29" s="27">
        <v>44</v>
      </c>
      <c r="L29" s="24"/>
      <c r="M29" s="1"/>
      <c r="N29" s="1"/>
      <c r="P29" s="1">
        <f>I29/H28</f>
        <v>1</v>
      </c>
      <c r="Q29" s="29">
        <v>48</v>
      </c>
      <c r="R29" s="30">
        <f t="shared" si="2"/>
        <v>1.0212765957446808</v>
      </c>
      <c r="S29" s="1">
        <f t="shared" si="3"/>
        <v>-2.1276595744680771E-2</v>
      </c>
    </row>
    <row r="30" spans="1:21" ht="12.75" customHeight="1" x14ac:dyDescent="0.2">
      <c r="A30" s="22" t="s">
        <v>31</v>
      </c>
      <c r="J30" s="27">
        <v>44</v>
      </c>
      <c r="L30" s="24"/>
      <c r="M30" s="1"/>
      <c r="N30" s="1"/>
      <c r="P30" s="1">
        <f>J30/I29</f>
        <v>1</v>
      </c>
      <c r="Q30" s="29">
        <v>47</v>
      </c>
      <c r="R30" s="30">
        <f t="shared" si="2"/>
        <v>0.97916666666666663</v>
      </c>
      <c r="S30" s="1">
        <f t="shared" si="3"/>
        <v>2.083333333333337E-2</v>
      </c>
    </row>
    <row r="31" spans="1:21" ht="12.75" customHeight="1" x14ac:dyDescent="0.2">
      <c r="A31" s="22" t="s">
        <v>32</v>
      </c>
      <c r="K31" s="189">
        <v>45</v>
      </c>
      <c r="L31" s="28">
        <v>45</v>
      </c>
      <c r="M31" s="1"/>
      <c r="N31" s="1"/>
      <c r="P31" s="1">
        <f>K31/J30</f>
        <v>1.0227272727272727</v>
      </c>
      <c r="Q31" s="29">
        <v>48</v>
      </c>
      <c r="R31" s="30">
        <f t="shared" si="2"/>
        <v>1.0212765957446808</v>
      </c>
      <c r="S31" s="1">
        <f t="shared" si="3"/>
        <v>-2.1276595744680771E-2</v>
      </c>
    </row>
    <row r="32" spans="1:21" ht="12.75" customHeight="1" x14ac:dyDescent="0.2">
      <c r="A32" s="22" t="s">
        <v>33</v>
      </c>
      <c r="K32" s="189">
        <v>1</v>
      </c>
      <c r="L32" s="28">
        <v>1</v>
      </c>
      <c r="M32" s="1"/>
      <c r="N32" s="1"/>
      <c r="P32" s="1"/>
      <c r="Q32" s="29">
        <v>1</v>
      </c>
      <c r="R32" s="30"/>
      <c r="S32" s="1"/>
    </row>
    <row r="33" spans="1:24" ht="12.75" customHeight="1" x14ac:dyDescent="0.2">
      <c r="A33" s="22" t="s">
        <v>34</v>
      </c>
      <c r="K33" s="189">
        <v>1</v>
      </c>
      <c r="L33" s="28"/>
      <c r="M33" s="1"/>
      <c r="N33" s="1"/>
      <c r="P33" s="1"/>
      <c r="Q33" s="29">
        <v>2</v>
      </c>
      <c r="R33" s="30"/>
      <c r="S33" s="1"/>
    </row>
    <row r="34" spans="1:24" ht="12.75" customHeight="1" x14ac:dyDescent="0.2">
      <c r="A34" s="22" t="s">
        <v>46</v>
      </c>
      <c r="K34" s="189">
        <v>1</v>
      </c>
      <c r="L34" s="28">
        <v>1</v>
      </c>
      <c r="M34" s="1"/>
      <c r="N34" s="1"/>
      <c r="P34" s="1"/>
      <c r="Q34" s="29">
        <v>2</v>
      </c>
      <c r="R34" s="30"/>
      <c r="S34" s="1"/>
    </row>
    <row r="35" spans="1:24" ht="12.75" customHeight="1" x14ac:dyDescent="0.2">
      <c r="A35" s="22" t="s">
        <v>49</v>
      </c>
      <c r="K35" s="189">
        <v>1</v>
      </c>
      <c r="L35" s="28"/>
      <c r="M35" s="1"/>
      <c r="N35" s="1"/>
      <c r="P35" s="1"/>
      <c r="Q35" s="29">
        <v>1</v>
      </c>
      <c r="R35" s="30"/>
      <c r="S35" s="1"/>
      <c r="T35" s="27"/>
      <c r="U35" s="27"/>
      <c r="V35" s="28"/>
      <c r="W35" s="28"/>
    </row>
    <row r="36" spans="1:24" ht="12.75" customHeight="1" x14ac:dyDescent="0.2">
      <c r="A36" s="22" t="s">
        <v>50</v>
      </c>
      <c r="K36" s="189">
        <v>1</v>
      </c>
      <c r="L36" s="28"/>
      <c r="M36" s="1"/>
      <c r="N36" s="1"/>
      <c r="P36" s="1"/>
      <c r="Q36" s="29">
        <v>1</v>
      </c>
      <c r="R36" s="30"/>
      <c r="S36" s="1"/>
      <c r="T36" s="27"/>
      <c r="U36" s="30"/>
      <c r="V36" s="100"/>
      <c r="W36" s="28"/>
    </row>
    <row r="37" spans="1:24" ht="12.75" customHeight="1" x14ac:dyDescent="0.2">
      <c r="A37" s="22" t="s">
        <v>54</v>
      </c>
      <c r="L37" s="28">
        <v>1</v>
      </c>
      <c r="M37" s="1"/>
      <c r="N37" s="1"/>
      <c r="P37" s="1"/>
      <c r="Q37" s="29"/>
      <c r="R37" s="30"/>
      <c r="S37" s="1"/>
      <c r="T37" s="27"/>
      <c r="U37" s="30"/>
      <c r="V37" s="100"/>
      <c r="W37" s="28"/>
    </row>
    <row r="38" spans="1:24" ht="12.75" customHeight="1" x14ac:dyDescent="0.2">
      <c r="L38" s="27">
        <f>SUM(L31:L37)</f>
        <v>48</v>
      </c>
      <c r="M38" s="1">
        <f>L31/B22</f>
        <v>0.54878048780487809</v>
      </c>
      <c r="N38" s="1">
        <f>L38/B22</f>
        <v>0.58536585365853655</v>
      </c>
      <c r="O38" s="1">
        <f>N38-M38</f>
        <v>3.6585365853658458E-2</v>
      </c>
      <c r="P38" s="1"/>
    </row>
    <row r="39" spans="1:24" ht="12.75" customHeight="1" x14ac:dyDescent="0.3">
      <c r="A39" s="3" t="s">
        <v>38</v>
      </c>
      <c r="M39" s="1"/>
      <c r="N39" s="1"/>
      <c r="P39" s="1"/>
    </row>
    <row r="40" spans="1:24" ht="25.5" customHeight="1" x14ac:dyDescent="0.2">
      <c r="B40" s="230" t="s">
        <v>3</v>
      </c>
      <c r="C40" s="231"/>
      <c r="D40" s="231"/>
      <c r="E40" s="231"/>
      <c r="F40" s="231"/>
      <c r="G40" s="231"/>
      <c r="H40" s="231"/>
      <c r="I40" s="231"/>
      <c r="J40" s="231"/>
      <c r="K40" s="187"/>
      <c r="M40" s="7" t="s">
        <v>11</v>
      </c>
      <c r="N40" s="7" t="s">
        <v>12</v>
      </c>
      <c r="O40" s="8" t="s">
        <v>13</v>
      </c>
      <c r="P40" s="7" t="s">
        <v>14</v>
      </c>
      <c r="Q40" s="9" t="s">
        <v>15</v>
      </c>
      <c r="R40" s="9" t="s">
        <v>16</v>
      </c>
      <c r="S40" s="10" t="s">
        <v>17</v>
      </c>
    </row>
    <row r="41" spans="1:24" ht="12.75" customHeight="1" x14ac:dyDescent="0.2">
      <c r="A41" s="12" t="s">
        <v>19</v>
      </c>
      <c r="B41" s="13">
        <v>1</v>
      </c>
      <c r="C41" s="13">
        <v>2</v>
      </c>
      <c r="D41" s="13">
        <v>3</v>
      </c>
      <c r="E41" s="13">
        <v>4</v>
      </c>
      <c r="F41" s="13">
        <v>5</v>
      </c>
      <c r="G41" s="13">
        <v>6</v>
      </c>
      <c r="H41" s="13">
        <v>7</v>
      </c>
      <c r="I41" s="13">
        <v>8</v>
      </c>
      <c r="J41" s="13">
        <v>9</v>
      </c>
      <c r="K41" s="188">
        <v>10</v>
      </c>
      <c r="L41" s="14" t="s">
        <v>20</v>
      </c>
      <c r="M41" s="18"/>
      <c r="N41" s="18"/>
      <c r="O41" s="19"/>
      <c r="P41" s="20"/>
      <c r="Q41" s="21"/>
      <c r="R41" s="21"/>
      <c r="S41" s="1"/>
    </row>
    <row r="42" spans="1:24" ht="12.75" customHeight="1" x14ac:dyDescent="0.2">
      <c r="A42" s="22" t="s">
        <v>24</v>
      </c>
      <c r="B42" s="23">
        <v>41</v>
      </c>
      <c r="C42" s="23"/>
      <c r="D42" s="23"/>
      <c r="E42" s="23"/>
      <c r="F42" s="23"/>
      <c r="G42" s="23"/>
      <c r="H42" s="23"/>
      <c r="I42" s="23"/>
      <c r="J42" s="23"/>
      <c r="K42" s="190"/>
      <c r="L42" s="28"/>
      <c r="M42" s="18"/>
      <c r="N42" s="18"/>
      <c r="O42" s="19"/>
      <c r="P42" s="20"/>
      <c r="Q42" s="26">
        <f>B42</f>
        <v>41</v>
      </c>
      <c r="R42" s="21"/>
      <c r="S42" s="1"/>
      <c r="U42" s="31"/>
      <c r="V42" s="32"/>
      <c r="W42" s="32"/>
      <c r="X42" s="32"/>
    </row>
    <row r="43" spans="1:24" ht="12.75" customHeight="1" x14ac:dyDescent="0.2">
      <c r="A43" s="22" t="s">
        <v>25</v>
      </c>
      <c r="C43" s="27">
        <v>29</v>
      </c>
      <c r="L43" s="28"/>
      <c r="M43" s="1"/>
      <c r="N43" s="1"/>
      <c r="P43" s="20">
        <f>C43/B42</f>
        <v>0.70731707317073167</v>
      </c>
      <c r="Q43" s="29">
        <v>29</v>
      </c>
      <c r="R43" s="30">
        <f t="shared" ref="R43:R51" si="4">Q43/Q42</f>
        <v>0.70731707317073167</v>
      </c>
      <c r="S43" s="1">
        <f t="shared" ref="S43:S51" si="5">100%-R43</f>
        <v>0.29268292682926833</v>
      </c>
      <c r="V43" s="33"/>
      <c r="W43" s="33"/>
      <c r="X43" s="33"/>
    </row>
    <row r="44" spans="1:24" ht="12.75" customHeight="1" x14ac:dyDescent="0.2">
      <c r="A44" s="22" t="s">
        <v>26</v>
      </c>
      <c r="D44" s="27">
        <v>26</v>
      </c>
      <c r="L44" s="28"/>
      <c r="M44" s="1"/>
      <c r="N44" s="1"/>
      <c r="P44" s="20">
        <f>D44/C43</f>
        <v>0.89655172413793105</v>
      </c>
      <c r="Q44" s="29">
        <v>28</v>
      </c>
      <c r="R44" s="30">
        <f t="shared" si="4"/>
        <v>0.96551724137931039</v>
      </c>
      <c r="S44" s="1">
        <f t="shared" si="5"/>
        <v>3.4482758620689613E-2</v>
      </c>
      <c r="U44" s="34"/>
      <c r="V44" s="35"/>
    </row>
    <row r="45" spans="1:24" ht="12.75" customHeight="1" x14ac:dyDescent="0.2">
      <c r="A45" s="22" t="s">
        <v>27</v>
      </c>
      <c r="E45" s="27">
        <v>23</v>
      </c>
      <c r="L45" s="28"/>
      <c r="M45" s="1"/>
      <c r="N45" s="1"/>
      <c r="P45" s="1">
        <f>E45/D44</f>
        <v>0.88461538461538458</v>
      </c>
      <c r="Q45" s="29">
        <v>27</v>
      </c>
      <c r="R45" s="30">
        <f t="shared" si="4"/>
        <v>0.9642857142857143</v>
      </c>
      <c r="S45" s="1">
        <f t="shared" si="5"/>
        <v>3.5714285714285698E-2</v>
      </c>
      <c r="U45" s="34"/>
      <c r="V45" s="35"/>
    </row>
    <row r="46" spans="1:24" ht="12.75" customHeight="1" x14ac:dyDescent="0.2">
      <c r="A46" s="22" t="s">
        <v>28</v>
      </c>
      <c r="F46" s="27">
        <v>22</v>
      </c>
      <c r="L46" s="28"/>
      <c r="M46" s="1"/>
      <c r="N46" s="1"/>
      <c r="P46" s="1">
        <f>F46/E45</f>
        <v>0.95652173913043481</v>
      </c>
      <c r="Q46" s="29">
        <v>24</v>
      </c>
      <c r="R46" s="30">
        <f t="shared" si="4"/>
        <v>0.88888888888888884</v>
      </c>
      <c r="S46" s="1">
        <f t="shared" si="5"/>
        <v>0.11111111111111116</v>
      </c>
      <c r="U46" s="2"/>
      <c r="V46" s="30"/>
    </row>
    <row r="47" spans="1:24" ht="12.75" customHeight="1" x14ac:dyDescent="0.2">
      <c r="A47" s="22" t="s">
        <v>29</v>
      </c>
      <c r="G47" s="27">
        <v>21</v>
      </c>
      <c r="L47" s="28"/>
      <c r="M47" s="1"/>
      <c r="N47" s="1"/>
      <c r="P47" s="1">
        <f>G47/F46</f>
        <v>0.95454545454545459</v>
      </c>
      <c r="Q47" s="29">
        <v>24</v>
      </c>
      <c r="R47" s="30">
        <f t="shared" si="4"/>
        <v>1</v>
      </c>
      <c r="S47" s="1">
        <f t="shared" si="5"/>
        <v>0</v>
      </c>
      <c r="U47" s="2"/>
    </row>
    <row r="48" spans="1:24" ht="12.75" customHeight="1" x14ac:dyDescent="0.2">
      <c r="A48" s="22" t="s">
        <v>30</v>
      </c>
      <c r="H48" s="27">
        <v>20</v>
      </c>
      <c r="L48" s="28"/>
      <c r="M48" s="1"/>
      <c r="N48" s="1"/>
      <c r="P48" s="1">
        <f>H48/G47</f>
        <v>0.95238095238095233</v>
      </c>
      <c r="Q48" s="29">
        <v>22</v>
      </c>
      <c r="R48" s="30">
        <f t="shared" si="4"/>
        <v>0.91666666666666663</v>
      </c>
      <c r="S48" s="1">
        <f t="shared" si="5"/>
        <v>8.333333333333337E-2</v>
      </c>
      <c r="U48" s="2"/>
    </row>
    <row r="49" spans="1:25" ht="12.75" customHeight="1" x14ac:dyDescent="0.2">
      <c r="A49" s="22" t="s">
        <v>31</v>
      </c>
      <c r="I49" s="27">
        <v>20</v>
      </c>
      <c r="L49" s="28"/>
      <c r="M49" s="1"/>
      <c r="N49" s="1"/>
      <c r="P49" s="1">
        <f>I49/H48</f>
        <v>1</v>
      </c>
      <c r="Q49" s="29">
        <v>23</v>
      </c>
      <c r="R49" s="30">
        <f t="shared" si="4"/>
        <v>1.0454545454545454</v>
      </c>
      <c r="S49" s="1">
        <f t="shared" si="5"/>
        <v>-4.5454545454545414E-2</v>
      </c>
      <c r="U49" s="2"/>
    </row>
    <row r="50" spans="1:25" ht="12.75" customHeight="1" x14ac:dyDescent="0.2">
      <c r="A50" s="22" t="s">
        <v>32</v>
      </c>
      <c r="J50" s="27">
        <v>20</v>
      </c>
      <c r="L50" s="28"/>
      <c r="M50" s="1"/>
      <c r="N50" s="1"/>
      <c r="P50" s="1">
        <f>J50/I49</f>
        <v>1</v>
      </c>
      <c r="Q50" s="29">
        <v>22</v>
      </c>
      <c r="R50" s="30">
        <f t="shared" si="4"/>
        <v>0.95652173913043481</v>
      </c>
      <c r="S50" s="1">
        <f t="shared" si="5"/>
        <v>4.3478260869565188E-2</v>
      </c>
      <c r="U50" s="2"/>
    </row>
    <row r="51" spans="1:25" ht="12.75" customHeight="1" x14ac:dyDescent="0.2">
      <c r="A51" s="22" t="s">
        <v>33</v>
      </c>
      <c r="K51" s="189">
        <v>20</v>
      </c>
      <c r="L51" s="28">
        <v>20</v>
      </c>
      <c r="M51" s="1"/>
      <c r="N51" s="1"/>
      <c r="P51" s="1">
        <f>K51/J50</f>
        <v>1</v>
      </c>
      <c r="Q51" s="29">
        <v>22</v>
      </c>
      <c r="R51" s="30">
        <f t="shared" si="4"/>
        <v>1</v>
      </c>
      <c r="S51" s="1">
        <f t="shared" si="5"/>
        <v>0</v>
      </c>
      <c r="U51" s="2"/>
    </row>
    <row r="52" spans="1:25" ht="12.75" customHeight="1" x14ac:dyDescent="0.2">
      <c r="A52" s="22" t="s">
        <v>34</v>
      </c>
      <c r="K52" s="189">
        <v>2</v>
      </c>
      <c r="L52" s="28">
        <v>2</v>
      </c>
      <c r="M52" s="1"/>
      <c r="N52" s="1"/>
      <c r="P52" s="1"/>
      <c r="Q52" s="29">
        <v>2</v>
      </c>
      <c r="R52" s="30"/>
      <c r="S52" s="1"/>
      <c r="U52" s="2"/>
    </row>
    <row r="53" spans="1:25" ht="12.75" customHeight="1" x14ac:dyDescent="0.2">
      <c r="A53" s="22" t="s">
        <v>46</v>
      </c>
      <c r="K53" s="189">
        <v>1</v>
      </c>
      <c r="L53" s="28"/>
      <c r="M53" s="1"/>
      <c r="N53" s="1"/>
      <c r="P53" s="1"/>
      <c r="Q53" s="29">
        <v>2</v>
      </c>
      <c r="R53" s="30"/>
      <c r="S53" s="1"/>
      <c r="U53" s="2"/>
    </row>
    <row r="54" spans="1:25" ht="12.75" customHeight="1" x14ac:dyDescent="0.2">
      <c r="A54" s="22" t="s">
        <v>49</v>
      </c>
      <c r="L54" s="28"/>
      <c r="M54" s="1"/>
      <c r="N54" s="1"/>
      <c r="P54" s="1"/>
      <c r="Q54" s="29"/>
      <c r="R54" s="30"/>
      <c r="S54" s="1"/>
      <c r="U54" s="2"/>
    </row>
    <row r="55" spans="1:25" ht="12.75" customHeight="1" x14ac:dyDescent="0.2">
      <c r="A55" s="22" t="s">
        <v>50</v>
      </c>
      <c r="L55" s="28"/>
      <c r="M55" s="1"/>
      <c r="N55" s="1"/>
      <c r="P55" s="1"/>
      <c r="Q55" s="29"/>
      <c r="R55" s="30"/>
      <c r="S55" s="1"/>
      <c r="U55" s="2"/>
      <c r="V55" s="27"/>
      <c r="W55" s="27"/>
      <c r="X55" s="27"/>
      <c r="Y55" s="27"/>
    </row>
    <row r="56" spans="1:25" ht="12.75" customHeight="1" x14ac:dyDescent="0.2">
      <c r="L56" s="27">
        <f>SUM(L51:L52)</f>
        <v>22</v>
      </c>
      <c r="M56" s="1">
        <f>L51/B42</f>
        <v>0.48780487804878048</v>
      </c>
      <c r="N56" s="1">
        <f>L56/B42</f>
        <v>0.53658536585365857</v>
      </c>
      <c r="O56" s="1">
        <f>N56-M56</f>
        <v>4.8780487804878092E-2</v>
      </c>
      <c r="P56" s="1"/>
      <c r="U56" s="2"/>
      <c r="V56" s="27"/>
      <c r="W56" s="30"/>
      <c r="X56" s="30"/>
      <c r="Y56" s="27"/>
    </row>
    <row r="57" spans="1:25" ht="12.75" customHeight="1" x14ac:dyDescent="0.3">
      <c r="A57" s="3" t="s">
        <v>44</v>
      </c>
      <c r="M57" s="1"/>
      <c r="N57" s="1"/>
      <c r="P57" s="1"/>
      <c r="U57" s="2"/>
    </row>
    <row r="58" spans="1:25" ht="25.5" customHeight="1" x14ac:dyDescent="0.2">
      <c r="B58" s="230" t="s">
        <v>3</v>
      </c>
      <c r="C58" s="231"/>
      <c r="D58" s="231"/>
      <c r="E58" s="231"/>
      <c r="F58" s="231"/>
      <c r="G58" s="231"/>
      <c r="H58" s="231"/>
      <c r="I58" s="231"/>
      <c r="J58" s="231"/>
      <c r="K58" s="187"/>
      <c r="M58" s="7" t="s">
        <v>11</v>
      </c>
      <c r="N58" s="7" t="s">
        <v>12</v>
      </c>
      <c r="O58" s="8" t="s">
        <v>13</v>
      </c>
      <c r="P58" s="7" t="s">
        <v>14</v>
      </c>
      <c r="Q58" s="9" t="s">
        <v>15</v>
      </c>
      <c r="R58" s="9" t="s">
        <v>16</v>
      </c>
      <c r="S58" s="10" t="s">
        <v>17</v>
      </c>
      <c r="U58" s="2"/>
    </row>
    <row r="59" spans="1:25" ht="12.75" customHeight="1" x14ac:dyDescent="0.2">
      <c r="A59" s="12" t="s">
        <v>19</v>
      </c>
      <c r="B59" s="13">
        <v>1</v>
      </c>
      <c r="C59" s="13">
        <v>2</v>
      </c>
      <c r="D59" s="13">
        <v>3</v>
      </c>
      <c r="E59" s="13">
        <v>4</v>
      </c>
      <c r="F59" s="13">
        <v>5</v>
      </c>
      <c r="G59" s="13">
        <v>6</v>
      </c>
      <c r="H59" s="13">
        <v>7</v>
      </c>
      <c r="I59" s="13">
        <v>8</v>
      </c>
      <c r="J59" s="13">
        <v>9</v>
      </c>
      <c r="K59" s="188">
        <v>10</v>
      </c>
      <c r="L59" s="14" t="s">
        <v>20</v>
      </c>
      <c r="M59" s="18"/>
      <c r="N59" s="18"/>
      <c r="O59" s="19"/>
      <c r="P59" s="20"/>
      <c r="Q59" s="21"/>
      <c r="R59" s="21"/>
      <c r="S59" s="1"/>
      <c r="U59" s="11"/>
    </row>
    <row r="60" spans="1:25" ht="12.75" customHeight="1" x14ac:dyDescent="0.2">
      <c r="A60" s="22" t="s">
        <v>25</v>
      </c>
      <c r="B60" s="23">
        <v>97</v>
      </c>
      <c r="C60" s="23"/>
      <c r="D60" s="23"/>
      <c r="E60" s="23"/>
      <c r="F60" s="23"/>
      <c r="G60" s="23"/>
      <c r="H60" s="23"/>
      <c r="I60" s="23"/>
      <c r="J60" s="23"/>
      <c r="K60" s="67"/>
      <c r="L60" s="28"/>
      <c r="M60" s="18"/>
      <c r="N60" s="18"/>
      <c r="O60" s="19"/>
      <c r="P60" s="20"/>
      <c r="Q60" s="26">
        <f>B60</f>
        <v>97</v>
      </c>
      <c r="R60" s="21"/>
      <c r="S60" s="1"/>
      <c r="U60" s="11"/>
    </row>
    <row r="61" spans="1:25" ht="12.75" customHeight="1" x14ac:dyDescent="0.2">
      <c r="A61" s="22" t="s">
        <v>26</v>
      </c>
      <c r="C61" s="27">
        <v>83</v>
      </c>
      <c r="L61" s="28"/>
      <c r="M61" s="1"/>
      <c r="N61" s="1"/>
      <c r="P61" s="20">
        <f>C61/B60</f>
        <v>0.85567010309278346</v>
      </c>
      <c r="Q61" s="29">
        <v>83</v>
      </c>
      <c r="R61" s="30">
        <f t="shared" ref="R61:R69" si="6">Q61/Q60</f>
        <v>0.85567010309278346</v>
      </c>
      <c r="S61" s="1">
        <f t="shared" ref="S61:S69" si="7">100%-R61</f>
        <v>0.14432989690721654</v>
      </c>
      <c r="U61" s="11"/>
    </row>
    <row r="62" spans="1:25" ht="12.75" customHeight="1" x14ac:dyDescent="0.2">
      <c r="A62" s="22" t="s">
        <v>27</v>
      </c>
      <c r="D62" s="27">
        <v>80</v>
      </c>
      <c r="L62" s="28"/>
      <c r="M62" s="1"/>
      <c r="N62" s="1"/>
      <c r="P62" s="20">
        <f>D62/C61</f>
        <v>0.96385542168674698</v>
      </c>
      <c r="Q62" s="29">
        <v>80</v>
      </c>
      <c r="R62" s="30">
        <f t="shared" si="6"/>
        <v>0.96385542168674698</v>
      </c>
      <c r="S62" s="1">
        <f t="shared" si="7"/>
        <v>3.6144578313253017E-2</v>
      </c>
    </row>
    <row r="63" spans="1:25" ht="12.75" customHeight="1" x14ac:dyDescent="0.2">
      <c r="A63" s="22" t="s">
        <v>28</v>
      </c>
      <c r="E63" s="27">
        <v>74</v>
      </c>
      <c r="L63" s="28"/>
      <c r="M63" s="1"/>
      <c r="N63" s="1"/>
      <c r="P63" s="1">
        <f>E63/D62</f>
        <v>0.92500000000000004</v>
      </c>
      <c r="Q63" s="29">
        <v>75</v>
      </c>
      <c r="R63" s="30">
        <f t="shared" si="6"/>
        <v>0.9375</v>
      </c>
      <c r="S63" s="1">
        <f t="shared" si="7"/>
        <v>6.25E-2</v>
      </c>
    </row>
    <row r="64" spans="1:25" ht="12.75" customHeight="1" x14ac:dyDescent="0.2">
      <c r="A64" s="22" t="s">
        <v>29</v>
      </c>
      <c r="F64" s="27">
        <v>67</v>
      </c>
      <c r="L64" s="28"/>
      <c r="M64" s="1"/>
      <c r="N64" s="1"/>
      <c r="P64" s="1">
        <f>F64/E63</f>
        <v>0.90540540540540537</v>
      </c>
      <c r="Q64" s="29">
        <v>72</v>
      </c>
      <c r="R64" s="30">
        <f t="shared" si="6"/>
        <v>0.96</v>
      </c>
      <c r="S64" s="1">
        <f t="shared" si="7"/>
        <v>4.0000000000000036E-2</v>
      </c>
    </row>
    <row r="65" spans="1:24" ht="12.75" customHeight="1" x14ac:dyDescent="0.2">
      <c r="A65" s="22" t="s">
        <v>30</v>
      </c>
      <c r="G65" s="27">
        <v>65</v>
      </c>
      <c r="L65" s="28"/>
      <c r="M65" s="1"/>
      <c r="N65" s="1"/>
      <c r="P65" s="1">
        <f>G65/F64</f>
        <v>0.97014925373134331</v>
      </c>
      <c r="Q65" s="29">
        <v>67</v>
      </c>
      <c r="R65" s="30">
        <f t="shared" si="6"/>
        <v>0.93055555555555558</v>
      </c>
      <c r="S65" s="1">
        <f t="shared" si="7"/>
        <v>6.944444444444442E-2</v>
      </c>
    </row>
    <row r="66" spans="1:24" ht="12.75" customHeight="1" x14ac:dyDescent="0.2">
      <c r="A66" s="22" t="s">
        <v>31</v>
      </c>
      <c r="H66" s="27">
        <v>65</v>
      </c>
      <c r="L66" s="28"/>
      <c r="M66" s="1"/>
      <c r="N66" s="1"/>
      <c r="P66" s="1">
        <f>H66/G65</f>
        <v>1</v>
      </c>
      <c r="Q66" s="29">
        <v>66</v>
      </c>
      <c r="R66" s="30">
        <f t="shared" si="6"/>
        <v>0.9850746268656716</v>
      </c>
      <c r="S66" s="1">
        <f t="shared" si="7"/>
        <v>1.4925373134328401E-2</v>
      </c>
    </row>
    <row r="67" spans="1:24" ht="12.75" customHeight="1" x14ac:dyDescent="0.2">
      <c r="A67" s="22" t="s">
        <v>32</v>
      </c>
      <c r="I67" s="27">
        <v>64</v>
      </c>
      <c r="L67" s="28"/>
      <c r="M67" s="1"/>
      <c r="N67" s="1"/>
      <c r="P67" s="1">
        <f>I67/H66</f>
        <v>0.98461538461538467</v>
      </c>
      <c r="Q67" s="29">
        <v>65</v>
      </c>
      <c r="R67" s="30">
        <f t="shared" si="6"/>
        <v>0.98484848484848486</v>
      </c>
      <c r="S67" s="1">
        <f t="shared" si="7"/>
        <v>1.5151515151515138E-2</v>
      </c>
    </row>
    <row r="68" spans="1:24" ht="12.75" customHeight="1" x14ac:dyDescent="0.2">
      <c r="A68" s="22" t="s">
        <v>33</v>
      </c>
      <c r="J68" s="27">
        <v>64</v>
      </c>
      <c r="L68" s="28"/>
      <c r="M68" s="1"/>
      <c r="N68" s="1"/>
      <c r="P68" s="1">
        <f>J68/I67</f>
        <v>1</v>
      </c>
      <c r="Q68" s="29">
        <v>66</v>
      </c>
      <c r="R68" s="30">
        <f t="shared" si="6"/>
        <v>1.0153846153846153</v>
      </c>
      <c r="S68" s="1">
        <f t="shared" si="7"/>
        <v>-1.538461538461533E-2</v>
      </c>
    </row>
    <row r="69" spans="1:24" ht="12.75" customHeight="1" x14ac:dyDescent="0.2">
      <c r="A69" s="22" t="s">
        <v>34</v>
      </c>
      <c r="K69" s="189">
        <v>63</v>
      </c>
      <c r="L69" s="28">
        <v>63</v>
      </c>
      <c r="M69" s="1"/>
      <c r="N69" s="1"/>
      <c r="P69" s="1">
        <f>K69/J68</f>
        <v>0.984375</v>
      </c>
      <c r="Q69" s="29">
        <v>64</v>
      </c>
      <c r="R69" s="30">
        <f t="shared" si="6"/>
        <v>0.96969696969696972</v>
      </c>
      <c r="S69" s="1">
        <f t="shared" si="7"/>
        <v>3.0303030303030276E-2</v>
      </c>
    </row>
    <row r="70" spans="1:24" ht="12.75" customHeight="1" x14ac:dyDescent="0.2">
      <c r="A70" s="22" t="s">
        <v>46</v>
      </c>
      <c r="K70" s="189">
        <v>1</v>
      </c>
      <c r="L70" s="28"/>
      <c r="M70" s="1"/>
      <c r="N70" s="1"/>
      <c r="P70" s="1"/>
      <c r="Q70" s="29">
        <v>64</v>
      </c>
      <c r="R70" s="30"/>
      <c r="S70" s="1"/>
    </row>
    <row r="71" spans="1:24" ht="12.75" customHeight="1" x14ac:dyDescent="0.2">
      <c r="A71" s="22" t="s">
        <v>49</v>
      </c>
      <c r="K71" s="189">
        <v>1</v>
      </c>
      <c r="L71" s="28">
        <v>1</v>
      </c>
      <c r="M71" s="1"/>
      <c r="N71" s="1"/>
      <c r="P71" s="1"/>
      <c r="Q71" s="29">
        <v>1</v>
      </c>
      <c r="R71" s="30"/>
      <c r="S71" s="1"/>
    </row>
    <row r="72" spans="1:24" ht="12.75" customHeight="1" x14ac:dyDescent="0.2">
      <c r="A72" s="22" t="s">
        <v>50</v>
      </c>
      <c r="K72" s="189">
        <v>1</v>
      </c>
      <c r="L72" s="28"/>
      <c r="M72" s="1"/>
      <c r="N72" s="1"/>
      <c r="P72" s="1"/>
      <c r="Q72" s="29">
        <v>1</v>
      </c>
      <c r="R72" s="30"/>
      <c r="S72" s="1"/>
      <c r="T72" s="27"/>
      <c r="U72" s="27"/>
      <c r="V72" s="27"/>
      <c r="W72" s="27"/>
    </row>
    <row r="73" spans="1:24" ht="12.75" customHeight="1" x14ac:dyDescent="0.2">
      <c r="L73" s="27">
        <f>SUM(L69:L72)</f>
        <v>64</v>
      </c>
      <c r="M73" s="1">
        <f>L69/B60</f>
        <v>0.64948453608247425</v>
      </c>
      <c r="N73" s="1">
        <f>L73/B60</f>
        <v>0.65979381443298968</v>
      </c>
      <c r="O73" s="1">
        <f>N73-M73</f>
        <v>1.0309278350515427E-2</v>
      </c>
      <c r="P73" s="1"/>
      <c r="T73" s="27"/>
      <c r="U73" s="30"/>
      <c r="V73" s="30"/>
      <c r="W73" s="27"/>
    </row>
    <row r="74" spans="1:24" ht="12.75" customHeight="1" x14ac:dyDescent="0.3">
      <c r="A74" s="3" t="s">
        <v>47</v>
      </c>
      <c r="M74" s="1"/>
      <c r="N74" s="1"/>
      <c r="P74" s="1"/>
    </row>
    <row r="75" spans="1:24" ht="25.5" customHeight="1" x14ac:dyDescent="0.2">
      <c r="B75" s="230" t="s">
        <v>3</v>
      </c>
      <c r="C75" s="231"/>
      <c r="D75" s="231"/>
      <c r="E75" s="231"/>
      <c r="F75" s="231"/>
      <c r="G75" s="231"/>
      <c r="H75" s="231"/>
      <c r="I75" s="231"/>
      <c r="J75" s="231"/>
      <c r="K75" s="187"/>
      <c r="M75" s="7" t="s">
        <v>11</v>
      </c>
      <c r="N75" s="7" t="s">
        <v>12</v>
      </c>
      <c r="O75" s="8" t="s">
        <v>13</v>
      </c>
      <c r="P75" s="7" t="s">
        <v>14</v>
      </c>
      <c r="Q75" s="9" t="s">
        <v>15</v>
      </c>
      <c r="R75" s="9" t="s">
        <v>16</v>
      </c>
      <c r="S75" s="10" t="s">
        <v>17</v>
      </c>
    </row>
    <row r="76" spans="1:24" ht="12.75" customHeight="1" x14ac:dyDescent="0.2">
      <c r="A76" s="12" t="s">
        <v>19</v>
      </c>
      <c r="B76" s="13">
        <v>1</v>
      </c>
      <c r="C76" s="13">
        <v>2</v>
      </c>
      <c r="D76" s="13">
        <v>3</v>
      </c>
      <c r="E76" s="13">
        <v>4</v>
      </c>
      <c r="F76" s="13">
        <v>5</v>
      </c>
      <c r="G76" s="13">
        <v>6</v>
      </c>
      <c r="H76" s="13">
        <v>7</v>
      </c>
      <c r="I76" s="13">
        <v>8</v>
      </c>
      <c r="J76" s="13">
        <v>9</v>
      </c>
      <c r="K76" s="188">
        <v>10</v>
      </c>
      <c r="L76" s="14" t="s">
        <v>20</v>
      </c>
      <c r="M76" s="18"/>
      <c r="N76" s="18"/>
      <c r="O76" s="19"/>
      <c r="P76" s="20"/>
      <c r="Q76" s="21"/>
      <c r="R76" s="21"/>
      <c r="S76" s="1"/>
    </row>
    <row r="77" spans="1:24" ht="12.75" customHeight="1" x14ac:dyDescent="0.2">
      <c r="A77" s="22" t="s">
        <v>26</v>
      </c>
      <c r="B77" s="23">
        <v>29</v>
      </c>
      <c r="C77" s="23"/>
      <c r="D77" s="23"/>
      <c r="E77" s="23"/>
      <c r="F77" s="23"/>
      <c r="G77" s="23"/>
      <c r="H77" s="23"/>
      <c r="I77" s="23"/>
      <c r="J77" s="23"/>
      <c r="K77" s="67"/>
      <c r="L77" s="28"/>
      <c r="M77" s="18"/>
      <c r="N77" s="18"/>
      <c r="O77" s="19"/>
      <c r="P77" s="20"/>
      <c r="Q77" s="26">
        <f>B77</f>
        <v>29</v>
      </c>
      <c r="R77" s="21"/>
      <c r="S77" s="1"/>
    </row>
    <row r="78" spans="1:24" ht="12.75" customHeight="1" x14ac:dyDescent="0.2">
      <c r="A78" s="22" t="s">
        <v>27</v>
      </c>
      <c r="C78" s="27">
        <v>20</v>
      </c>
      <c r="L78" s="28"/>
      <c r="M78" s="1"/>
      <c r="N78" s="1"/>
      <c r="P78" s="20">
        <f>C78/B77</f>
        <v>0.68965517241379315</v>
      </c>
      <c r="Q78" s="29">
        <v>20</v>
      </c>
      <c r="R78" s="30">
        <f t="shared" ref="R78:R86" si="8">Q78/Q77</f>
        <v>0.68965517241379315</v>
      </c>
      <c r="S78" s="1">
        <f t="shared" ref="S78:S86" si="9">100%-R78</f>
        <v>0.31034482758620685</v>
      </c>
      <c r="U78" s="31"/>
      <c r="V78" s="32"/>
      <c r="W78" s="32"/>
      <c r="X78" s="32"/>
    </row>
    <row r="79" spans="1:24" ht="12.75" customHeight="1" x14ac:dyDescent="0.2">
      <c r="A79" s="22" t="s">
        <v>28</v>
      </c>
      <c r="D79" s="27">
        <v>16</v>
      </c>
      <c r="L79" s="28"/>
      <c r="M79" s="1"/>
      <c r="N79" s="1"/>
      <c r="P79" s="20">
        <f>D79/C78</f>
        <v>0.8</v>
      </c>
      <c r="Q79" s="29">
        <v>17</v>
      </c>
      <c r="R79" s="30">
        <f t="shared" si="8"/>
        <v>0.85</v>
      </c>
      <c r="S79" s="1">
        <f t="shared" si="9"/>
        <v>0.15000000000000002</v>
      </c>
      <c r="V79" s="33"/>
      <c r="W79" s="33"/>
      <c r="X79" s="33"/>
    </row>
    <row r="80" spans="1:24" ht="12.75" customHeight="1" x14ac:dyDescent="0.2">
      <c r="A80" s="22" t="s">
        <v>29</v>
      </c>
      <c r="E80" s="27">
        <v>14</v>
      </c>
      <c r="L80" s="28"/>
      <c r="M80" s="1"/>
      <c r="N80" s="1"/>
      <c r="P80" s="1">
        <f>E80/D79</f>
        <v>0.875</v>
      </c>
      <c r="Q80" s="29">
        <v>16</v>
      </c>
      <c r="R80" s="30">
        <f t="shared" si="8"/>
        <v>0.94117647058823528</v>
      </c>
      <c r="S80" s="1">
        <f t="shared" si="9"/>
        <v>5.8823529411764719E-2</v>
      </c>
      <c r="U80" s="34"/>
      <c r="V80" s="35"/>
    </row>
    <row r="81" spans="1:25" ht="12.75" customHeight="1" x14ac:dyDescent="0.2">
      <c r="A81" s="22" t="s">
        <v>30</v>
      </c>
      <c r="F81" s="27">
        <v>13</v>
      </c>
      <c r="L81" s="28"/>
      <c r="M81" s="1"/>
      <c r="N81" s="1"/>
      <c r="P81" s="1">
        <f>F81/E80</f>
        <v>0.9285714285714286</v>
      </c>
      <c r="Q81" s="29">
        <v>13</v>
      </c>
      <c r="R81" s="30">
        <f t="shared" si="8"/>
        <v>0.8125</v>
      </c>
      <c r="S81" s="1">
        <f t="shared" si="9"/>
        <v>0.1875</v>
      </c>
      <c r="U81" s="34"/>
      <c r="V81" s="35"/>
    </row>
    <row r="82" spans="1:25" ht="12.75" customHeight="1" x14ac:dyDescent="0.2">
      <c r="A82" s="22" t="s">
        <v>31</v>
      </c>
      <c r="G82" s="27">
        <v>13</v>
      </c>
      <c r="L82" s="28"/>
      <c r="M82" s="1"/>
      <c r="N82" s="1"/>
      <c r="P82" s="1">
        <f>G82/F81</f>
        <v>1</v>
      </c>
      <c r="Q82" s="29">
        <v>13</v>
      </c>
      <c r="R82" s="30">
        <f t="shared" si="8"/>
        <v>1</v>
      </c>
      <c r="S82" s="1">
        <f t="shared" si="9"/>
        <v>0</v>
      </c>
      <c r="U82" s="2"/>
      <c r="V82" s="1"/>
    </row>
    <row r="83" spans="1:25" ht="12.75" customHeight="1" x14ac:dyDescent="0.2">
      <c r="A83" s="22" t="s">
        <v>32</v>
      </c>
      <c r="H83" s="27">
        <v>13</v>
      </c>
      <c r="L83" s="28"/>
      <c r="M83" s="1"/>
      <c r="N83" s="1"/>
      <c r="P83" s="1">
        <f>H83/G82</f>
        <v>1</v>
      </c>
      <c r="Q83" s="29">
        <v>13</v>
      </c>
      <c r="R83" s="30">
        <f t="shared" si="8"/>
        <v>1</v>
      </c>
      <c r="S83" s="1">
        <f t="shared" si="9"/>
        <v>0</v>
      </c>
      <c r="U83" s="2"/>
      <c r="V83" s="1"/>
    </row>
    <row r="84" spans="1:25" ht="12.75" customHeight="1" x14ac:dyDescent="0.2">
      <c r="A84" s="22" t="s">
        <v>33</v>
      </c>
      <c r="I84" s="27">
        <v>13</v>
      </c>
      <c r="L84" s="28"/>
      <c r="M84" s="1"/>
      <c r="N84" s="1"/>
      <c r="P84" s="1">
        <f>I84/H83</f>
        <v>1</v>
      </c>
      <c r="Q84" s="29">
        <v>13</v>
      </c>
      <c r="R84" s="30">
        <f t="shared" si="8"/>
        <v>1</v>
      </c>
      <c r="S84" s="1">
        <f t="shared" si="9"/>
        <v>0</v>
      </c>
      <c r="U84" s="2"/>
      <c r="V84" s="1"/>
    </row>
    <row r="85" spans="1:25" ht="12.75" customHeight="1" x14ac:dyDescent="0.2">
      <c r="A85" s="22" t="s">
        <v>34</v>
      </c>
      <c r="J85" s="27">
        <v>13</v>
      </c>
      <c r="L85" s="28"/>
      <c r="M85" s="1"/>
      <c r="N85" s="1"/>
      <c r="P85" s="1">
        <f>J85/I84</f>
        <v>1</v>
      </c>
      <c r="Q85" s="29">
        <v>13</v>
      </c>
      <c r="R85" s="30">
        <f t="shared" si="8"/>
        <v>1</v>
      </c>
      <c r="S85" s="1">
        <f t="shared" si="9"/>
        <v>0</v>
      </c>
      <c r="U85" s="2"/>
      <c r="V85" s="1"/>
    </row>
    <row r="86" spans="1:25" ht="12.75" customHeight="1" x14ac:dyDescent="0.2">
      <c r="A86" s="22" t="s">
        <v>46</v>
      </c>
      <c r="K86" s="189">
        <v>13</v>
      </c>
      <c r="L86" s="28">
        <v>13</v>
      </c>
      <c r="M86" s="1"/>
      <c r="N86" s="1"/>
      <c r="P86" s="1">
        <f>K86/J85</f>
        <v>1</v>
      </c>
      <c r="Q86" s="29">
        <v>13</v>
      </c>
      <c r="R86" s="30">
        <f t="shared" si="8"/>
        <v>1</v>
      </c>
      <c r="S86" s="1">
        <f t="shared" si="9"/>
        <v>0</v>
      </c>
      <c r="U86" s="2"/>
      <c r="V86" s="1"/>
    </row>
    <row r="87" spans="1:25" ht="12.75" customHeight="1" x14ac:dyDescent="0.2">
      <c r="A87" s="22" t="s">
        <v>49</v>
      </c>
      <c r="K87" s="189">
        <v>1</v>
      </c>
      <c r="L87" s="28">
        <v>1</v>
      </c>
      <c r="M87" s="1"/>
      <c r="N87" s="1"/>
      <c r="P87" s="1"/>
      <c r="Q87" s="29">
        <v>1</v>
      </c>
      <c r="R87" s="30"/>
      <c r="S87" s="1"/>
      <c r="U87" s="2"/>
      <c r="V87" s="1"/>
    </row>
    <row r="88" spans="1:25" ht="12.75" customHeight="1" x14ac:dyDescent="0.2">
      <c r="A88" s="22" t="s">
        <v>50</v>
      </c>
      <c r="L88" s="28"/>
      <c r="M88" s="1"/>
      <c r="N88" s="1"/>
      <c r="P88" s="1"/>
      <c r="Q88" s="29"/>
      <c r="R88" s="30"/>
      <c r="S88" s="1"/>
      <c r="U88" s="2"/>
      <c r="V88" s="27"/>
      <c r="W88" s="27"/>
      <c r="X88" s="27"/>
      <c r="Y88" s="27"/>
    </row>
    <row r="89" spans="1:25" ht="12.75" customHeight="1" x14ac:dyDescent="0.2">
      <c r="L89" s="27">
        <f>SUM(L86:L87)</f>
        <v>14</v>
      </c>
      <c r="M89" s="1">
        <f>L86/B77</f>
        <v>0.44827586206896552</v>
      </c>
      <c r="N89" s="1">
        <f>L89/B77</f>
        <v>0.48275862068965519</v>
      </c>
      <c r="O89" s="1">
        <f>N89-M89</f>
        <v>3.4482758620689669E-2</v>
      </c>
      <c r="P89" s="1"/>
      <c r="U89" s="2"/>
      <c r="V89" s="27"/>
      <c r="W89" s="30"/>
      <c r="X89" s="30"/>
      <c r="Y89" s="27"/>
    </row>
    <row r="90" spans="1:25" ht="12.75" customHeight="1" x14ac:dyDescent="0.3">
      <c r="A90" s="3" t="s">
        <v>48</v>
      </c>
      <c r="M90" s="1"/>
      <c r="N90" s="1"/>
      <c r="P90" s="1"/>
      <c r="U90" s="2"/>
    </row>
    <row r="91" spans="1:25" ht="25.5" customHeight="1" x14ac:dyDescent="0.2">
      <c r="B91" s="230" t="s">
        <v>3</v>
      </c>
      <c r="C91" s="231"/>
      <c r="D91" s="231"/>
      <c r="E91" s="231"/>
      <c r="F91" s="231"/>
      <c r="G91" s="231"/>
      <c r="H91" s="231"/>
      <c r="I91" s="231"/>
      <c r="J91" s="231"/>
      <c r="K91" s="187"/>
      <c r="M91" s="7" t="s">
        <v>11</v>
      </c>
      <c r="N91" s="7" t="s">
        <v>12</v>
      </c>
      <c r="O91" s="8" t="s">
        <v>13</v>
      </c>
      <c r="P91" s="7" t="s">
        <v>14</v>
      </c>
      <c r="Q91" s="9" t="s">
        <v>15</v>
      </c>
      <c r="R91" s="9" t="s">
        <v>16</v>
      </c>
      <c r="S91" s="10" t="s">
        <v>17</v>
      </c>
      <c r="U91" s="2"/>
    </row>
    <row r="92" spans="1:25" ht="12.75" customHeight="1" x14ac:dyDescent="0.2">
      <c r="A92" s="12" t="s">
        <v>19</v>
      </c>
      <c r="B92" s="13">
        <v>1</v>
      </c>
      <c r="C92" s="13">
        <v>2</v>
      </c>
      <c r="D92" s="13">
        <v>3</v>
      </c>
      <c r="E92" s="13">
        <v>4</v>
      </c>
      <c r="F92" s="13">
        <v>5</v>
      </c>
      <c r="G92" s="13">
        <v>6</v>
      </c>
      <c r="H92" s="13">
        <v>7</v>
      </c>
      <c r="I92" s="13">
        <v>8</v>
      </c>
      <c r="J92" s="13">
        <v>9</v>
      </c>
      <c r="K92" s="188">
        <v>10</v>
      </c>
      <c r="L92" s="14" t="s">
        <v>20</v>
      </c>
      <c r="M92" s="18"/>
      <c r="N92" s="18"/>
      <c r="O92" s="19"/>
      <c r="P92" s="20"/>
      <c r="Q92" s="21"/>
      <c r="R92" s="21"/>
      <c r="S92" s="1"/>
      <c r="U92" s="2"/>
    </row>
    <row r="93" spans="1:25" ht="12.75" customHeight="1" x14ac:dyDescent="0.2">
      <c r="A93" s="22" t="s">
        <v>27</v>
      </c>
      <c r="B93" s="23">
        <v>58</v>
      </c>
      <c r="C93" s="23"/>
      <c r="D93" s="23"/>
      <c r="E93" s="23"/>
      <c r="F93" s="23"/>
      <c r="G93" s="23"/>
      <c r="H93" s="23"/>
      <c r="I93" s="23"/>
      <c r="J93" s="23"/>
      <c r="K93" s="67"/>
      <c r="L93" s="28"/>
      <c r="M93" s="18"/>
      <c r="N93" s="18"/>
      <c r="O93" s="19"/>
      <c r="P93" s="20"/>
      <c r="Q93" s="26">
        <f>B93</f>
        <v>58</v>
      </c>
      <c r="R93" s="21"/>
      <c r="S93" s="1"/>
      <c r="U93" s="11"/>
    </row>
    <row r="94" spans="1:25" ht="12.75" customHeight="1" x14ac:dyDescent="0.2">
      <c r="A94" s="22" t="s">
        <v>28</v>
      </c>
      <c r="C94" s="27">
        <v>40</v>
      </c>
      <c r="L94" s="28"/>
      <c r="M94" s="1"/>
      <c r="N94" s="1"/>
      <c r="P94" s="20">
        <f>C94/B93</f>
        <v>0.68965517241379315</v>
      </c>
      <c r="Q94" s="29">
        <v>40</v>
      </c>
      <c r="R94" s="30">
        <f t="shared" ref="R94:R102" si="10">Q94/Q93</f>
        <v>0.68965517241379315</v>
      </c>
      <c r="S94" s="1">
        <f t="shared" ref="S94:S102" si="11">100%-R94</f>
        <v>0.31034482758620685</v>
      </c>
      <c r="U94" s="11"/>
    </row>
    <row r="95" spans="1:25" ht="12.75" customHeight="1" x14ac:dyDescent="0.2">
      <c r="A95" s="22" t="s">
        <v>29</v>
      </c>
      <c r="D95" s="27">
        <v>37</v>
      </c>
      <c r="L95" s="28"/>
      <c r="M95" s="1"/>
      <c r="N95" s="1"/>
      <c r="P95" s="20">
        <f>D95/C94</f>
        <v>0.92500000000000004</v>
      </c>
      <c r="Q95" s="29">
        <v>38</v>
      </c>
      <c r="R95" s="30">
        <f t="shared" si="10"/>
        <v>0.95</v>
      </c>
      <c r="S95" s="1">
        <f t="shared" si="11"/>
        <v>5.0000000000000044E-2</v>
      </c>
      <c r="U95" s="11"/>
      <c r="V95" s="102"/>
      <c r="W95" s="102"/>
      <c r="X95" s="102"/>
    </row>
    <row r="96" spans="1:25" ht="12.75" customHeight="1" x14ac:dyDescent="0.2">
      <c r="A96" s="22" t="s">
        <v>30</v>
      </c>
      <c r="E96" s="27">
        <v>36</v>
      </c>
      <c r="L96" s="28"/>
      <c r="M96" s="1"/>
      <c r="N96" s="1"/>
      <c r="P96" s="1">
        <f>E96/D95</f>
        <v>0.97297297297297303</v>
      </c>
      <c r="Q96" s="29">
        <v>37</v>
      </c>
      <c r="R96" s="30">
        <f t="shared" si="10"/>
        <v>0.97368421052631582</v>
      </c>
      <c r="S96" s="1">
        <f t="shared" si="11"/>
        <v>2.6315789473684181E-2</v>
      </c>
      <c r="U96" s="103"/>
      <c r="V96" s="104"/>
      <c r="W96" s="104"/>
      <c r="X96" s="104"/>
    </row>
    <row r="97" spans="1:35" ht="12.75" customHeight="1" x14ac:dyDescent="0.2">
      <c r="A97" s="22" t="s">
        <v>31</v>
      </c>
      <c r="F97" s="27">
        <v>36</v>
      </c>
      <c r="L97" s="28"/>
      <c r="M97" s="1"/>
      <c r="N97" s="1"/>
      <c r="P97" s="1">
        <f>F97/E96</f>
        <v>1</v>
      </c>
      <c r="Q97" s="29">
        <v>38</v>
      </c>
      <c r="R97" s="30">
        <f t="shared" si="10"/>
        <v>1.027027027027027</v>
      </c>
      <c r="S97" s="1">
        <f t="shared" si="11"/>
        <v>-2.7027027027026973E-2</v>
      </c>
      <c r="U97" s="22"/>
      <c r="V97" s="104"/>
      <c r="W97" s="104"/>
      <c r="X97" s="104"/>
    </row>
    <row r="98" spans="1:35" ht="12.75" customHeight="1" x14ac:dyDescent="0.2">
      <c r="A98" s="22" t="s">
        <v>32</v>
      </c>
      <c r="G98" s="27">
        <v>37</v>
      </c>
      <c r="L98" s="28"/>
      <c r="M98" s="1"/>
      <c r="N98" s="1"/>
      <c r="P98" s="1">
        <f>G98/F97</f>
        <v>1.0277777777777777</v>
      </c>
      <c r="Q98" s="29">
        <v>38</v>
      </c>
      <c r="R98" s="30">
        <f t="shared" si="10"/>
        <v>1</v>
      </c>
      <c r="S98" s="1">
        <f t="shared" si="11"/>
        <v>0</v>
      </c>
      <c r="U98" s="22"/>
      <c r="V98" s="104"/>
      <c r="W98" s="104"/>
      <c r="X98" s="104"/>
    </row>
    <row r="99" spans="1:35" ht="12.75" customHeight="1" x14ac:dyDescent="0.2">
      <c r="A99" s="22" t="s">
        <v>33</v>
      </c>
      <c r="H99" s="27">
        <v>36</v>
      </c>
      <c r="L99" s="28"/>
      <c r="M99" s="1"/>
      <c r="N99" s="1"/>
      <c r="P99" s="1">
        <f>H99/G98</f>
        <v>0.97297297297297303</v>
      </c>
      <c r="Q99" s="29">
        <v>36</v>
      </c>
      <c r="R99" s="30">
        <f t="shared" si="10"/>
        <v>0.94736842105263153</v>
      </c>
      <c r="S99" s="1">
        <f t="shared" si="11"/>
        <v>5.2631578947368474E-2</v>
      </c>
      <c r="U99" s="22"/>
      <c r="V99" s="104"/>
      <c r="W99" s="104"/>
      <c r="X99" s="104"/>
    </row>
    <row r="100" spans="1:35" ht="12.75" customHeight="1" x14ac:dyDescent="0.2">
      <c r="A100" s="22" t="s">
        <v>34</v>
      </c>
      <c r="I100" s="27">
        <v>36</v>
      </c>
      <c r="L100" s="28"/>
      <c r="M100" s="1"/>
      <c r="N100" s="1"/>
      <c r="P100" s="1">
        <f>I100/H99</f>
        <v>1</v>
      </c>
      <c r="Q100" s="29">
        <v>37</v>
      </c>
      <c r="R100" s="30">
        <f t="shared" si="10"/>
        <v>1.0277777777777777</v>
      </c>
      <c r="S100" s="1">
        <f t="shared" si="11"/>
        <v>-2.7777777777777679E-2</v>
      </c>
      <c r="U100" s="22"/>
      <c r="V100" s="104"/>
      <c r="W100" s="104"/>
      <c r="X100" s="104"/>
    </row>
    <row r="101" spans="1:35" ht="12.75" customHeight="1" x14ac:dyDescent="0.2">
      <c r="A101" s="22" t="s">
        <v>46</v>
      </c>
      <c r="J101" s="27">
        <v>36</v>
      </c>
      <c r="L101" s="28"/>
      <c r="M101" s="1"/>
      <c r="N101" s="1"/>
      <c r="P101" s="1">
        <f>J101/I100</f>
        <v>1</v>
      </c>
      <c r="Q101" s="29">
        <v>37</v>
      </c>
      <c r="R101" s="30">
        <f t="shared" si="10"/>
        <v>1</v>
      </c>
      <c r="S101" s="1">
        <f t="shared" si="11"/>
        <v>0</v>
      </c>
      <c r="U101" s="22"/>
      <c r="V101" s="104"/>
      <c r="W101" s="104"/>
      <c r="X101" s="104"/>
    </row>
    <row r="102" spans="1:35" ht="12.75" customHeight="1" x14ac:dyDescent="0.2">
      <c r="A102" s="22" t="s">
        <v>49</v>
      </c>
      <c r="K102" s="189">
        <v>36</v>
      </c>
      <c r="L102" s="28">
        <v>35</v>
      </c>
      <c r="M102" s="1"/>
      <c r="N102" s="1"/>
      <c r="P102" s="1">
        <f>K102/J101</f>
        <v>1</v>
      </c>
      <c r="Q102" s="29">
        <v>37</v>
      </c>
      <c r="R102" s="30">
        <f t="shared" si="10"/>
        <v>1</v>
      </c>
      <c r="S102" s="1">
        <f t="shared" si="11"/>
        <v>0</v>
      </c>
      <c r="U102" s="22"/>
      <c r="V102" s="104"/>
      <c r="W102" s="104"/>
      <c r="X102" s="104"/>
    </row>
    <row r="103" spans="1:35" ht="12.75" customHeight="1" x14ac:dyDescent="0.2">
      <c r="A103" s="22" t="s">
        <v>50</v>
      </c>
      <c r="K103" s="189">
        <v>2</v>
      </c>
      <c r="L103" s="28">
        <v>2</v>
      </c>
      <c r="M103" s="1"/>
      <c r="N103" s="1"/>
      <c r="P103" s="1"/>
      <c r="Q103" s="29">
        <v>2</v>
      </c>
      <c r="R103" s="30"/>
      <c r="S103" s="1"/>
      <c r="U103" s="22"/>
      <c r="V103" s="104"/>
      <c r="W103" s="104"/>
      <c r="X103" s="104"/>
    </row>
    <row r="104" spans="1:35" ht="12.75" customHeight="1" x14ac:dyDescent="0.2">
      <c r="A104" s="27">
        <v>1101</v>
      </c>
      <c r="L104" s="28"/>
      <c r="M104" s="1"/>
      <c r="N104" s="1"/>
      <c r="P104" s="1"/>
      <c r="Q104" s="29"/>
      <c r="R104" s="30"/>
      <c r="S104" s="1"/>
      <c r="T104" s="27"/>
      <c r="U104" s="27"/>
      <c r="V104" s="27"/>
      <c r="W104" s="27"/>
    </row>
    <row r="105" spans="1:35" ht="12.75" customHeight="1" x14ac:dyDescent="0.2">
      <c r="L105" s="27">
        <f>SUM(L102:L103)</f>
        <v>37</v>
      </c>
      <c r="M105" s="1">
        <f>L102/B93</f>
        <v>0.60344827586206895</v>
      </c>
      <c r="N105" s="1">
        <f>L105/B93</f>
        <v>0.63793103448275867</v>
      </c>
      <c r="O105" s="1">
        <f>N105-M105</f>
        <v>3.4482758620689724E-2</v>
      </c>
      <c r="P105" s="1"/>
      <c r="T105" s="27"/>
      <c r="U105" s="30"/>
      <c r="V105" s="30"/>
      <c r="W105" s="27"/>
    </row>
    <row r="106" spans="1:35" ht="12.75" customHeight="1" x14ac:dyDescent="0.3">
      <c r="A106" s="3" t="s">
        <v>51</v>
      </c>
      <c r="M106" s="1"/>
      <c r="N106" s="1"/>
      <c r="P106" s="1"/>
      <c r="U106" s="22"/>
      <c r="V106" s="104"/>
      <c r="W106" s="104"/>
      <c r="X106" s="104"/>
    </row>
    <row r="107" spans="1:35" ht="25.5" customHeight="1" x14ac:dyDescent="0.2">
      <c r="B107" s="230" t="s">
        <v>3</v>
      </c>
      <c r="C107" s="231"/>
      <c r="D107" s="231"/>
      <c r="E107" s="231"/>
      <c r="F107" s="231"/>
      <c r="G107" s="231"/>
      <c r="H107" s="231"/>
      <c r="I107" s="231"/>
      <c r="J107" s="231"/>
      <c r="K107" s="187"/>
      <c r="M107" s="7" t="s">
        <v>11</v>
      </c>
      <c r="N107" s="7" t="s">
        <v>12</v>
      </c>
      <c r="O107" s="8" t="s">
        <v>13</v>
      </c>
      <c r="P107" s="7" t="s">
        <v>14</v>
      </c>
      <c r="Q107" s="9" t="s">
        <v>15</v>
      </c>
      <c r="R107" s="9" t="s">
        <v>16</v>
      </c>
      <c r="S107" s="10" t="s">
        <v>17</v>
      </c>
      <c r="U107" s="27"/>
      <c r="V107" s="32"/>
      <c r="W107" s="106"/>
      <c r="X107" s="106"/>
    </row>
    <row r="108" spans="1:35" ht="12.75" customHeight="1" x14ac:dyDescent="0.3">
      <c r="A108" s="12" t="s">
        <v>19</v>
      </c>
      <c r="B108" s="13">
        <v>1</v>
      </c>
      <c r="C108" s="13">
        <v>2</v>
      </c>
      <c r="D108" s="13">
        <v>3</v>
      </c>
      <c r="E108" s="13">
        <v>4</v>
      </c>
      <c r="F108" s="13">
        <v>5</v>
      </c>
      <c r="G108" s="13">
        <v>6</v>
      </c>
      <c r="H108" s="13">
        <v>7</v>
      </c>
      <c r="I108" s="13">
        <v>8</v>
      </c>
      <c r="J108" s="13">
        <v>9</v>
      </c>
      <c r="K108" s="188">
        <v>10</v>
      </c>
      <c r="L108" s="14" t="s">
        <v>20</v>
      </c>
      <c r="M108" s="18"/>
      <c r="N108" s="18"/>
      <c r="O108" s="19"/>
      <c r="P108" s="20"/>
      <c r="Q108" s="21"/>
      <c r="R108" s="21"/>
      <c r="S108" s="1"/>
      <c r="U108" s="107"/>
      <c r="V108" s="107"/>
      <c r="W108" s="37"/>
      <c r="X108" s="37"/>
      <c r="Y108" s="37"/>
      <c r="Z108" s="37"/>
      <c r="AA108" s="37"/>
      <c r="AB108" s="37"/>
      <c r="AC108" s="37"/>
      <c r="AD108" s="37"/>
      <c r="AE108" s="37"/>
      <c r="AF108" s="37" t="s">
        <v>32</v>
      </c>
      <c r="AG108" s="37" t="s">
        <v>33</v>
      </c>
      <c r="AH108" s="37" t="s">
        <v>34</v>
      </c>
      <c r="AI108" s="37" t="s">
        <v>46</v>
      </c>
    </row>
    <row r="109" spans="1:35" ht="12.75" customHeight="1" x14ac:dyDescent="0.3">
      <c r="A109" s="22" t="s">
        <v>28</v>
      </c>
      <c r="B109" s="23">
        <v>16</v>
      </c>
      <c r="C109" s="23"/>
      <c r="D109" s="23"/>
      <c r="E109" s="23"/>
      <c r="F109" s="23"/>
      <c r="G109" s="23"/>
      <c r="H109" s="23"/>
      <c r="I109" s="23"/>
      <c r="J109" s="23"/>
      <c r="K109" s="67"/>
      <c r="L109" s="28"/>
      <c r="M109" s="18"/>
      <c r="N109" s="18"/>
      <c r="O109" s="19"/>
      <c r="P109" s="20"/>
      <c r="Q109" s="26">
        <f>B109</f>
        <v>16</v>
      </c>
      <c r="R109" s="21"/>
      <c r="S109" s="1"/>
      <c r="U109" s="38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F109" s="39">
        <f>Q177/Q175</f>
        <v>0.84615384615384615</v>
      </c>
      <c r="AG109" s="39">
        <f>Q193/Q191</f>
        <v>0.91304347826086951</v>
      </c>
      <c r="AH109" s="39">
        <f>Q210/Q208</f>
        <v>0.70370370370370372</v>
      </c>
      <c r="AI109" s="39">
        <f>Q227/Q225</f>
        <v>0.84</v>
      </c>
    </row>
    <row r="110" spans="1:35" ht="12.75" customHeight="1" x14ac:dyDescent="0.2">
      <c r="A110" s="22" t="s">
        <v>29</v>
      </c>
      <c r="C110" s="27">
        <v>12</v>
      </c>
      <c r="L110" s="28"/>
      <c r="M110" s="1"/>
      <c r="N110" s="1"/>
      <c r="P110" s="20">
        <f>C110/B109</f>
        <v>0.75</v>
      </c>
      <c r="Q110" s="29">
        <v>12</v>
      </c>
      <c r="R110" s="30">
        <f t="shared" ref="R110:R118" si="12">Q110/Q109</f>
        <v>0.75</v>
      </c>
      <c r="S110" s="1">
        <f t="shared" ref="S110:S118" si="13">100%-R110</f>
        <v>0.25</v>
      </c>
    </row>
    <row r="111" spans="1:35" ht="12.75" customHeight="1" x14ac:dyDescent="0.2">
      <c r="A111" s="22" t="s">
        <v>30</v>
      </c>
      <c r="D111" s="27">
        <v>11</v>
      </c>
      <c r="L111" s="28"/>
      <c r="M111" s="1"/>
      <c r="N111" s="1"/>
      <c r="P111" s="20">
        <f>D111/C110</f>
        <v>0.91666666666666663</v>
      </c>
      <c r="Q111" s="29">
        <v>12</v>
      </c>
      <c r="R111" s="30">
        <f t="shared" si="12"/>
        <v>1</v>
      </c>
      <c r="S111" s="1">
        <f t="shared" si="13"/>
        <v>0</v>
      </c>
    </row>
    <row r="112" spans="1:35" ht="12.75" customHeight="1" x14ac:dyDescent="0.2">
      <c r="A112" s="22" t="s">
        <v>31</v>
      </c>
      <c r="E112" s="27">
        <v>9</v>
      </c>
      <c r="L112" s="28"/>
      <c r="M112" s="1"/>
      <c r="N112" s="1"/>
      <c r="P112" s="1">
        <f>E112/D111</f>
        <v>0.81818181818181823</v>
      </c>
      <c r="Q112" s="29">
        <v>11</v>
      </c>
      <c r="R112" s="30">
        <f t="shared" si="12"/>
        <v>0.91666666666666663</v>
      </c>
      <c r="S112" s="1">
        <f t="shared" si="13"/>
        <v>8.333333333333337E-2</v>
      </c>
    </row>
    <row r="113" spans="1:23" ht="12.75" customHeight="1" x14ac:dyDescent="0.2">
      <c r="A113" s="22" t="s">
        <v>32</v>
      </c>
      <c r="F113" s="27">
        <v>9</v>
      </c>
      <c r="L113" s="28"/>
      <c r="M113" s="1"/>
      <c r="N113" s="1"/>
      <c r="P113" s="1">
        <f>F113/E112</f>
        <v>1</v>
      </c>
      <c r="Q113" s="29">
        <v>11</v>
      </c>
      <c r="R113" s="30">
        <f t="shared" si="12"/>
        <v>1</v>
      </c>
      <c r="S113" s="1">
        <f t="shared" si="13"/>
        <v>0</v>
      </c>
    </row>
    <row r="114" spans="1:23" ht="12.75" customHeight="1" x14ac:dyDescent="0.2">
      <c r="A114" s="22" t="s">
        <v>33</v>
      </c>
      <c r="G114" s="27">
        <v>6</v>
      </c>
      <c r="L114" s="28"/>
      <c r="M114" s="1"/>
      <c r="N114" s="1"/>
      <c r="P114" s="1">
        <f>G114/F113</f>
        <v>0.66666666666666663</v>
      </c>
      <c r="Q114" s="29">
        <v>11</v>
      </c>
      <c r="R114" s="30">
        <f t="shared" si="12"/>
        <v>1</v>
      </c>
      <c r="S114" s="1">
        <f t="shared" si="13"/>
        <v>0</v>
      </c>
    </row>
    <row r="115" spans="1:23" ht="12.75" customHeight="1" x14ac:dyDescent="0.2">
      <c r="A115" s="22" t="s">
        <v>34</v>
      </c>
      <c r="H115" s="27">
        <v>6</v>
      </c>
      <c r="L115" s="28"/>
      <c r="M115" s="1"/>
      <c r="N115" s="1"/>
      <c r="P115" s="1">
        <f>H115/G114</f>
        <v>1</v>
      </c>
      <c r="Q115" s="29">
        <v>11</v>
      </c>
      <c r="R115" s="30">
        <f t="shared" si="12"/>
        <v>1</v>
      </c>
      <c r="S115" s="1">
        <f t="shared" si="13"/>
        <v>0</v>
      </c>
    </row>
    <row r="116" spans="1:23" ht="12.75" customHeight="1" x14ac:dyDescent="0.2">
      <c r="A116" s="22" t="s">
        <v>46</v>
      </c>
      <c r="I116" s="27">
        <v>6</v>
      </c>
      <c r="L116" s="28"/>
      <c r="M116" s="1"/>
      <c r="N116" s="1"/>
      <c r="P116" s="1">
        <f>I116/H115</f>
        <v>1</v>
      </c>
      <c r="Q116" s="29">
        <v>11</v>
      </c>
      <c r="R116" s="30">
        <f t="shared" si="12"/>
        <v>1</v>
      </c>
      <c r="S116" s="1">
        <f t="shared" si="13"/>
        <v>0</v>
      </c>
    </row>
    <row r="117" spans="1:23" ht="12.75" customHeight="1" x14ac:dyDescent="0.2">
      <c r="A117" s="22" t="s">
        <v>49</v>
      </c>
      <c r="J117" s="27">
        <v>6</v>
      </c>
      <c r="L117" s="28">
        <v>2</v>
      </c>
      <c r="M117" s="1"/>
      <c r="N117" s="1"/>
      <c r="P117" s="1">
        <f>J117/I116</f>
        <v>1</v>
      </c>
      <c r="Q117" s="29">
        <v>11</v>
      </c>
      <c r="R117" s="30">
        <f t="shared" si="12"/>
        <v>1</v>
      </c>
      <c r="S117" s="1">
        <f t="shared" si="13"/>
        <v>0</v>
      </c>
    </row>
    <row r="118" spans="1:23" ht="12.75" customHeight="1" x14ac:dyDescent="0.2">
      <c r="A118" s="22" t="s">
        <v>50</v>
      </c>
      <c r="K118" s="189">
        <v>6</v>
      </c>
      <c r="L118" s="28">
        <v>8</v>
      </c>
      <c r="M118" s="1"/>
      <c r="N118" s="1"/>
      <c r="P118" s="1">
        <f>K118/J117</f>
        <v>1</v>
      </c>
      <c r="Q118" s="29">
        <v>9</v>
      </c>
      <c r="R118" s="30">
        <f t="shared" si="12"/>
        <v>0.81818181818181823</v>
      </c>
      <c r="S118" s="1">
        <f t="shared" si="13"/>
        <v>0.18181818181818177</v>
      </c>
    </row>
    <row r="119" spans="1:23" ht="12.75" customHeight="1" x14ac:dyDescent="0.2">
      <c r="A119" s="27">
        <v>1101</v>
      </c>
      <c r="K119" s="189">
        <v>1</v>
      </c>
      <c r="L119" s="28"/>
      <c r="M119" s="1"/>
      <c r="N119" s="1"/>
      <c r="P119" s="1"/>
      <c r="Q119" s="29">
        <v>1</v>
      </c>
      <c r="R119" s="30"/>
      <c r="S119" s="1"/>
    </row>
    <row r="120" spans="1:23" ht="12.75" customHeight="1" x14ac:dyDescent="0.2">
      <c r="A120" s="27">
        <v>1102</v>
      </c>
      <c r="K120" s="189">
        <v>1</v>
      </c>
      <c r="L120" s="28"/>
      <c r="M120" s="1"/>
      <c r="N120" s="1"/>
      <c r="P120" s="1"/>
      <c r="Q120" s="29">
        <v>1</v>
      </c>
      <c r="R120" s="30"/>
      <c r="S120" s="1"/>
    </row>
    <row r="121" spans="1:23" ht="12.75" customHeight="1" x14ac:dyDescent="0.2">
      <c r="A121" s="27">
        <v>1201</v>
      </c>
      <c r="K121" s="189">
        <v>1</v>
      </c>
      <c r="L121" s="28">
        <v>1</v>
      </c>
      <c r="M121" s="1"/>
      <c r="N121" s="1"/>
      <c r="P121" s="1"/>
      <c r="Q121" s="29">
        <v>1</v>
      </c>
      <c r="R121" s="30"/>
      <c r="S121" s="1"/>
      <c r="T121" s="27"/>
      <c r="U121" s="27"/>
      <c r="V121" s="27"/>
      <c r="W121" s="27"/>
    </row>
    <row r="122" spans="1:23" ht="12.75" customHeight="1" x14ac:dyDescent="0.2">
      <c r="L122" s="27">
        <f>SUM(L117:L121)</f>
        <v>11</v>
      </c>
      <c r="M122" s="1">
        <f>SUM(L117:L118)/B109</f>
        <v>0.625</v>
      </c>
      <c r="N122" s="1">
        <f>L122/B109</f>
        <v>0.6875</v>
      </c>
      <c r="O122" s="1">
        <f>N122-M122</f>
        <v>6.25E-2</v>
      </c>
      <c r="P122" s="1"/>
      <c r="T122" s="27"/>
      <c r="U122" s="30"/>
      <c r="V122" s="30"/>
      <c r="W122" s="27"/>
    </row>
    <row r="123" spans="1:23" ht="12.75" customHeight="1" x14ac:dyDescent="0.3">
      <c r="A123" s="3" t="s">
        <v>53</v>
      </c>
      <c r="M123" s="1"/>
      <c r="N123" s="1"/>
      <c r="P123" s="1"/>
    </row>
    <row r="124" spans="1:23" ht="25.5" customHeight="1" x14ac:dyDescent="0.2">
      <c r="B124" s="230" t="s">
        <v>3</v>
      </c>
      <c r="C124" s="231"/>
      <c r="D124" s="231"/>
      <c r="E124" s="231"/>
      <c r="F124" s="231"/>
      <c r="G124" s="231"/>
      <c r="H124" s="231"/>
      <c r="I124" s="231"/>
      <c r="J124" s="231"/>
      <c r="K124" s="187"/>
      <c r="M124" s="7" t="s">
        <v>11</v>
      </c>
      <c r="N124" s="7" t="s">
        <v>12</v>
      </c>
      <c r="O124" s="8" t="s">
        <v>13</v>
      </c>
      <c r="P124" s="7" t="s">
        <v>14</v>
      </c>
      <c r="Q124" s="9" t="s">
        <v>15</v>
      </c>
      <c r="R124" s="9" t="s">
        <v>16</v>
      </c>
      <c r="S124" s="10" t="s">
        <v>17</v>
      </c>
    </row>
    <row r="125" spans="1:23" ht="12.75" customHeight="1" x14ac:dyDescent="0.2">
      <c r="A125" s="12" t="s">
        <v>19</v>
      </c>
      <c r="B125" s="13">
        <v>1</v>
      </c>
      <c r="C125" s="13">
        <v>2</v>
      </c>
      <c r="D125" s="13">
        <v>3</v>
      </c>
      <c r="E125" s="13">
        <v>4</v>
      </c>
      <c r="F125" s="13">
        <v>5</v>
      </c>
      <c r="G125" s="13">
        <v>6</v>
      </c>
      <c r="H125" s="13">
        <v>7</v>
      </c>
      <c r="I125" s="13">
        <v>8</v>
      </c>
      <c r="J125" s="13">
        <v>9</v>
      </c>
      <c r="K125" s="188">
        <v>10</v>
      </c>
      <c r="L125" s="14" t="s">
        <v>20</v>
      </c>
      <c r="M125" s="18"/>
      <c r="N125" s="18"/>
      <c r="O125" s="19"/>
      <c r="P125" s="20"/>
      <c r="Q125" s="21"/>
      <c r="R125" s="21"/>
      <c r="S125" s="1"/>
    </row>
    <row r="126" spans="1:23" ht="12.75" customHeight="1" x14ac:dyDescent="0.2">
      <c r="A126" s="22" t="s">
        <v>29</v>
      </c>
      <c r="B126" s="23">
        <v>61</v>
      </c>
      <c r="C126" s="23"/>
      <c r="D126" s="23"/>
      <c r="E126" s="23"/>
      <c r="F126" s="23"/>
      <c r="G126" s="23"/>
      <c r="H126" s="23"/>
      <c r="I126" s="23"/>
      <c r="J126" s="23"/>
      <c r="K126" s="67"/>
      <c r="L126" s="28"/>
      <c r="M126" s="18"/>
      <c r="N126" s="18"/>
      <c r="O126" s="19"/>
      <c r="P126" s="20"/>
      <c r="Q126" s="26">
        <f>B126</f>
        <v>61</v>
      </c>
      <c r="R126" s="21"/>
      <c r="S126" s="1"/>
    </row>
    <row r="127" spans="1:23" ht="12.75" customHeight="1" x14ac:dyDescent="0.2">
      <c r="A127" s="22" t="s">
        <v>30</v>
      </c>
      <c r="C127" s="27">
        <v>55</v>
      </c>
      <c r="L127" s="28"/>
      <c r="M127" s="1"/>
      <c r="N127" s="1"/>
      <c r="P127" s="20">
        <f>C127/B126</f>
        <v>0.90163934426229508</v>
      </c>
      <c r="Q127" s="29">
        <v>58</v>
      </c>
      <c r="R127" s="30">
        <f t="shared" ref="R127:R135" si="14">Q127/Q126</f>
        <v>0.95081967213114749</v>
      </c>
      <c r="S127" s="1">
        <f t="shared" ref="S127:S135" si="15">100%-R127</f>
        <v>4.9180327868852514E-2</v>
      </c>
    </row>
    <row r="128" spans="1:23" ht="12.75" customHeight="1" x14ac:dyDescent="0.2">
      <c r="A128" s="22" t="s">
        <v>31</v>
      </c>
      <c r="D128" s="27">
        <v>46</v>
      </c>
      <c r="L128" s="28"/>
      <c r="M128" s="1"/>
      <c r="N128" s="1"/>
      <c r="P128" s="20">
        <f>D128/C127</f>
        <v>0.83636363636363631</v>
      </c>
      <c r="Q128" s="29">
        <v>53</v>
      </c>
      <c r="R128" s="30">
        <f t="shared" si="14"/>
        <v>0.91379310344827591</v>
      </c>
      <c r="S128" s="1">
        <f t="shared" si="15"/>
        <v>8.6206896551724088E-2</v>
      </c>
    </row>
    <row r="129" spans="1:23" ht="12.75" customHeight="1" x14ac:dyDescent="0.2">
      <c r="A129" s="22" t="s">
        <v>32</v>
      </c>
      <c r="E129" s="27">
        <v>45</v>
      </c>
      <c r="L129" s="28"/>
      <c r="M129" s="1"/>
      <c r="N129" s="1"/>
      <c r="P129" s="1">
        <f>E129/D128</f>
        <v>0.97826086956521741</v>
      </c>
      <c r="Q129" s="29">
        <v>50</v>
      </c>
      <c r="R129" s="30">
        <f t="shared" si="14"/>
        <v>0.94339622641509435</v>
      </c>
      <c r="S129" s="1">
        <f t="shared" si="15"/>
        <v>5.6603773584905648E-2</v>
      </c>
    </row>
    <row r="130" spans="1:23" ht="12.75" customHeight="1" x14ac:dyDescent="0.2">
      <c r="A130" s="22" t="s">
        <v>33</v>
      </c>
      <c r="F130" s="27">
        <v>43</v>
      </c>
      <c r="L130" s="28"/>
      <c r="M130" s="1"/>
      <c r="N130" s="1"/>
      <c r="P130" s="1">
        <f>F130/E129</f>
        <v>0.9555555555555556</v>
      </c>
      <c r="Q130" s="29">
        <v>48</v>
      </c>
      <c r="R130" s="30">
        <f t="shared" si="14"/>
        <v>0.96</v>
      </c>
      <c r="S130" s="1">
        <f t="shared" si="15"/>
        <v>4.0000000000000036E-2</v>
      </c>
    </row>
    <row r="131" spans="1:23" ht="12.75" customHeight="1" x14ac:dyDescent="0.2">
      <c r="A131" s="22" t="s">
        <v>34</v>
      </c>
      <c r="G131" s="27">
        <v>43</v>
      </c>
      <c r="L131" s="28"/>
      <c r="M131" s="1"/>
      <c r="N131" s="1"/>
      <c r="P131" s="1">
        <f>G131/F130</f>
        <v>1</v>
      </c>
      <c r="Q131" s="29">
        <v>47</v>
      </c>
      <c r="R131" s="30">
        <f t="shared" si="14"/>
        <v>0.97916666666666663</v>
      </c>
      <c r="S131" s="1">
        <f t="shared" si="15"/>
        <v>2.083333333333337E-2</v>
      </c>
    </row>
    <row r="132" spans="1:23" ht="12.75" customHeight="1" x14ac:dyDescent="0.2">
      <c r="A132" s="22" t="s">
        <v>46</v>
      </c>
      <c r="H132" s="27">
        <v>43</v>
      </c>
      <c r="L132" s="28"/>
      <c r="M132" s="1"/>
      <c r="N132" s="1"/>
      <c r="P132" s="1">
        <f>H132/G131</f>
        <v>1</v>
      </c>
      <c r="Q132" s="29">
        <v>48</v>
      </c>
      <c r="R132" s="30">
        <f t="shared" si="14"/>
        <v>1.0212765957446808</v>
      </c>
      <c r="S132" s="1">
        <f t="shared" si="15"/>
        <v>-2.1276595744680771E-2</v>
      </c>
    </row>
    <row r="133" spans="1:23" ht="12.75" customHeight="1" x14ac:dyDescent="0.2">
      <c r="A133" s="22" t="s">
        <v>49</v>
      </c>
      <c r="I133" s="27">
        <v>43</v>
      </c>
      <c r="L133" s="28"/>
      <c r="M133" s="1"/>
      <c r="N133" s="1"/>
      <c r="P133" s="1">
        <f>I133/H132</f>
        <v>1</v>
      </c>
      <c r="Q133" s="29">
        <v>47</v>
      </c>
      <c r="R133" s="30">
        <f t="shared" si="14"/>
        <v>0.97916666666666663</v>
      </c>
      <c r="S133" s="1">
        <f t="shared" si="15"/>
        <v>2.083333333333337E-2</v>
      </c>
    </row>
    <row r="134" spans="1:23" ht="12.75" customHeight="1" x14ac:dyDescent="0.2">
      <c r="A134" s="22" t="s">
        <v>50</v>
      </c>
      <c r="J134" s="27">
        <v>44</v>
      </c>
      <c r="L134" s="28"/>
      <c r="M134" s="1"/>
      <c r="N134" s="1"/>
      <c r="P134" s="1">
        <f>J134/I133</f>
        <v>1.0232558139534884</v>
      </c>
      <c r="Q134" s="29">
        <v>45</v>
      </c>
      <c r="R134" s="30">
        <f t="shared" si="14"/>
        <v>0.95744680851063835</v>
      </c>
      <c r="S134" s="1">
        <f t="shared" si="15"/>
        <v>4.2553191489361653E-2</v>
      </c>
    </row>
    <row r="135" spans="1:23" ht="12.75" customHeight="1" x14ac:dyDescent="0.2">
      <c r="A135" s="27">
        <v>1101</v>
      </c>
      <c r="K135" s="189">
        <v>42</v>
      </c>
      <c r="L135" s="28">
        <v>40</v>
      </c>
      <c r="M135" s="1"/>
      <c r="N135" s="1"/>
      <c r="P135" s="1">
        <f>K135/J134</f>
        <v>0.95454545454545459</v>
      </c>
      <c r="Q135" s="29">
        <v>45</v>
      </c>
      <c r="R135" s="30">
        <f t="shared" si="14"/>
        <v>1</v>
      </c>
      <c r="S135" s="1">
        <f t="shared" si="15"/>
        <v>0</v>
      </c>
    </row>
    <row r="136" spans="1:23" ht="12.75" customHeight="1" x14ac:dyDescent="0.2">
      <c r="A136" s="27">
        <v>1102</v>
      </c>
      <c r="K136" s="189">
        <v>3</v>
      </c>
      <c r="L136" s="28"/>
      <c r="M136" s="1"/>
      <c r="N136" s="1"/>
      <c r="P136" s="1"/>
      <c r="Q136" s="29">
        <v>3</v>
      </c>
      <c r="R136" s="30"/>
      <c r="S136" s="1"/>
    </row>
    <row r="137" spans="1:23" ht="12.75" customHeight="1" x14ac:dyDescent="0.2">
      <c r="A137" s="27">
        <v>1202</v>
      </c>
      <c r="L137" s="28"/>
      <c r="M137" s="1"/>
      <c r="N137" s="1"/>
      <c r="P137" s="1"/>
      <c r="Q137" s="29"/>
      <c r="R137" s="30"/>
      <c r="S137" s="1"/>
      <c r="T137" s="27"/>
      <c r="U137" s="27"/>
      <c r="V137" s="27"/>
      <c r="W137" s="27"/>
    </row>
    <row r="138" spans="1:23" ht="12.75" customHeight="1" x14ac:dyDescent="0.2">
      <c r="L138" s="27">
        <f>SUM(L135)</f>
        <v>40</v>
      </c>
      <c r="M138" s="1">
        <f>L135/B126</f>
        <v>0.65573770491803274</v>
      </c>
      <c r="N138" s="1">
        <f>L138/B126</f>
        <v>0.65573770491803274</v>
      </c>
      <c r="O138" s="1">
        <f>N138-M138</f>
        <v>0</v>
      </c>
      <c r="P138" s="1"/>
      <c r="T138" s="27"/>
      <c r="U138" s="30"/>
      <c r="V138" s="30"/>
      <c r="W138" s="27"/>
    </row>
    <row r="139" spans="1:23" ht="12.75" customHeight="1" x14ac:dyDescent="0.3">
      <c r="A139" s="3" t="s">
        <v>58</v>
      </c>
      <c r="M139" s="1"/>
      <c r="N139" s="1"/>
      <c r="P139" s="1"/>
      <c r="V139" s="27"/>
      <c r="W139" s="27"/>
    </row>
    <row r="140" spans="1:23" ht="25.5" customHeight="1" x14ac:dyDescent="0.2">
      <c r="B140" s="230" t="s">
        <v>3</v>
      </c>
      <c r="C140" s="231"/>
      <c r="D140" s="231"/>
      <c r="E140" s="231"/>
      <c r="F140" s="231"/>
      <c r="G140" s="231"/>
      <c r="H140" s="231"/>
      <c r="I140" s="231"/>
      <c r="J140" s="231"/>
      <c r="K140" s="187"/>
      <c r="M140" s="7" t="s">
        <v>11</v>
      </c>
      <c r="N140" s="7" t="s">
        <v>12</v>
      </c>
      <c r="O140" s="8" t="s">
        <v>13</v>
      </c>
      <c r="P140" s="7" t="s">
        <v>14</v>
      </c>
      <c r="Q140" s="9" t="s">
        <v>15</v>
      </c>
      <c r="R140" s="9" t="s">
        <v>16</v>
      </c>
      <c r="S140" s="10" t="s">
        <v>17</v>
      </c>
      <c r="V140" s="27"/>
      <c r="W140" s="27"/>
    </row>
    <row r="141" spans="1:23" ht="12.75" customHeight="1" x14ac:dyDescent="0.2">
      <c r="A141" s="12" t="s">
        <v>19</v>
      </c>
      <c r="B141" s="13">
        <v>1</v>
      </c>
      <c r="C141" s="13">
        <v>2</v>
      </c>
      <c r="D141" s="13">
        <v>3</v>
      </c>
      <c r="E141" s="13">
        <v>4</v>
      </c>
      <c r="F141" s="13">
        <v>5</v>
      </c>
      <c r="G141" s="13">
        <v>6</v>
      </c>
      <c r="H141" s="13">
        <v>7</v>
      </c>
      <c r="I141" s="13">
        <v>8</v>
      </c>
      <c r="J141" s="13">
        <v>9</v>
      </c>
      <c r="K141" s="188">
        <v>10</v>
      </c>
      <c r="L141" s="14" t="s">
        <v>20</v>
      </c>
      <c r="M141" s="18"/>
      <c r="N141" s="18"/>
      <c r="O141" s="19"/>
      <c r="P141" s="20"/>
      <c r="Q141" s="21"/>
      <c r="R141" s="21"/>
      <c r="S141" s="1"/>
      <c r="V141" s="27"/>
      <c r="W141" s="27"/>
    </row>
    <row r="142" spans="1:23" ht="12.75" customHeight="1" x14ac:dyDescent="0.2">
      <c r="A142" s="22" t="s">
        <v>30</v>
      </c>
      <c r="B142" s="23">
        <v>18</v>
      </c>
      <c r="C142" s="23"/>
      <c r="D142" s="23"/>
      <c r="E142" s="23"/>
      <c r="F142" s="23"/>
      <c r="G142" s="23"/>
      <c r="H142" s="23"/>
      <c r="I142" s="23"/>
      <c r="J142" s="23"/>
      <c r="K142" s="67"/>
      <c r="L142" s="28"/>
      <c r="M142" s="18"/>
      <c r="N142" s="18"/>
      <c r="O142" s="19"/>
      <c r="P142" s="20"/>
      <c r="Q142" s="26">
        <f>B142</f>
        <v>18</v>
      </c>
      <c r="R142" s="21"/>
      <c r="S142" s="1"/>
      <c r="V142" s="27"/>
      <c r="W142" s="27"/>
    </row>
    <row r="143" spans="1:23" ht="12.75" customHeight="1" x14ac:dyDescent="0.2">
      <c r="A143" s="22" t="s">
        <v>31</v>
      </c>
      <c r="C143" s="27">
        <v>13</v>
      </c>
      <c r="L143" s="28"/>
      <c r="M143" s="1"/>
      <c r="N143" s="1"/>
      <c r="P143" s="20">
        <f>C143/B142</f>
        <v>0.72222222222222221</v>
      </c>
      <c r="Q143" s="29">
        <v>13</v>
      </c>
      <c r="R143" s="30">
        <f t="shared" ref="R143:R150" si="16">Q143/Q142</f>
        <v>0.72222222222222221</v>
      </c>
      <c r="S143" s="1">
        <f t="shared" ref="S143:S150" si="17">100%-R143</f>
        <v>0.27777777777777779</v>
      </c>
      <c r="V143" s="27"/>
      <c r="W143" s="27"/>
    </row>
    <row r="144" spans="1:23" ht="12.75" customHeight="1" x14ac:dyDescent="0.2">
      <c r="A144" s="22" t="s">
        <v>32</v>
      </c>
      <c r="D144" s="27">
        <v>13</v>
      </c>
      <c r="L144" s="28"/>
      <c r="M144" s="1"/>
      <c r="N144" s="1"/>
      <c r="P144" s="20">
        <f>D144/C143</f>
        <v>1</v>
      </c>
      <c r="Q144" s="29">
        <v>13</v>
      </c>
      <c r="R144" s="30">
        <f t="shared" si="16"/>
        <v>1</v>
      </c>
      <c r="S144" s="1">
        <f t="shared" si="17"/>
        <v>0</v>
      </c>
      <c r="V144" s="27"/>
      <c r="W144" s="27"/>
    </row>
    <row r="145" spans="1:23" ht="12.75" customHeight="1" x14ac:dyDescent="0.2">
      <c r="A145" s="22" t="s">
        <v>33</v>
      </c>
      <c r="E145" s="27">
        <v>12</v>
      </c>
      <c r="L145" s="28"/>
      <c r="M145" s="1"/>
      <c r="N145" s="1"/>
      <c r="P145" s="1">
        <f>E145/D144</f>
        <v>0.92307692307692313</v>
      </c>
      <c r="Q145" s="29">
        <v>12</v>
      </c>
      <c r="R145" s="30">
        <f t="shared" si="16"/>
        <v>0.92307692307692313</v>
      </c>
      <c r="S145" s="1">
        <f t="shared" si="17"/>
        <v>7.6923076923076872E-2</v>
      </c>
      <c r="V145" s="27"/>
      <c r="W145" s="27"/>
    </row>
    <row r="146" spans="1:23" ht="12.75" customHeight="1" x14ac:dyDescent="0.2">
      <c r="A146" s="22" t="s">
        <v>34</v>
      </c>
      <c r="F146" s="27">
        <v>12</v>
      </c>
      <c r="L146" s="28"/>
      <c r="M146" s="1"/>
      <c r="N146" s="1"/>
      <c r="P146" s="1">
        <f>F146/E145</f>
        <v>1</v>
      </c>
      <c r="Q146" s="29">
        <v>12</v>
      </c>
      <c r="R146" s="30">
        <f t="shared" si="16"/>
        <v>1</v>
      </c>
      <c r="S146" s="1">
        <f t="shared" si="17"/>
        <v>0</v>
      </c>
      <c r="V146" s="27"/>
      <c r="W146" s="27"/>
    </row>
    <row r="147" spans="1:23" ht="12.75" customHeight="1" x14ac:dyDescent="0.2">
      <c r="A147" s="22" t="s">
        <v>46</v>
      </c>
      <c r="G147" s="27">
        <v>12</v>
      </c>
      <c r="L147" s="28"/>
      <c r="M147" s="1"/>
      <c r="N147" s="1"/>
      <c r="P147" s="1">
        <f>G147/F146</f>
        <v>1</v>
      </c>
      <c r="Q147" s="29">
        <v>12</v>
      </c>
      <c r="R147" s="30">
        <f t="shared" si="16"/>
        <v>1</v>
      </c>
      <c r="S147" s="1">
        <f t="shared" si="17"/>
        <v>0</v>
      </c>
      <c r="V147" s="27"/>
      <c r="W147" s="27"/>
    </row>
    <row r="148" spans="1:23" ht="12.75" customHeight="1" x14ac:dyDescent="0.2">
      <c r="A148" s="22" t="s">
        <v>49</v>
      </c>
      <c r="H148" s="27">
        <v>12</v>
      </c>
      <c r="L148" s="28"/>
      <c r="M148" s="1"/>
      <c r="N148" s="1"/>
      <c r="P148" s="1">
        <f>H148/G147</f>
        <v>1</v>
      </c>
      <c r="Q148" s="29">
        <v>13</v>
      </c>
      <c r="R148" s="30">
        <f t="shared" si="16"/>
        <v>1.0833333333333333</v>
      </c>
      <c r="S148" s="1">
        <f t="shared" si="17"/>
        <v>-8.3333333333333259E-2</v>
      </c>
      <c r="V148" s="27"/>
      <c r="W148" s="27"/>
    </row>
    <row r="149" spans="1:23" ht="12.75" customHeight="1" x14ac:dyDescent="0.2">
      <c r="A149" s="22" t="s">
        <v>50</v>
      </c>
      <c r="I149" s="27">
        <v>12</v>
      </c>
      <c r="L149" s="28"/>
      <c r="M149" s="1"/>
      <c r="N149" s="1"/>
      <c r="P149" s="1">
        <f>I149/H148</f>
        <v>1</v>
      </c>
      <c r="Q149" s="29">
        <v>13</v>
      </c>
      <c r="R149" s="30">
        <f t="shared" si="16"/>
        <v>1</v>
      </c>
      <c r="S149" s="1">
        <f t="shared" si="17"/>
        <v>0</v>
      </c>
      <c r="V149" s="27"/>
      <c r="W149" s="27"/>
    </row>
    <row r="150" spans="1:23" ht="12.75" customHeight="1" x14ac:dyDescent="0.2">
      <c r="A150" s="27">
        <v>1101</v>
      </c>
      <c r="J150" s="27">
        <v>12</v>
      </c>
      <c r="L150" s="28"/>
      <c r="M150" s="1"/>
      <c r="N150" s="1"/>
      <c r="P150" s="1">
        <f>J150/I149</f>
        <v>1</v>
      </c>
      <c r="Q150" s="29">
        <v>13</v>
      </c>
      <c r="R150" s="30">
        <f t="shared" si="16"/>
        <v>1</v>
      </c>
      <c r="S150" s="1">
        <f t="shared" si="17"/>
        <v>0</v>
      </c>
      <c r="V150" s="27"/>
      <c r="W150" s="27"/>
    </row>
    <row r="151" spans="1:23" ht="12.75" customHeight="1" x14ac:dyDescent="0.2">
      <c r="A151" s="27">
        <v>1102</v>
      </c>
      <c r="K151" s="189">
        <v>12</v>
      </c>
      <c r="L151" s="28">
        <v>12</v>
      </c>
      <c r="M151" s="1"/>
      <c r="N151" s="1"/>
      <c r="P151" s="1"/>
      <c r="Q151" s="29">
        <v>13</v>
      </c>
      <c r="R151" s="30"/>
      <c r="S151" s="1"/>
      <c r="V151" s="27"/>
      <c r="W151" s="27"/>
    </row>
    <row r="152" spans="1:23" ht="12.75" customHeight="1" x14ac:dyDescent="0.2">
      <c r="A152" s="27">
        <v>1201</v>
      </c>
      <c r="K152" s="189">
        <v>1</v>
      </c>
      <c r="L152" s="28"/>
      <c r="M152" s="1"/>
      <c r="N152" s="1"/>
      <c r="P152" s="1"/>
      <c r="Q152" s="29">
        <v>1</v>
      </c>
      <c r="R152" s="30"/>
      <c r="S152" s="1"/>
      <c r="V152" s="27"/>
      <c r="W152" s="27"/>
    </row>
    <row r="153" spans="1:23" ht="12.75" customHeight="1" x14ac:dyDescent="0.2">
      <c r="A153" s="27">
        <v>1202</v>
      </c>
      <c r="K153" s="189">
        <v>1</v>
      </c>
      <c r="L153" s="28"/>
      <c r="M153" s="1"/>
      <c r="N153" s="1"/>
      <c r="P153" s="1"/>
      <c r="Q153" s="29">
        <v>1</v>
      </c>
      <c r="R153" s="30"/>
      <c r="S153" s="1"/>
      <c r="V153" s="27"/>
      <c r="W153" s="27"/>
    </row>
    <row r="154" spans="1:23" ht="12.75" customHeight="1" x14ac:dyDescent="0.2">
      <c r="A154" s="27">
        <v>1301</v>
      </c>
      <c r="K154" s="189">
        <v>1</v>
      </c>
      <c r="L154" s="28">
        <v>1</v>
      </c>
      <c r="M154" s="1"/>
      <c r="N154" s="1"/>
      <c r="P154" s="1"/>
      <c r="Q154" s="29">
        <v>1</v>
      </c>
      <c r="R154" s="30"/>
      <c r="S154" s="1"/>
      <c r="T154" s="27"/>
      <c r="U154" s="27"/>
      <c r="V154" s="27"/>
      <c r="W154" s="27"/>
    </row>
    <row r="155" spans="1:23" ht="12.75" customHeight="1" x14ac:dyDescent="0.2">
      <c r="L155" s="27">
        <f>SUM(L151:L154)</f>
        <v>13</v>
      </c>
      <c r="M155" s="1">
        <f>L151/B142</f>
        <v>0.66666666666666663</v>
      </c>
      <c r="N155" s="1">
        <f>L155/B142</f>
        <v>0.72222222222222221</v>
      </c>
      <c r="O155" s="1">
        <f>N155-M155</f>
        <v>5.555555555555558E-2</v>
      </c>
      <c r="P155" s="1"/>
      <c r="T155" s="27"/>
      <c r="U155" s="30"/>
      <c r="V155" s="30"/>
      <c r="W155" s="27"/>
    </row>
    <row r="156" spans="1:23" ht="12.75" customHeight="1" x14ac:dyDescent="0.3">
      <c r="A156" s="3" t="s">
        <v>59</v>
      </c>
      <c r="M156" s="1"/>
      <c r="N156" s="1"/>
      <c r="P156" s="1"/>
      <c r="V156" s="27"/>
      <c r="W156" s="27"/>
    </row>
    <row r="157" spans="1:23" ht="25.5" customHeight="1" x14ac:dyDescent="0.2">
      <c r="B157" s="230" t="s">
        <v>3</v>
      </c>
      <c r="C157" s="231"/>
      <c r="D157" s="231"/>
      <c r="E157" s="231"/>
      <c r="F157" s="231"/>
      <c r="G157" s="231"/>
      <c r="H157" s="231"/>
      <c r="I157" s="231"/>
      <c r="J157" s="231"/>
      <c r="K157" s="187"/>
      <c r="M157" s="7" t="s">
        <v>11</v>
      </c>
      <c r="N157" s="7" t="s">
        <v>12</v>
      </c>
      <c r="O157" s="8" t="s">
        <v>13</v>
      </c>
      <c r="P157" s="7" t="s">
        <v>14</v>
      </c>
      <c r="Q157" s="9" t="s">
        <v>15</v>
      </c>
      <c r="R157" s="9" t="s">
        <v>16</v>
      </c>
      <c r="S157" s="10" t="s">
        <v>17</v>
      </c>
      <c r="V157" s="27"/>
      <c r="W157" s="27"/>
    </row>
    <row r="158" spans="1:23" ht="12.75" customHeight="1" x14ac:dyDescent="0.2">
      <c r="A158" s="12" t="s">
        <v>19</v>
      </c>
      <c r="B158" s="13">
        <v>1</v>
      </c>
      <c r="C158" s="13">
        <v>2</v>
      </c>
      <c r="D158" s="13">
        <v>3</v>
      </c>
      <c r="E158" s="13">
        <v>4</v>
      </c>
      <c r="F158" s="13">
        <v>5</v>
      </c>
      <c r="G158" s="13">
        <v>6</v>
      </c>
      <c r="H158" s="13">
        <v>7</v>
      </c>
      <c r="I158" s="13">
        <v>8</v>
      </c>
      <c r="J158" s="13">
        <v>9</v>
      </c>
      <c r="K158" s="188">
        <v>10</v>
      </c>
      <c r="L158" s="14" t="s">
        <v>20</v>
      </c>
      <c r="M158" s="18"/>
      <c r="N158" s="18"/>
      <c r="O158" s="19"/>
      <c r="P158" s="20"/>
      <c r="Q158" s="21"/>
      <c r="R158" s="21"/>
      <c r="S158" s="1"/>
      <c r="V158" s="27"/>
      <c r="W158" s="27"/>
    </row>
    <row r="159" spans="1:23" ht="12.75" customHeight="1" x14ac:dyDescent="0.2">
      <c r="A159" s="22" t="s">
        <v>31</v>
      </c>
      <c r="B159" s="23">
        <v>43</v>
      </c>
      <c r="C159" s="23"/>
      <c r="D159" s="23"/>
      <c r="E159" s="23"/>
      <c r="F159" s="23"/>
      <c r="G159" s="23"/>
      <c r="H159" s="23"/>
      <c r="I159" s="23"/>
      <c r="J159" s="23"/>
      <c r="K159" s="67"/>
      <c r="L159" s="24"/>
      <c r="M159" s="18"/>
      <c r="N159" s="18"/>
      <c r="O159" s="19"/>
      <c r="P159" s="20"/>
      <c r="Q159" s="26">
        <f>B159</f>
        <v>43</v>
      </c>
      <c r="R159" s="21"/>
      <c r="S159" s="1"/>
      <c r="V159" s="27"/>
      <c r="W159" s="27"/>
    </row>
    <row r="160" spans="1:23" ht="12.75" customHeight="1" x14ac:dyDescent="0.2">
      <c r="A160" s="22" t="s">
        <v>32</v>
      </c>
      <c r="C160" s="27">
        <v>42</v>
      </c>
      <c r="L160" s="28"/>
      <c r="M160" s="1"/>
      <c r="N160" s="1"/>
      <c r="P160" s="20">
        <f>C160/B159</f>
        <v>0.97674418604651159</v>
      </c>
      <c r="Q160" s="29">
        <v>41</v>
      </c>
      <c r="R160" s="30">
        <f t="shared" ref="R160:R168" si="18">Q160/Q159</f>
        <v>0.95348837209302328</v>
      </c>
      <c r="S160" s="1">
        <f t="shared" ref="S160:S168" si="19">100%-R160</f>
        <v>4.6511627906976716E-2</v>
      </c>
      <c r="V160" s="27"/>
      <c r="W160" s="27"/>
    </row>
    <row r="161" spans="1:23" ht="12.75" customHeight="1" x14ac:dyDescent="0.2">
      <c r="A161" s="22" t="s">
        <v>33</v>
      </c>
      <c r="D161" s="27">
        <v>41</v>
      </c>
      <c r="L161" s="28"/>
      <c r="M161" s="1"/>
      <c r="N161" s="1"/>
      <c r="P161" s="20">
        <f>D161/C160</f>
        <v>0.97619047619047616</v>
      </c>
      <c r="Q161" s="29">
        <v>41</v>
      </c>
      <c r="R161" s="30">
        <f t="shared" si="18"/>
        <v>1</v>
      </c>
      <c r="S161" s="1">
        <f t="shared" si="19"/>
        <v>0</v>
      </c>
      <c r="V161" s="27"/>
      <c r="W161" s="27"/>
    </row>
    <row r="162" spans="1:23" ht="12.75" customHeight="1" x14ac:dyDescent="0.2">
      <c r="A162" s="22" t="s">
        <v>34</v>
      </c>
      <c r="E162" s="27">
        <v>39</v>
      </c>
      <c r="L162" s="28"/>
      <c r="M162" s="1"/>
      <c r="N162" s="1"/>
      <c r="P162" s="1">
        <f>E162/D161</f>
        <v>0.95121951219512191</v>
      </c>
      <c r="Q162" s="29">
        <v>39</v>
      </c>
      <c r="R162" s="30">
        <f t="shared" si="18"/>
        <v>0.95121951219512191</v>
      </c>
      <c r="S162" s="1">
        <f t="shared" si="19"/>
        <v>4.8780487804878092E-2</v>
      </c>
      <c r="V162" s="27"/>
      <c r="W162" s="27"/>
    </row>
    <row r="163" spans="1:23" ht="12.75" customHeight="1" x14ac:dyDescent="0.2">
      <c r="A163" s="22" t="s">
        <v>46</v>
      </c>
      <c r="F163" s="27">
        <v>38</v>
      </c>
      <c r="L163" s="28"/>
      <c r="M163" s="1"/>
      <c r="N163" s="1"/>
      <c r="P163" s="1">
        <f>F163/E162</f>
        <v>0.97435897435897434</v>
      </c>
      <c r="Q163" s="29">
        <v>39</v>
      </c>
      <c r="R163" s="30">
        <f t="shared" si="18"/>
        <v>1</v>
      </c>
      <c r="S163" s="1">
        <f t="shared" si="19"/>
        <v>0</v>
      </c>
      <c r="V163" s="27"/>
      <c r="W163" s="27"/>
    </row>
    <row r="164" spans="1:23" ht="12.75" customHeight="1" x14ac:dyDescent="0.2">
      <c r="A164" s="22" t="s">
        <v>49</v>
      </c>
      <c r="G164" s="27">
        <v>37</v>
      </c>
      <c r="L164" s="28"/>
      <c r="M164" s="1"/>
      <c r="N164" s="1"/>
      <c r="P164" s="1">
        <f>G164/F163</f>
        <v>0.97368421052631582</v>
      </c>
      <c r="Q164" s="29">
        <v>37</v>
      </c>
      <c r="R164" s="30">
        <f t="shared" si="18"/>
        <v>0.94871794871794868</v>
      </c>
      <c r="S164" s="1">
        <f t="shared" si="19"/>
        <v>5.1282051282051322E-2</v>
      </c>
      <c r="V164" s="27"/>
      <c r="W164" s="27"/>
    </row>
    <row r="165" spans="1:23" ht="12.75" customHeight="1" x14ac:dyDescent="0.2">
      <c r="A165" s="22" t="s">
        <v>50</v>
      </c>
      <c r="H165" s="27">
        <v>37</v>
      </c>
      <c r="L165" s="28"/>
      <c r="M165" s="1"/>
      <c r="N165" s="1"/>
      <c r="P165" s="1">
        <f>H165/G164</f>
        <v>1</v>
      </c>
      <c r="Q165" s="29">
        <v>37</v>
      </c>
      <c r="R165" s="30">
        <f t="shared" si="18"/>
        <v>1</v>
      </c>
      <c r="S165" s="1">
        <f t="shared" si="19"/>
        <v>0</v>
      </c>
      <c r="V165" s="27"/>
      <c r="W165" s="27"/>
    </row>
    <row r="166" spans="1:23" ht="12.75" customHeight="1" x14ac:dyDescent="0.2">
      <c r="A166" s="27">
        <v>1101</v>
      </c>
      <c r="I166" s="27">
        <v>35</v>
      </c>
      <c r="L166" s="28"/>
      <c r="M166" s="1"/>
      <c r="N166" s="1"/>
      <c r="P166" s="1">
        <f>I166/H165</f>
        <v>0.94594594594594594</v>
      </c>
      <c r="Q166" s="29">
        <v>37</v>
      </c>
      <c r="R166" s="30">
        <f t="shared" si="18"/>
        <v>1</v>
      </c>
      <c r="S166" s="1">
        <f t="shared" si="19"/>
        <v>0</v>
      </c>
      <c r="V166" s="27"/>
      <c r="W166" s="27"/>
    </row>
    <row r="167" spans="1:23" ht="12.75" customHeight="1" x14ac:dyDescent="0.2">
      <c r="A167" s="27">
        <v>1102</v>
      </c>
      <c r="J167" s="27">
        <v>34</v>
      </c>
      <c r="L167" s="28">
        <v>1</v>
      </c>
      <c r="M167" s="1"/>
      <c r="N167" s="1"/>
      <c r="P167" s="1">
        <f>J167/I166</f>
        <v>0.97142857142857142</v>
      </c>
      <c r="Q167" s="29">
        <v>37</v>
      </c>
      <c r="R167" s="30">
        <f t="shared" si="18"/>
        <v>1</v>
      </c>
      <c r="S167" s="1">
        <f t="shared" si="19"/>
        <v>0</v>
      </c>
      <c r="V167" s="27"/>
      <c r="W167" s="27"/>
    </row>
    <row r="168" spans="1:23" ht="12.75" customHeight="1" x14ac:dyDescent="0.2">
      <c r="A168" s="27">
        <v>1201</v>
      </c>
      <c r="K168" s="189">
        <v>33</v>
      </c>
      <c r="L168" s="28">
        <v>32</v>
      </c>
      <c r="M168" s="1"/>
      <c r="N168" s="1"/>
      <c r="P168" s="1">
        <f>K168/J167</f>
        <v>0.97058823529411764</v>
      </c>
      <c r="Q168" s="29">
        <v>35</v>
      </c>
      <c r="R168" s="30">
        <f t="shared" si="18"/>
        <v>0.94594594594594594</v>
      </c>
      <c r="S168" s="1">
        <f t="shared" si="19"/>
        <v>5.4054054054054057E-2</v>
      </c>
      <c r="V168" s="27"/>
      <c r="W168" s="27"/>
    </row>
    <row r="169" spans="1:23" ht="12.75" customHeight="1" x14ac:dyDescent="0.2">
      <c r="A169" s="27">
        <v>1202</v>
      </c>
      <c r="K169" s="189">
        <v>3</v>
      </c>
      <c r="L169" s="28">
        <v>3</v>
      </c>
      <c r="M169" s="1"/>
      <c r="N169" s="1"/>
      <c r="P169" s="1">
        <v>0.03</v>
      </c>
      <c r="Q169" s="29"/>
      <c r="R169" s="30"/>
      <c r="S169" s="1"/>
      <c r="V169" s="27"/>
      <c r="W169" s="27"/>
    </row>
    <row r="170" spans="1:23" ht="12.75" customHeight="1" x14ac:dyDescent="0.2">
      <c r="A170" s="27">
        <v>1301</v>
      </c>
      <c r="L170" s="28"/>
      <c r="M170" s="1"/>
      <c r="N170" s="1"/>
      <c r="P170" s="1"/>
      <c r="Q170" s="29"/>
      <c r="R170" s="30"/>
      <c r="S170" s="1"/>
      <c r="T170" s="27"/>
      <c r="U170" s="27"/>
      <c r="V170" s="27"/>
      <c r="W170" s="27"/>
    </row>
    <row r="171" spans="1:23" ht="12.75" customHeight="1" x14ac:dyDescent="0.2">
      <c r="L171" s="27">
        <f>SUM(L167:L169)</f>
        <v>36</v>
      </c>
      <c r="M171" s="1">
        <f>SUM(L167:L168)/B159</f>
        <v>0.76744186046511631</v>
      </c>
      <c r="N171" s="1">
        <f>L171/B159</f>
        <v>0.83720930232558144</v>
      </c>
      <c r="O171" s="1">
        <f>N171-M171</f>
        <v>6.9767441860465129E-2</v>
      </c>
      <c r="P171" s="1"/>
      <c r="T171" s="27"/>
      <c r="U171" s="30"/>
      <c r="V171" s="30"/>
      <c r="W171" s="27"/>
    </row>
    <row r="172" spans="1:23" ht="12.75" customHeight="1" x14ac:dyDescent="0.3">
      <c r="A172" s="3" t="s">
        <v>60</v>
      </c>
      <c r="M172" s="1"/>
      <c r="N172" s="1"/>
      <c r="P172" s="1"/>
      <c r="V172" s="27"/>
      <c r="W172" s="27"/>
    </row>
    <row r="173" spans="1:23" ht="25.5" customHeight="1" x14ac:dyDescent="0.2">
      <c r="B173" s="230" t="s">
        <v>3</v>
      </c>
      <c r="C173" s="231"/>
      <c r="D173" s="231"/>
      <c r="E173" s="231"/>
      <c r="F173" s="231"/>
      <c r="G173" s="231"/>
      <c r="H173" s="231"/>
      <c r="I173" s="231"/>
      <c r="J173" s="231"/>
      <c r="K173" s="187"/>
      <c r="M173" s="7" t="s">
        <v>11</v>
      </c>
      <c r="N173" s="7" t="s">
        <v>12</v>
      </c>
      <c r="O173" s="8" t="s">
        <v>13</v>
      </c>
      <c r="P173" s="7" t="s">
        <v>14</v>
      </c>
      <c r="Q173" s="9" t="s">
        <v>15</v>
      </c>
      <c r="R173" s="9" t="s">
        <v>16</v>
      </c>
      <c r="S173" s="10" t="s">
        <v>17</v>
      </c>
      <c r="V173" s="27"/>
      <c r="W173" s="27"/>
    </row>
    <row r="174" spans="1:23" ht="12.75" customHeight="1" x14ac:dyDescent="0.2">
      <c r="A174" s="12" t="s">
        <v>19</v>
      </c>
      <c r="B174" s="13">
        <v>1</v>
      </c>
      <c r="C174" s="13">
        <v>2</v>
      </c>
      <c r="D174" s="13">
        <v>3</v>
      </c>
      <c r="E174" s="13">
        <v>4</v>
      </c>
      <c r="F174" s="13">
        <v>5</v>
      </c>
      <c r="G174" s="13">
        <v>6</v>
      </c>
      <c r="H174" s="13">
        <v>7</v>
      </c>
      <c r="I174" s="13">
        <v>8</v>
      </c>
      <c r="J174" s="13">
        <v>9</v>
      </c>
      <c r="K174" s="188">
        <v>10</v>
      </c>
      <c r="L174" s="14" t="s">
        <v>20</v>
      </c>
      <c r="M174" s="18"/>
      <c r="N174" s="18"/>
      <c r="O174" s="19"/>
      <c r="P174" s="20"/>
      <c r="Q174" s="21"/>
      <c r="R174" s="21"/>
      <c r="S174" s="1"/>
      <c r="V174" s="27"/>
      <c r="W174" s="27"/>
    </row>
    <row r="175" spans="1:23" ht="12.75" customHeight="1" x14ac:dyDescent="0.2">
      <c r="A175" s="22" t="s">
        <v>32</v>
      </c>
      <c r="B175" s="23">
        <v>26</v>
      </c>
      <c r="C175" s="23"/>
      <c r="D175" s="23"/>
      <c r="E175" s="23"/>
      <c r="F175" s="23"/>
      <c r="G175" s="23"/>
      <c r="H175" s="23"/>
      <c r="I175" s="23"/>
      <c r="J175" s="23"/>
      <c r="K175" s="67"/>
      <c r="L175" s="28"/>
      <c r="M175" s="18"/>
      <c r="N175" s="18"/>
      <c r="O175" s="19"/>
      <c r="P175" s="20"/>
      <c r="Q175" s="26">
        <f>B175</f>
        <v>26</v>
      </c>
      <c r="R175" s="21"/>
      <c r="S175" s="1"/>
      <c r="V175" s="27"/>
      <c r="W175" s="27"/>
    </row>
    <row r="176" spans="1:23" ht="12.75" customHeight="1" x14ac:dyDescent="0.2">
      <c r="A176" s="22" t="s">
        <v>33</v>
      </c>
      <c r="C176" s="27">
        <v>23</v>
      </c>
      <c r="L176" s="28"/>
      <c r="M176" s="1"/>
      <c r="N176" s="1"/>
      <c r="P176" s="20">
        <f>C176/B175</f>
        <v>0.88461538461538458</v>
      </c>
      <c r="Q176" s="29">
        <v>24</v>
      </c>
      <c r="R176" s="30">
        <f t="shared" ref="R176:R184" si="20">Q176/Q175</f>
        <v>0.92307692307692313</v>
      </c>
      <c r="S176" s="1">
        <f t="shared" ref="S176:S184" si="21">100%-R176</f>
        <v>7.6923076923076872E-2</v>
      </c>
      <c r="V176" s="27"/>
      <c r="W176" s="27"/>
    </row>
    <row r="177" spans="1:23" ht="12.75" customHeight="1" x14ac:dyDescent="0.2">
      <c r="A177" s="22" t="s">
        <v>34</v>
      </c>
      <c r="D177" s="27">
        <v>21</v>
      </c>
      <c r="L177" s="28"/>
      <c r="M177" s="1"/>
      <c r="N177" s="1"/>
      <c r="P177" s="20">
        <f>D177/C176</f>
        <v>0.91304347826086951</v>
      </c>
      <c r="Q177" s="29">
        <v>22</v>
      </c>
      <c r="R177" s="30">
        <f t="shared" si="20"/>
        <v>0.91666666666666663</v>
      </c>
      <c r="S177" s="1">
        <f t="shared" si="21"/>
        <v>8.333333333333337E-2</v>
      </c>
      <c r="V177" s="27"/>
      <c r="W177" s="27"/>
    </row>
    <row r="178" spans="1:23" ht="12.75" customHeight="1" x14ac:dyDescent="0.2">
      <c r="A178" s="22" t="s">
        <v>46</v>
      </c>
      <c r="E178" s="27">
        <v>17</v>
      </c>
      <c r="L178" s="28"/>
      <c r="M178" s="1"/>
      <c r="N178" s="1"/>
      <c r="P178" s="1">
        <f>E178/D177</f>
        <v>0.80952380952380953</v>
      </c>
      <c r="Q178" s="29">
        <v>19</v>
      </c>
      <c r="R178" s="30">
        <f t="shared" si="20"/>
        <v>0.86363636363636365</v>
      </c>
      <c r="S178" s="1">
        <f t="shared" si="21"/>
        <v>0.13636363636363635</v>
      </c>
      <c r="V178" s="27"/>
      <c r="W178" s="27"/>
    </row>
    <row r="179" spans="1:23" ht="12.75" customHeight="1" x14ac:dyDescent="0.2">
      <c r="A179" s="22" t="s">
        <v>49</v>
      </c>
      <c r="F179" s="27">
        <v>15</v>
      </c>
      <c r="L179" s="28"/>
      <c r="M179" s="1"/>
      <c r="N179" s="1"/>
      <c r="P179" s="1">
        <f>F179/E178</f>
        <v>0.88235294117647056</v>
      </c>
      <c r="Q179" s="29">
        <v>18</v>
      </c>
      <c r="R179" s="30">
        <f t="shared" si="20"/>
        <v>0.94736842105263153</v>
      </c>
      <c r="S179" s="1">
        <f t="shared" si="21"/>
        <v>5.2631578947368474E-2</v>
      </c>
      <c r="V179" s="27"/>
      <c r="W179" s="27"/>
    </row>
    <row r="180" spans="1:23" ht="12.75" customHeight="1" x14ac:dyDescent="0.2">
      <c r="A180" s="22" t="s">
        <v>50</v>
      </c>
      <c r="G180" s="27">
        <v>14</v>
      </c>
      <c r="L180" s="28"/>
      <c r="M180" s="1"/>
      <c r="N180" s="1"/>
      <c r="P180" s="1">
        <f>G180/F179</f>
        <v>0.93333333333333335</v>
      </c>
      <c r="Q180" s="29">
        <v>17</v>
      </c>
      <c r="R180" s="30">
        <f t="shared" si="20"/>
        <v>0.94444444444444442</v>
      </c>
      <c r="S180" s="1">
        <f t="shared" si="21"/>
        <v>5.555555555555558E-2</v>
      </c>
      <c r="V180" s="27"/>
      <c r="W180" s="27"/>
    </row>
    <row r="181" spans="1:23" ht="12.75" customHeight="1" x14ac:dyDescent="0.2">
      <c r="A181" s="27">
        <v>1101</v>
      </c>
      <c r="H181" s="27">
        <v>14</v>
      </c>
      <c r="L181" s="28"/>
      <c r="M181" s="1"/>
      <c r="N181" s="1"/>
      <c r="P181" s="1">
        <f>H181/G180</f>
        <v>1</v>
      </c>
      <c r="Q181" s="29">
        <v>17</v>
      </c>
      <c r="R181" s="30">
        <f t="shared" si="20"/>
        <v>1</v>
      </c>
      <c r="S181" s="1">
        <f t="shared" si="21"/>
        <v>0</v>
      </c>
      <c r="V181" s="27"/>
      <c r="W181" s="27"/>
    </row>
    <row r="182" spans="1:23" ht="12.75" customHeight="1" x14ac:dyDescent="0.2">
      <c r="A182" s="27">
        <v>1102</v>
      </c>
      <c r="I182" s="27">
        <v>14</v>
      </c>
      <c r="L182" s="28"/>
      <c r="M182" s="1"/>
      <c r="N182" s="1"/>
      <c r="P182" s="1">
        <f>I182/H181</f>
        <v>1</v>
      </c>
      <c r="Q182" s="29">
        <v>17</v>
      </c>
      <c r="R182" s="30">
        <f t="shared" si="20"/>
        <v>1</v>
      </c>
      <c r="S182" s="1">
        <f t="shared" si="21"/>
        <v>0</v>
      </c>
      <c r="V182" s="27"/>
      <c r="W182" s="27"/>
    </row>
    <row r="183" spans="1:23" ht="12.75" customHeight="1" x14ac:dyDescent="0.2">
      <c r="A183" s="27">
        <v>1201</v>
      </c>
      <c r="J183" s="27">
        <v>13</v>
      </c>
      <c r="L183" s="28">
        <v>2</v>
      </c>
      <c r="M183" s="1"/>
      <c r="N183" s="1"/>
      <c r="P183" s="1">
        <f>J183/I182</f>
        <v>0.9285714285714286</v>
      </c>
      <c r="Q183" s="29">
        <v>15</v>
      </c>
      <c r="R183" s="30">
        <f t="shared" si="20"/>
        <v>0.88235294117647056</v>
      </c>
      <c r="S183" s="1">
        <f t="shared" si="21"/>
        <v>0.11764705882352944</v>
      </c>
      <c r="V183" s="27"/>
      <c r="W183" s="27"/>
    </row>
    <row r="184" spans="1:23" ht="12.75" customHeight="1" x14ac:dyDescent="0.2">
      <c r="A184" s="27">
        <v>1202</v>
      </c>
      <c r="K184" s="189">
        <v>12</v>
      </c>
      <c r="L184" s="28">
        <v>11</v>
      </c>
      <c r="M184" s="1"/>
      <c r="N184" s="1"/>
      <c r="P184" s="1">
        <f>K184/J183</f>
        <v>0.92307692307692313</v>
      </c>
      <c r="Q184" s="29">
        <v>15</v>
      </c>
      <c r="R184" s="30">
        <f t="shared" si="20"/>
        <v>1</v>
      </c>
      <c r="S184" s="1">
        <f t="shared" si="21"/>
        <v>0</v>
      </c>
      <c r="V184" s="27"/>
      <c r="W184" s="27"/>
    </row>
    <row r="185" spans="1:23" ht="12.75" customHeight="1" x14ac:dyDescent="0.2">
      <c r="A185" s="27">
        <v>1301</v>
      </c>
      <c r="K185" s="189">
        <v>1</v>
      </c>
      <c r="L185" s="28">
        <v>1</v>
      </c>
      <c r="M185" s="1"/>
      <c r="N185" s="1"/>
      <c r="P185" s="1"/>
      <c r="Q185" s="29">
        <v>4</v>
      </c>
      <c r="R185" s="30"/>
      <c r="S185" s="1"/>
      <c r="V185" s="27"/>
      <c r="W185" s="27"/>
    </row>
    <row r="186" spans="1:23" ht="12.75" customHeight="1" x14ac:dyDescent="0.2">
      <c r="A186" s="27">
        <v>1302</v>
      </c>
      <c r="K186" s="189">
        <v>3</v>
      </c>
      <c r="L186" s="28">
        <v>2</v>
      </c>
      <c r="M186" s="1"/>
      <c r="N186" s="1"/>
      <c r="P186" s="1"/>
      <c r="Q186" s="29">
        <v>3</v>
      </c>
      <c r="R186" s="30"/>
      <c r="S186" s="1"/>
      <c r="T186" s="27"/>
      <c r="U186" s="27"/>
      <c r="V186" s="27"/>
      <c r="W186" s="27"/>
    </row>
    <row r="187" spans="1:23" ht="12.75" customHeight="1" x14ac:dyDescent="0.2">
      <c r="L187" s="27">
        <f>SUM(L183:L186)</f>
        <v>16</v>
      </c>
      <c r="M187" s="1">
        <f>L184/B175</f>
        <v>0.42307692307692307</v>
      </c>
      <c r="N187" s="1">
        <f>L187/B175</f>
        <v>0.61538461538461542</v>
      </c>
      <c r="O187" s="1">
        <f>N187-M187</f>
        <v>0.19230769230769235</v>
      </c>
      <c r="P187" s="1"/>
      <c r="T187" s="27"/>
      <c r="U187" s="30"/>
      <c r="V187" s="30"/>
      <c r="W187" s="27"/>
    </row>
    <row r="188" spans="1:23" ht="12.75" customHeight="1" x14ac:dyDescent="0.3">
      <c r="A188" s="3" t="s">
        <v>61</v>
      </c>
      <c r="M188" s="1"/>
      <c r="N188" s="1"/>
      <c r="P188" s="1"/>
    </row>
    <row r="189" spans="1:23" ht="25.5" customHeight="1" x14ac:dyDescent="0.2">
      <c r="B189" s="230" t="s">
        <v>3</v>
      </c>
      <c r="C189" s="231"/>
      <c r="D189" s="231"/>
      <c r="E189" s="231"/>
      <c r="F189" s="231"/>
      <c r="G189" s="231"/>
      <c r="H189" s="231"/>
      <c r="I189" s="231"/>
      <c r="J189" s="231"/>
      <c r="K189" s="187"/>
      <c r="M189" s="7" t="s">
        <v>11</v>
      </c>
      <c r="N189" s="7" t="s">
        <v>12</v>
      </c>
      <c r="O189" s="8" t="s">
        <v>13</v>
      </c>
      <c r="P189" s="7" t="s">
        <v>14</v>
      </c>
      <c r="Q189" s="9" t="s">
        <v>15</v>
      </c>
      <c r="R189" s="9" t="s">
        <v>16</v>
      </c>
      <c r="S189" s="10" t="s">
        <v>17</v>
      </c>
    </row>
    <row r="190" spans="1:23" ht="12.75" customHeight="1" x14ac:dyDescent="0.2">
      <c r="A190" s="12" t="s">
        <v>19</v>
      </c>
      <c r="B190" s="13">
        <v>1</v>
      </c>
      <c r="C190" s="13">
        <v>2</v>
      </c>
      <c r="D190" s="13">
        <v>3</v>
      </c>
      <c r="E190" s="13">
        <v>4</v>
      </c>
      <c r="F190" s="13">
        <v>5</v>
      </c>
      <c r="G190" s="13">
        <v>6</v>
      </c>
      <c r="H190" s="13">
        <v>7</v>
      </c>
      <c r="I190" s="13">
        <v>8</v>
      </c>
      <c r="J190" s="13">
        <v>9</v>
      </c>
      <c r="K190" s="188">
        <v>10</v>
      </c>
      <c r="L190" s="14" t="s">
        <v>20</v>
      </c>
      <c r="M190" s="18"/>
      <c r="N190" s="18"/>
      <c r="O190" s="19"/>
      <c r="P190" s="20"/>
      <c r="Q190" s="21"/>
      <c r="R190" s="21"/>
      <c r="S190" s="1"/>
    </row>
    <row r="191" spans="1:23" ht="12.75" customHeight="1" x14ac:dyDescent="0.2">
      <c r="A191" s="22" t="s">
        <v>33</v>
      </c>
      <c r="B191" s="23">
        <v>46</v>
      </c>
      <c r="C191" s="23"/>
      <c r="D191" s="23"/>
      <c r="E191" s="23"/>
      <c r="F191" s="23"/>
      <c r="G191" s="23"/>
      <c r="H191" s="23"/>
      <c r="I191" s="23"/>
      <c r="J191" s="23"/>
      <c r="K191" s="67"/>
      <c r="L191" s="28"/>
      <c r="M191" s="18"/>
      <c r="N191" s="18"/>
      <c r="O191" s="19"/>
      <c r="P191" s="20"/>
      <c r="Q191" s="26">
        <f>B191</f>
        <v>46</v>
      </c>
      <c r="R191" s="21"/>
      <c r="S191" s="1"/>
    </row>
    <row r="192" spans="1:23" ht="12.75" customHeight="1" x14ac:dyDescent="0.2">
      <c r="A192" s="22" t="s">
        <v>34</v>
      </c>
      <c r="C192" s="27">
        <v>42</v>
      </c>
      <c r="L192" s="28"/>
      <c r="M192" s="1"/>
      <c r="N192" s="1"/>
      <c r="P192" s="20">
        <f>C192/B191</f>
        <v>0.91304347826086951</v>
      </c>
      <c r="Q192" s="29">
        <v>42</v>
      </c>
      <c r="R192" s="30">
        <f t="shared" ref="R192:R200" si="22">Q192/Q191</f>
        <v>0.91304347826086951</v>
      </c>
      <c r="S192" s="1">
        <f t="shared" ref="S192:S200" si="23">100%-R192</f>
        <v>8.6956521739130488E-2</v>
      </c>
    </row>
    <row r="193" spans="1:23" ht="12.75" customHeight="1" x14ac:dyDescent="0.2">
      <c r="A193" s="22" t="s">
        <v>46</v>
      </c>
      <c r="D193" s="27">
        <v>42</v>
      </c>
      <c r="L193" s="28"/>
      <c r="M193" s="1"/>
      <c r="N193" s="1"/>
      <c r="P193" s="20">
        <f>D193/C192</f>
        <v>1</v>
      </c>
      <c r="Q193" s="29">
        <v>42</v>
      </c>
      <c r="R193" s="30">
        <f t="shared" si="22"/>
        <v>1</v>
      </c>
      <c r="S193" s="1">
        <f t="shared" si="23"/>
        <v>0</v>
      </c>
    </row>
    <row r="194" spans="1:23" ht="12.75" customHeight="1" x14ac:dyDescent="0.2">
      <c r="A194" s="27">
        <v>1001</v>
      </c>
      <c r="E194" s="27">
        <v>41</v>
      </c>
      <c r="L194" s="28"/>
      <c r="M194" s="1"/>
      <c r="N194" s="1"/>
      <c r="P194" s="1">
        <f>E194/D193</f>
        <v>0.97619047619047616</v>
      </c>
      <c r="Q194" s="29">
        <v>42</v>
      </c>
      <c r="R194" s="30">
        <f t="shared" si="22"/>
        <v>1</v>
      </c>
      <c r="S194" s="1">
        <f t="shared" si="23"/>
        <v>0</v>
      </c>
    </row>
    <row r="195" spans="1:23" ht="12.75" customHeight="1" x14ac:dyDescent="0.2">
      <c r="A195" s="27">
        <v>1002</v>
      </c>
      <c r="F195" s="27">
        <v>41</v>
      </c>
      <c r="L195" s="28"/>
      <c r="M195" s="1"/>
      <c r="N195" s="1"/>
      <c r="P195" s="1">
        <f>F195/E194</f>
        <v>1</v>
      </c>
      <c r="Q195" s="29">
        <v>42</v>
      </c>
      <c r="R195" s="30">
        <f t="shared" si="22"/>
        <v>1</v>
      </c>
      <c r="S195" s="1">
        <f t="shared" si="23"/>
        <v>0</v>
      </c>
    </row>
    <row r="196" spans="1:23" ht="12.75" customHeight="1" x14ac:dyDescent="0.2">
      <c r="A196" s="27">
        <v>1101</v>
      </c>
      <c r="G196" s="27">
        <v>39</v>
      </c>
      <c r="L196" s="28"/>
      <c r="M196" s="1"/>
      <c r="N196" s="1"/>
      <c r="P196" s="1">
        <f>G196/F195</f>
        <v>0.95121951219512191</v>
      </c>
      <c r="Q196" s="29">
        <v>41</v>
      </c>
      <c r="R196" s="30">
        <f t="shared" si="22"/>
        <v>0.97619047619047616</v>
      </c>
      <c r="S196" s="1">
        <f t="shared" si="23"/>
        <v>2.3809523809523836E-2</v>
      </c>
    </row>
    <row r="197" spans="1:23" ht="12.75" customHeight="1" x14ac:dyDescent="0.2">
      <c r="A197" s="27">
        <v>1102</v>
      </c>
      <c r="H197" s="27">
        <v>38</v>
      </c>
      <c r="L197" s="28"/>
      <c r="M197" s="1"/>
      <c r="N197" s="1"/>
      <c r="P197" s="1">
        <f>H197/G196</f>
        <v>0.97435897435897434</v>
      </c>
      <c r="Q197" s="29">
        <v>40</v>
      </c>
      <c r="R197" s="30">
        <f t="shared" si="22"/>
        <v>0.97560975609756095</v>
      </c>
      <c r="S197" s="1">
        <f t="shared" si="23"/>
        <v>2.4390243902439046E-2</v>
      </c>
    </row>
    <row r="198" spans="1:23" ht="12.75" customHeight="1" x14ac:dyDescent="0.2">
      <c r="A198" s="27">
        <v>1201</v>
      </c>
      <c r="I198" s="27">
        <v>37</v>
      </c>
      <c r="L198" s="28"/>
      <c r="M198" s="1"/>
      <c r="N198" s="1"/>
      <c r="P198" s="1">
        <f>I198/H197</f>
        <v>0.97368421052631582</v>
      </c>
      <c r="Q198" s="29">
        <v>38</v>
      </c>
      <c r="R198" s="30">
        <f t="shared" si="22"/>
        <v>0.95</v>
      </c>
      <c r="S198" s="1">
        <f t="shared" si="23"/>
        <v>5.0000000000000044E-2</v>
      </c>
    </row>
    <row r="199" spans="1:23" ht="12.75" customHeight="1" x14ac:dyDescent="0.2">
      <c r="A199" s="27">
        <v>1202</v>
      </c>
      <c r="J199" s="27">
        <v>35</v>
      </c>
      <c r="L199" s="28"/>
      <c r="M199" s="1"/>
      <c r="N199" s="1"/>
      <c r="P199" s="1">
        <f>J199/I198</f>
        <v>0.94594594594594594</v>
      </c>
      <c r="Q199" s="29">
        <v>38</v>
      </c>
      <c r="R199" s="30">
        <f t="shared" si="22"/>
        <v>1</v>
      </c>
      <c r="S199" s="1">
        <f t="shared" si="23"/>
        <v>0</v>
      </c>
    </row>
    <row r="200" spans="1:23" ht="12.75" customHeight="1" x14ac:dyDescent="0.2">
      <c r="A200" s="27">
        <v>1301</v>
      </c>
      <c r="K200" s="189">
        <v>35</v>
      </c>
      <c r="L200" s="28">
        <v>35</v>
      </c>
      <c r="M200" s="1"/>
      <c r="N200" s="1"/>
      <c r="P200" s="1">
        <f>K200/J199</f>
        <v>1</v>
      </c>
      <c r="Q200" s="29">
        <v>38</v>
      </c>
      <c r="R200" s="30">
        <f t="shared" si="22"/>
        <v>1</v>
      </c>
      <c r="S200" s="1">
        <f t="shared" si="23"/>
        <v>0</v>
      </c>
    </row>
    <row r="201" spans="1:23" ht="12.75" customHeight="1" x14ac:dyDescent="0.2">
      <c r="A201" s="27">
        <v>1302</v>
      </c>
      <c r="K201" s="189">
        <v>3</v>
      </c>
      <c r="L201" s="28">
        <v>3</v>
      </c>
      <c r="M201" s="1"/>
      <c r="N201" s="1"/>
      <c r="P201" s="1"/>
      <c r="Q201" s="29">
        <v>3</v>
      </c>
      <c r="R201" s="30"/>
      <c r="S201" s="1"/>
      <c r="T201" s="27"/>
      <c r="U201" s="27"/>
      <c r="V201" s="27"/>
      <c r="W201" s="27"/>
    </row>
    <row r="202" spans="1:23" ht="12.75" customHeight="1" x14ac:dyDescent="0.2">
      <c r="M202" s="1"/>
      <c r="N202" s="1"/>
      <c r="P202" s="1"/>
      <c r="T202" s="27"/>
      <c r="U202" s="30"/>
      <c r="V202" s="30"/>
      <c r="W202" s="27"/>
    </row>
    <row r="203" spans="1:23" ht="12.75" customHeight="1" x14ac:dyDescent="0.2">
      <c r="L203" s="27">
        <f>SUM(L200:L201)</f>
        <v>38</v>
      </c>
      <c r="M203" s="1">
        <f>L200/B191</f>
        <v>0.76086956521739135</v>
      </c>
      <c r="N203" s="1">
        <f>L203/B191</f>
        <v>0.82608695652173914</v>
      </c>
      <c r="O203" s="1">
        <f>N203-M203</f>
        <v>6.5217391304347783E-2</v>
      </c>
      <c r="P203" s="1"/>
      <c r="T203" s="27"/>
      <c r="U203" s="30"/>
      <c r="V203" s="30"/>
      <c r="W203" s="27"/>
    </row>
    <row r="204" spans="1:23" ht="12.75" customHeight="1" x14ac:dyDescent="0.2">
      <c r="M204" s="1"/>
      <c r="N204" s="1"/>
      <c r="O204" s="1"/>
      <c r="P204" s="1"/>
      <c r="T204" s="27"/>
      <c r="U204" s="30"/>
      <c r="V204" s="30"/>
      <c r="W204" s="27"/>
    </row>
    <row r="205" spans="1:23" ht="12.75" customHeight="1" x14ac:dyDescent="0.3">
      <c r="A205" s="3" t="s">
        <v>66</v>
      </c>
      <c r="M205" s="1"/>
      <c r="N205" s="1"/>
      <c r="P205" s="1"/>
    </row>
    <row r="206" spans="1:23" ht="25.5" customHeight="1" x14ac:dyDescent="0.2">
      <c r="B206" s="230" t="s">
        <v>3</v>
      </c>
      <c r="C206" s="231"/>
      <c r="D206" s="231"/>
      <c r="E206" s="231"/>
      <c r="F206" s="231"/>
      <c r="G206" s="231"/>
      <c r="H206" s="231"/>
      <c r="I206" s="231"/>
      <c r="J206" s="231"/>
      <c r="K206" s="187"/>
      <c r="M206" s="7" t="s">
        <v>11</v>
      </c>
      <c r="N206" s="7" t="s">
        <v>12</v>
      </c>
      <c r="O206" s="8" t="s">
        <v>13</v>
      </c>
      <c r="P206" s="7" t="s">
        <v>14</v>
      </c>
      <c r="Q206" s="9" t="s">
        <v>15</v>
      </c>
      <c r="R206" s="9" t="s">
        <v>16</v>
      </c>
      <c r="S206" s="10" t="s">
        <v>17</v>
      </c>
    </row>
    <row r="207" spans="1:23" ht="12.75" customHeight="1" x14ac:dyDescent="0.2">
      <c r="A207" s="12" t="s">
        <v>19</v>
      </c>
      <c r="B207" s="13">
        <v>1</v>
      </c>
      <c r="C207" s="13">
        <v>2</v>
      </c>
      <c r="D207" s="13">
        <v>3</v>
      </c>
      <c r="E207" s="13">
        <v>4</v>
      </c>
      <c r="F207" s="13">
        <v>5</v>
      </c>
      <c r="G207" s="13">
        <v>6</v>
      </c>
      <c r="H207" s="13">
        <v>7</v>
      </c>
      <c r="I207" s="13">
        <v>8</v>
      </c>
      <c r="J207" s="13">
        <v>9</v>
      </c>
      <c r="K207" s="188">
        <v>10</v>
      </c>
      <c r="L207" s="14" t="s">
        <v>20</v>
      </c>
      <c r="M207" s="18"/>
      <c r="N207" s="18"/>
      <c r="O207" s="19"/>
      <c r="P207" s="20"/>
      <c r="Q207" s="21"/>
      <c r="R207" s="21"/>
      <c r="S207" s="1"/>
    </row>
    <row r="208" spans="1:23" ht="12.75" customHeight="1" x14ac:dyDescent="0.2">
      <c r="A208" s="22" t="s">
        <v>34</v>
      </c>
      <c r="B208" s="23">
        <v>27</v>
      </c>
      <c r="C208" s="23"/>
      <c r="D208" s="23"/>
      <c r="E208" s="23"/>
      <c r="F208" s="23"/>
      <c r="G208" s="23"/>
      <c r="H208" s="23"/>
      <c r="I208" s="23"/>
      <c r="J208" s="23"/>
      <c r="K208" s="67"/>
      <c r="L208" s="28"/>
      <c r="M208" s="18"/>
      <c r="N208" s="18"/>
      <c r="O208" s="19"/>
      <c r="P208" s="20"/>
      <c r="Q208" s="26">
        <f>B208</f>
        <v>27</v>
      </c>
      <c r="R208" s="21"/>
      <c r="S208" s="1"/>
    </row>
    <row r="209" spans="1:23" ht="12.75" customHeight="1" x14ac:dyDescent="0.2">
      <c r="A209" s="22" t="s">
        <v>46</v>
      </c>
      <c r="C209" s="27">
        <v>19</v>
      </c>
      <c r="L209" s="28"/>
      <c r="M209" s="1"/>
      <c r="N209" s="1"/>
      <c r="P209" s="20">
        <f>C209/B208</f>
        <v>0.70370370370370372</v>
      </c>
      <c r="Q209" s="29">
        <v>19</v>
      </c>
      <c r="R209" s="30">
        <f t="shared" ref="R209:R217" si="24">Q209/Q208</f>
        <v>0.70370370370370372</v>
      </c>
      <c r="S209" s="1">
        <f t="shared" ref="S209:S217" si="25">100%-R209</f>
        <v>0.29629629629629628</v>
      </c>
    </row>
    <row r="210" spans="1:23" ht="12.75" customHeight="1" x14ac:dyDescent="0.2">
      <c r="A210" s="27">
        <v>1001</v>
      </c>
      <c r="D210" s="27">
        <v>19</v>
      </c>
      <c r="L210" s="28"/>
      <c r="M210" s="1"/>
      <c r="N210" s="1"/>
      <c r="P210" s="20">
        <f>D210/C209</f>
        <v>1</v>
      </c>
      <c r="Q210" s="29">
        <v>19</v>
      </c>
      <c r="R210" s="30">
        <f t="shared" si="24"/>
        <v>1</v>
      </c>
      <c r="S210" s="1">
        <f t="shared" si="25"/>
        <v>0</v>
      </c>
    </row>
    <row r="211" spans="1:23" ht="12.75" customHeight="1" x14ac:dyDescent="0.2">
      <c r="A211" s="27">
        <v>1002</v>
      </c>
      <c r="E211" s="27">
        <v>18</v>
      </c>
      <c r="L211" s="28"/>
      <c r="M211" s="1"/>
      <c r="N211" s="1"/>
      <c r="P211" s="1">
        <f>E211/D210</f>
        <v>0.94736842105263153</v>
      </c>
      <c r="Q211" s="29">
        <v>18</v>
      </c>
      <c r="R211" s="30">
        <f t="shared" si="24"/>
        <v>0.94736842105263153</v>
      </c>
      <c r="S211" s="1">
        <f t="shared" si="25"/>
        <v>5.2631578947368474E-2</v>
      </c>
    </row>
    <row r="212" spans="1:23" ht="12.75" customHeight="1" x14ac:dyDescent="0.2">
      <c r="A212" s="27">
        <v>1101</v>
      </c>
      <c r="F212" s="27">
        <v>17</v>
      </c>
      <c r="L212" s="28"/>
      <c r="M212" s="1"/>
      <c r="N212" s="1"/>
      <c r="P212" s="1">
        <f>F212/E211</f>
        <v>0.94444444444444442</v>
      </c>
      <c r="Q212" s="29">
        <v>18</v>
      </c>
      <c r="R212" s="30">
        <f t="shared" si="24"/>
        <v>1</v>
      </c>
      <c r="S212" s="1">
        <f t="shared" si="25"/>
        <v>0</v>
      </c>
    </row>
    <row r="213" spans="1:23" ht="12.75" customHeight="1" x14ac:dyDescent="0.2">
      <c r="A213" s="27">
        <v>1102</v>
      </c>
      <c r="G213" s="27">
        <v>17</v>
      </c>
      <c r="L213" s="28"/>
      <c r="M213" s="1"/>
      <c r="N213" s="1"/>
      <c r="P213" s="1">
        <f>G213/F212</f>
        <v>1</v>
      </c>
      <c r="Q213" s="29">
        <v>17</v>
      </c>
      <c r="R213" s="30">
        <f t="shared" si="24"/>
        <v>0.94444444444444442</v>
      </c>
      <c r="S213" s="1">
        <f t="shared" si="25"/>
        <v>5.555555555555558E-2</v>
      </c>
    </row>
    <row r="214" spans="1:23" ht="12.75" customHeight="1" x14ac:dyDescent="0.2">
      <c r="A214" s="27">
        <v>1201</v>
      </c>
      <c r="H214" s="27">
        <v>17</v>
      </c>
      <c r="L214" s="28"/>
      <c r="M214" s="1"/>
      <c r="N214" s="1"/>
      <c r="P214" s="1">
        <f>H214/G213</f>
        <v>1</v>
      </c>
      <c r="Q214" s="29">
        <v>17</v>
      </c>
      <c r="R214" s="30">
        <f t="shared" si="24"/>
        <v>1</v>
      </c>
      <c r="S214" s="1">
        <f t="shared" si="25"/>
        <v>0</v>
      </c>
    </row>
    <row r="215" spans="1:23" ht="12.75" customHeight="1" x14ac:dyDescent="0.2">
      <c r="A215" s="27">
        <v>1202</v>
      </c>
      <c r="I215" s="27">
        <v>16</v>
      </c>
      <c r="L215" s="28"/>
      <c r="M215" s="1"/>
      <c r="N215" s="1"/>
      <c r="P215" s="1">
        <f>I215/H214</f>
        <v>0.94117647058823528</v>
      </c>
      <c r="Q215" s="29">
        <v>16</v>
      </c>
      <c r="R215" s="30">
        <f t="shared" si="24"/>
        <v>0.94117647058823528</v>
      </c>
      <c r="S215" s="1">
        <f t="shared" si="25"/>
        <v>5.8823529411764719E-2</v>
      </c>
    </row>
    <row r="216" spans="1:23" ht="12.75" customHeight="1" x14ac:dyDescent="0.2">
      <c r="A216" s="27">
        <v>1301</v>
      </c>
      <c r="J216" s="27">
        <v>15</v>
      </c>
      <c r="L216" s="28"/>
      <c r="M216" s="1"/>
      <c r="N216" s="1"/>
      <c r="P216" s="1">
        <f>J216/I215</f>
        <v>0.9375</v>
      </c>
      <c r="Q216" s="29">
        <v>17</v>
      </c>
      <c r="R216" s="30">
        <f t="shared" si="24"/>
        <v>1.0625</v>
      </c>
      <c r="S216" s="1">
        <f t="shared" si="25"/>
        <v>-6.25E-2</v>
      </c>
    </row>
    <row r="217" spans="1:23" ht="12.75" customHeight="1" x14ac:dyDescent="0.2">
      <c r="A217" s="27">
        <v>1302</v>
      </c>
      <c r="K217" s="189">
        <v>15</v>
      </c>
      <c r="L217" s="28">
        <v>15</v>
      </c>
      <c r="M217" s="1"/>
      <c r="N217" s="1"/>
      <c r="P217" s="1">
        <f>K217/J216</f>
        <v>1</v>
      </c>
      <c r="Q217" s="29">
        <v>16</v>
      </c>
      <c r="R217" s="30">
        <f t="shared" si="24"/>
        <v>0.94117647058823528</v>
      </c>
      <c r="S217" s="1">
        <f t="shared" si="25"/>
        <v>5.8823529411764719E-2</v>
      </c>
      <c r="T217" s="27"/>
      <c r="U217" s="27"/>
      <c r="V217" s="27"/>
      <c r="W217" s="27"/>
    </row>
    <row r="218" spans="1:23" ht="12.75" customHeight="1" x14ac:dyDescent="0.2">
      <c r="M218" s="1"/>
      <c r="N218" s="1"/>
      <c r="P218" s="1"/>
      <c r="T218" s="27"/>
      <c r="U218" s="30"/>
      <c r="V218" s="30"/>
      <c r="W218" s="27"/>
    </row>
    <row r="219" spans="1:23" ht="12.75" customHeight="1" x14ac:dyDescent="0.2">
      <c r="M219" s="1"/>
      <c r="N219" s="1"/>
      <c r="P219" s="1"/>
    </row>
    <row r="220" spans="1:23" ht="12.75" customHeight="1" x14ac:dyDescent="0.2">
      <c r="L220" s="27">
        <f>SUM(L217)</f>
        <v>15</v>
      </c>
      <c r="M220" s="1">
        <f>L217/B208</f>
        <v>0.55555555555555558</v>
      </c>
      <c r="N220" s="1">
        <f>L220/B208</f>
        <v>0.55555555555555558</v>
      </c>
      <c r="O220" s="1">
        <f>N220-M220</f>
        <v>0</v>
      </c>
      <c r="P220" s="1"/>
    </row>
    <row r="221" spans="1:23" ht="12.75" customHeight="1" x14ac:dyDescent="0.2">
      <c r="M221" s="1"/>
      <c r="N221" s="1"/>
      <c r="O221" s="1"/>
      <c r="P221" s="1"/>
    </row>
    <row r="222" spans="1:23" ht="12.75" customHeight="1" x14ac:dyDescent="0.3">
      <c r="A222" s="3" t="s">
        <v>67</v>
      </c>
      <c r="M222" s="1"/>
      <c r="N222" s="1"/>
      <c r="P222" s="1"/>
    </row>
    <row r="223" spans="1:23" ht="25.5" customHeight="1" x14ac:dyDescent="0.2">
      <c r="B223" s="230" t="s">
        <v>3</v>
      </c>
      <c r="C223" s="231"/>
      <c r="D223" s="231"/>
      <c r="E223" s="231"/>
      <c r="F223" s="231"/>
      <c r="G223" s="231"/>
      <c r="H223" s="231"/>
      <c r="I223" s="231"/>
      <c r="J223" s="231"/>
      <c r="K223" s="187"/>
      <c r="M223" s="7" t="s">
        <v>11</v>
      </c>
      <c r="N223" s="7" t="s">
        <v>12</v>
      </c>
      <c r="O223" s="8" t="s">
        <v>13</v>
      </c>
      <c r="P223" s="7" t="s">
        <v>14</v>
      </c>
      <c r="Q223" s="9" t="s">
        <v>15</v>
      </c>
      <c r="R223" s="9" t="s">
        <v>16</v>
      </c>
      <c r="S223" s="10" t="s">
        <v>17</v>
      </c>
    </row>
    <row r="224" spans="1:23" ht="12.75" customHeight="1" x14ac:dyDescent="0.2">
      <c r="A224" s="12" t="s">
        <v>19</v>
      </c>
      <c r="B224" s="13">
        <v>1</v>
      </c>
      <c r="C224" s="13">
        <v>2</v>
      </c>
      <c r="D224" s="13">
        <v>3</v>
      </c>
      <c r="E224" s="13">
        <v>4</v>
      </c>
      <c r="F224" s="13">
        <v>5</v>
      </c>
      <c r="G224" s="13">
        <v>6</v>
      </c>
      <c r="H224" s="13">
        <v>7</v>
      </c>
      <c r="I224" s="13">
        <v>8</v>
      </c>
      <c r="J224" s="13">
        <v>9</v>
      </c>
      <c r="K224" s="188">
        <v>10</v>
      </c>
      <c r="L224" s="14" t="s">
        <v>20</v>
      </c>
      <c r="M224" s="18"/>
      <c r="N224" s="18"/>
      <c r="O224" s="19"/>
      <c r="P224" s="20"/>
      <c r="Q224" s="21"/>
      <c r="R224" s="21"/>
      <c r="S224" s="1"/>
    </row>
    <row r="225" spans="1:29" ht="12.75" customHeight="1" x14ac:dyDescent="0.2">
      <c r="A225" s="22" t="s">
        <v>46</v>
      </c>
      <c r="B225" s="23">
        <v>50</v>
      </c>
      <c r="C225" s="23"/>
      <c r="D225" s="23"/>
      <c r="E225" s="23"/>
      <c r="F225" s="23"/>
      <c r="G225" s="23"/>
      <c r="H225" s="23"/>
      <c r="I225" s="23"/>
      <c r="J225" s="23"/>
      <c r="K225" s="67"/>
      <c r="L225" s="28"/>
      <c r="M225" s="18"/>
      <c r="N225" s="18"/>
      <c r="O225" s="19"/>
      <c r="P225" s="20"/>
      <c r="Q225" s="26">
        <f>B225</f>
        <v>50</v>
      </c>
      <c r="R225" s="21"/>
      <c r="S225" s="1"/>
      <c r="AB225" s="40"/>
      <c r="AC225" s="27"/>
    </row>
    <row r="226" spans="1:29" ht="12.75" customHeight="1" x14ac:dyDescent="0.2">
      <c r="A226" s="27">
        <v>1001</v>
      </c>
      <c r="C226" s="27">
        <v>45</v>
      </c>
      <c r="L226" s="28"/>
      <c r="M226" s="1"/>
      <c r="N226" s="1"/>
      <c r="P226" s="20">
        <f>C226/B225</f>
        <v>0.9</v>
      </c>
      <c r="Q226" s="29">
        <v>45</v>
      </c>
      <c r="R226" s="30">
        <f t="shared" ref="R226:R234" si="26">Q226/Q225</f>
        <v>0.9</v>
      </c>
      <c r="S226" s="1">
        <f t="shared" ref="S226:S234" si="27">100%-R226</f>
        <v>9.9999999999999978E-2</v>
      </c>
      <c r="AB226" s="40"/>
      <c r="AC226" s="27"/>
    </row>
    <row r="227" spans="1:29" ht="12.75" customHeight="1" x14ac:dyDescent="0.2">
      <c r="A227" s="27">
        <v>1002</v>
      </c>
      <c r="D227" s="27">
        <v>42</v>
      </c>
      <c r="L227" s="28"/>
      <c r="M227" s="1"/>
      <c r="N227" s="1"/>
      <c r="P227" s="1">
        <f>D227/C226</f>
        <v>0.93333333333333335</v>
      </c>
      <c r="Q227" s="29">
        <v>42</v>
      </c>
      <c r="R227" s="30">
        <f t="shared" si="26"/>
        <v>0.93333333333333335</v>
      </c>
      <c r="S227" s="1">
        <f t="shared" si="27"/>
        <v>6.6666666666666652E-2</v>
      </c>
      <c r="AB227" s="40"/>
      <c r="AC227" s="27"/>
    </row>
    <row r="228" spans="1:29" ht="12.75" customHeight="1" x14ac:dyDescent="0.2">
      <c r="A228" s="27">
        <v>1101</v>
      </c>
      <c r="E228" s="27">
        <v>42</v>
      </c>
      <c r="L228" s="28"/>
      <c r="M228" s="1"/>
      <c r="N228" s="1"/>
      <c r="P228" s="1">
        <f>E228/D227</f>
        <v>1</v>
      </c>
      <c r="Q228" s="29">
        <v>42</v>
      </c>
      <c r="R228" s="30">
        <f t="shared" si="26"/>
        <v>1</v>
      </c>
      <c r="S228" s="1">
        <f t="shared" si="27"/>
        <v>0</v>
      </c>
    </row>
    <row r="229" spans="1:29" ht="12.75" customHeight="1" x14ac:dyDescent="0.2">
      <c r="A229" s="27">
        <v>1102</v>
      </c>
      <c r="F229" s="27">
        <v>42</v>
      </c>
      <c r="L229" s="28"/>
      <c r="M229" s="1"/>
      <c r="N229" s="1"/>
      <c r="P229" s="1">
        <f>F229/E228</f>
        <v>1</v>
      </c>
      <c r="Q229" s="29">
        <v>42</v>
      </c>
      <c r="R229" s="30">
        <f t="shared" si="26"/>
        <v>1</v>
      </c>
      <c r="S229" s="1">
        <f t="shared" si="27"/>
        <v>0</v>
      </c>
    </row>
    <row r="230" spans="1:29" ht="12.75" customHeight="1" x14ac:dyDescent="0.2">
      <c r="A230" s="27">
        <v>1201</v>
      </c>
      <c r="G230" s="27">
        <v>42</v>
      </c>
      <c r="L230" s="28"/>
      <c r="M230" s="1"/>
      <c r="N230" s="1"/>
      <c r="P230" s="1">
        <f>G230/F229</f>
        <v>1</v>
      </c>
      <c r="Q230" s="29">
        <v>42</v>
      </c>
      <c r="R230" s="30">
        <f t="shared" si="26"/>
        <v>1</v>
      </c>
      <c r="S230" s="1">
        <f t="shared" si="27"/>
        <v>0</v>
      </c>
    </row>
    <row r="231" spans="1:29" ht="12.75" customHeight="1" x14ac:dyDescent="0.2">
      <c r="A231" s="27">
        <v>1202</v>
      </c>
      <c r="H231" s="27">
        <v>41</v>
      </c>
      <c r="L231" s="28"/>
      <c r="M231" s="1"/>
      <c r="N231" s="1"/>
      <c r="P231" s="1">
        <f>H231/G230</f>
        <v>0.97619047619047616</v>
      </c>
      <c r="Q231" s="29">
        <v>41</v>
      </c>
      <c r="R231" s="30">
        <f t="shared" si="26"/>
        <v>0.97619047619047616</v>
      </c>
      <c r="S231" s="1">
        <f t="shared" si="27"/>
        <v>2.3809523809523836E-2</v>
      </c>
    </row>
    <row r="232" spans="1:29" ht="12.75" customHeight="1" x14ac:dyDescent="0.2">
      <c r="A232" s="27">
        <v>1301</v>
      </c>
      <c r="I232" s="27">
        <v>40</v>
      </c>
      <c r="L232" s="28"/>
      <c r="M232" s="1"/>
      <c r="N232" s="1"/>
      <c r="P232" s="1">
        <f>I232/H231</f>
        <v>0.97560975609756095</v>
      </c>
      <c r="Q232" s="29">
        <v>41</v>
      </c>
      <c r="R232" s="30">
        <f t="shared" si="26"/>
        <v>1</v>
      </c>
      <c r="S232" s="1">
        <f t="shared" si="27"/>
        <v>0</v>
      </c>
    </row>
    <row r="233" spans="1:29" ht="12.75" customHeight="1" x14ac:dyDescent="0.2">
      <c r="A233" s="27">
        <v>1302</v>
      </c>
      <c r="J233" s="27">
        <v>40</v>
      </c>
      <c r="L233" s="28"/>
      <c r="M233" s="1"/>
      <c r="N233" s="1"/>
      <c r="P233" s="1">
        <f>J233/I232</f>
        <v>1</v>
      </c>
      <c r="Q233" s="29">
        <v>41</v>
      </c>
      <c r="R233" s="30">
        <f t="shared" si="26"/>
        <v>1</v>
      </c>
      <c r="S233" s="1">
        <f t="shared" si="27"/>
        <v>0</v>
      </c>
    </row>
    <row r="234" spans="1:29" ht="12.75" customHeight="1" x14ac:dyDescent="0.2">
      <c r="A234" s="27">
        <v>1401</v>
      </c>
      <c r="K234" s="189">
        <v>40</v>
      </c>
      <c r="L234" s="28">
        <v>37</v>
      </c>
      <c r="M234" s="1"/>
      <c r="N234" s="1"/>
      <c r="P234" s="1">
        <f>K234/J233</f>
        <v>1</v>
      </c>
      <c r="Q234" s="29">
        <v>41</v>
      </c>
      <c r="R234" s="30">
        <f t="shared" si="26"/>
        <v>1</v>
      </c>
      <c r="S234" s="1">
        <f t="shared" si="27"/>
        <v>0</v>
      </c>
    </row>
    <row r="235" spans="1:29" ht="12.75" customHeight="1" x14ac:dyDescent="0.2">
      <c r="A235" s="27">
        <v>1402</v>
      </c>
      <c r="K235" s="189">
        <v>3</v>
      </c>
      <c r="L235" s="28">
        <v>2</v>
      </c>
      <c r="M235" s="1"/>
      <c r="N235" s="1"/>
      <c r="P235" s="1"/>
      <c r="Q235" s="29">
        <v>3</v>
      </c>
      <c r="R235" s="30"/>
      <c r="S235" s="1"/>
      <c r="T235" s="27"/>
      <c r="U235" s="27"/>
      <c r="V235" s="27"/>
      <c r="W235" s="27"/>
    </row>
    <row r="236" spans="1:29" ht="12.75" customHeight="1" x14ac:dyDescent="0.2">
      <c r="A236" s="27">
        <v>1501</v>
      </c>
      <c r="K236" s="189">
        <v>1</v>
      </c>
      <c r="L236" s="28">
        <v>1</v>
      </c>
      <c r="M236" s="1"/>
      <c r="N236" s="1"/>
      <c r="P236" s="1"/>
      <c r="Q236" s="29">
        <v>1</v>
      </c>
      <c r="R236" s="30"/>
      <c r="S236" s="1"/>
      <c r="T236" s="27"/>
      <c r="U236" s="30"/>
      <c r="V236" s="30"/>
      <c r="W236" s="27"/>
    </row>
    <row r="237" spans="1:29" ht="12.75" customHeight="1" x14ac:dyDescent="0.2">
      <c r="A237" s="27">
        <v>1502</v>
      </c>
      <c r="K237" s="189">
        <v>1</v>
      </c>
      <c r="L237" s="28">
        <v>1</v>
      </c>
      <c r="M237" s="1"/>
      <c r="N237" s="1"/>
      <c r="P237" s="1"/>
      <c r="Q237" s="29">
        <v>1</v>
      </c>
      <c r="R237" s="30"/>
      <c r="S237" s="1"/>
      <c r="T237" s="27"/>
      <c r="U237" s="30"/>
      <c r="V237" s="30"/>
      <c r="W237" s="27"/>
    </row>
    <row r="238" spans="1:29" ht="12.75" customHeight="1" x14ac:dyDescent="0.2">
      <c r="L238" s="27">
        <f>SUM(L234:L237)</f>
        <v>41</v>
      </c>
      <c r="M238" s="1">
        <f>L234/B225</f>
        <v>0.74</v>
      </c>
      <c r="N238" s="1">
        <f>L238/B225</f>
        <v>0.82</v>
      </c>
      <c r="O238" s="1">
        <f>N238-M238</f>
        <v>7.999999999999996E-2</v>
      </c>
      <c r="P238" s="1"/>
    </row>
    <row r="239" spans="1:29" ht="12.75" customHeight="1" x14ac:dyDescent="0.2">
      <c r="M239" s="1"/>
      <c r="N239" s="1"/>
      <c r="P239" s="1"/>
    </row>
    <row r="240" spans="1:29" ht="12.75" customHeight="1" x14ac:dyDescent="0.2">
      <c r="M240" s="1"/>
      <c r="N240" s="1"/>
      <c r="P240" s="1"/>
      <c r="U240" s="106"/>
    </row>
    <row r="241" spans="1:21" ht="26.25" customHeight="1" x14ac:dyDescent="0.4">
      <c r="A241" s="113"/>
      <c r="B241" s="211" t="s">
        <v>68</v>
      </c>
      <c r="C241" s="211"/>
      <c r="D241" s="211"/>
      <c r="E241" s="211"/>
      <c r="F241" s="211"/>
      <c r="G241" s="211"/>
      <c r="H241" s="211"/>
      <c r="I241" s="211"/>
      <c r="J241" s="211"/>
      <c r="K241" s="211"/>
      <c r="L241" s="66" t="s">
        <v>49</v>
      </c>
      <c r="M241" s="1"/>
      <c r="N241" s="1"/>
      <c r="O241" s="27"/>
      <c r="P241" s="1"/>
      <c r="Q241" s="27"/>
      <c r="R241" s="27"/>
      <c r="S241" s="27"/>
      <c r="U241" s="106"/>
    </row>
    <row r="242" spans="1:21" ht="20.25" x14ac:dyDescent="0.2">
      <c r="A242" s="223" t="s">
        <v>19</v>
      </c>
      <c r="B242" s="224" t="s">
        <v>69</v>
      </c>
      <c r="C242" s="225"/>
      <c r="D242" s="225"/>
      <c r="E242" s="225"/>
      <c r="F242" s="225"/>
      <c r="G242" s="225"/>
      <c r="H242" s="225"/>
      <c r="I242" s="225"/>
      <c r="J242" s="225"/>
      <c r="K242" s="226"/>
      <c r="L242" s="227" t="s">
        <v>20</v>
      </c>
      <c r="M242" s="221" t="s">
        <v>11</v>
      </c>
      <c r="N242" s="221" t="s">
        <v>12</v>
      </c>
      <c r="O242" s="229" t="s">
        <v>13</v>
      </c>
      <c r="P242" s="221" t="s">
        <v>14</v>
      </c>
      <c r="Q242" s="222" t="s">
        <v>15</v>
      </c>
      <c r="R242" s="222" t="s">
        <v>16</v>
      </c>
      <c r="S242" s="221" t="s">
        <v>17</v>
      </c>
      <c r="U242" s="106"/>
    </row>
    <row r="243" spans="1:21" ht="15.75" x14ac:dyDescent="0.25">
      <c r="A243" s="217"/>
      <c r="B243" s="41" t="s">
        <v>70</v>
      </c>
      <c r="C243" s="41" t="s">
        <v>71</v>
      </c>
      <c r="D243" s="41" t="s">
        <v>72</v>
      </c>
      <c r="E243" s="41" t="s">
        <v>73</v>
      </c>
      <c r="F243" s="41" t="s">
        <v>74</v>
      </c>
      <c r="G243" s="41" t="s">
        <v>75</v>
      </c>
      <c r="H243" s="41" t="s">
        <v>76</v>
      </c>
      <c r="I243" s="41" t="s">
        <v>77</v>
      </c>
      <c r="J243" s="41" t="s">
        <v>78</v>
      </c>
      <c r="K243" s="191" t="s">
        <v>123</v>
      </c>
      <c r="L243" s="249"/>
      <c r="M243" s="217"/>
      <c r="N243" s="217"/>
      <c r="O243" s="217"/>
      <c r="P243" s="217"/>
      <c r="Q243" s="217"/>
      <c r="R243" s="217"/>
      <c r="S243" s="217"/>
      <c r="U243" s="106"/>
    </row>
    <row r="244" spans="1:21" ht="15.75" customHeight="1" x14ac:dyDescent="0.25">
      <c r="A244" s="41">
        <v>1001</v>
      </c>
      <c r="B244" s="42">
        <v>18</v>
      </c>
      <c r="C244" s="42"/>
      <c r="D244" s="42"/>
      <c r="E244" s="42"/>
      <c r="F244" s="42"/>
      <c r="G244" s="42"/>
      <c r="H244" s="42"/>
      <c r="I244" s="42"/>
      <c r="J244" s="42"/>
      <c r="K244" s="42"/>
      <c r="L244" s="131"/>
      <c r="M244" s="114"/>
      <c r="N244" s="115"/>
      <c r="O244" s="116"/>
      <c r="P244" s="117"/>
      <c r="Q244" s="44">
        <f>B244</f>
        <v>18</v>
      </c>
      <c r="R244" s="118"/>
      <c r="S244" s="117"/>
      <c r="U244" s="106"/>
    </row>
    <row r="245" spans="1:21" ht="15.75" customHeight="1" x14ac:dyDescent="0.25">
      <c r="A245" s="41">
        <v>1002</v>
      </c>
      <c r="B245" s="42"/>
      <c r="C245" s="42">
        <v>17</v>
      </c>
      <c r="D245" s="42"/>
      <c r="E245" s="42"/>
      <c r="F245" s="42"/>
      <c r="G245" s="42"/>
      <c r="H245" s="42"/>
      <c r="I245" s="42"/>
      <c r="J245" s="42"/>
      <c r="K245" s="42"/>
      <c r="L245" s="131"/>
      <c r="M245" s="119"/>
      <c r="N245" s="120"/>
      <c r="O245" s="121"/>
      <c r="P245" s="47">
        <f>IF(C245=0,"",C245/B244)</f>
        <v>0.94444444444444442</v>
      </c>
      <c r="Q245" s="48">
        <v>17</v>
      </c>
      <c r="R245" s="49">
        <f t="shared" ref="R245:R253" si="28">IF(Q245=0,"",Q245/Q244)</f>
        <v>0.94444444444444442</v>
      </c>
      <c r="S245" s="49">
        <f t="shared" ref="S245:S253" si="29">IF(Q245=0,"",100%-R245)</f>
        <v>5.555555555555558E-2</v>
      </c>
      <c r="U245" s="106"/>
    </row>
    <row r="246" spans="1:21" ht="15.75" customHeight="1" x14ac:dyDescent="0.25">
      <c r="A246" s="41">
        <v>1101</v>
      </c>
      <c r="B246" s="42"/>
      <c r="C246" s="42"/>
      <c r="D246" s="42">
        <v>16</v>
      </c>
      <c r="E246" s="42"/>
      <c r="F246" s="42"/>
      <c r="G246" s="42"/>
      <c r="H246" s="42"/>
      <c r="I246" s="42"/>
      <c r="J246" s="42"/>
      <c r="K246" s="42"/>
      <c r="L246" s="131"/>
      <c r="M246" s="119"/>
      <c r="N246" s="120"/>
      <c r="O246" s="121"/>
      <c r="P246" s="47">
        <f>IF(D246=0,"",D246/C245)</f>
        <v>0.94117647058823528</v>
      </c>
      <c r="Q246" s="48">
        <v>16</v>
      </c>
      <c r="R246" s="49">
        <f t="shared" si="28"/>
        <v>0.94117647058823528</v>
      </c>
      <c r="S246" s="49">
        <f t="shared" si="29"/>
        <v>5.8823529411764719E-2</v>
      </c>
      <c r="T246" s="74"/>
      <c r="U246" s="106"/>
    </row>
    <row r="247" spans="1:21" ht="15.75" customHeight="1" x14ac:dyDescent="0.25">
      <c r="A247" s="41">
        <v>1102</v>
      </c>
      <c r="B247" s="42"/>
      <c r="C247" s="42"/>
      <c r="D247" s="42"/>
      <c r="E247" s="42">
        <v>15</v>
      </c>
      <c r="F247" s="42"/>
      <c r="G247" s="42"/>
      <c r="H247" s="42"/>
      <c r="I247" s="42"/>
      <c r="J247" s="42"/>
      <c r="K247" s="42"/>
      <c r="L247" s="131"/>
      <c r="M247" s="119"/>
      <c r="N247" s="120"/>
      <c r="O247" s="121"/>
      <c r="P247" s="47">
        <f>IF(E247=0,"",E247/D246)</f>
        <v>0.9375</v>
      </c>
      <c r="Q247" s="48">
        <v>15</v>
      </c>
      <c r="R247" s="49">
        <f t="shared" si="28"/>
        <v>0.9375</v>
      </c>
      <c r="S247" s="49">
        <f t="shared" si="29"/>
        <v>6.25E-2</v>
      </c>
      <c r="U247" s="106"/>
    </row>
    <row r="248" spans="1:21" ht="15.75" customHeight="1" x14ac:dyDescent="0.25">
      <c r="A248" s="41">
        <v>1201</v>
      </c>
      <c r="B248" s="42"/>
      <c r="C248" s="42"/>
      <c r="D248" s="42"/>
      <c r="E248" s="42"/>
      <c r="F248" s="42">
        <v>12</v>
      </c>
      <c r="G248" s="42"/>
      <c r="H248" s="42"/>
      <c r="I248" s="42"/>
      <c r="J248" s="42"/>
      <c r="K248" s="42"/>
      <c r="L248" s="131"/>
      <c r="M248" s="119"/>
      <c r="N248" s="120"/>
      <c r="O248" s="121"/>
      <c r="P248" s="47">
        <f>IF(F248=0,"",F248/E247)</f>
        <v>0.8</v>
      </c>
      <c r="Q248" s="48">
        <v>14</v>
      </c>
      <c r="R248" s="49">
        <f t="shared" si="28"/>
        <v>0.93333333333333335</v>
      </c>
      <c r="S248" s="49">
        <f t="shared" si="29"/>
        <v>6.6666666666666652E-2</v>
      </c>
      <c r="U248" s="106"/>
    </row>
    <row r="249" spans="1:21" ht="15.75" customHeight="1" x14ac:dyDescent="0.25">
      <c r="A249" s="41">
        <v>1202</v>
      </c>
      <c r="B249" s="42"/>
      <c r="C249" s="42"/>
      <c r="D249" s="42"/>
      <c r="E249" s="42"/>
      <c r="F249" s="42"/>
      <c r="G249" s="42">
        <v>12</v>
      </c>
      <c r="H249" s="42"/>
      <c r="I249" s="42"/>
      <c r="J249" s="42"/>
      <c r="K249" s="42"/>
      <c r="L249" s="131"/>
      <c r="M249" s="119"/>
      <c r="N249" s="120"/>
      <c r="O249" s="121"/>
      <c r="P249" s="47">
        <f>IF(G249=0,"",G249/F248)</f>
        <v>1</v>
      </c>
      <c r="Q249" s="48">
        <v>13</v>
      </c>
      <c r="R249" s="49">
        <f t="shared" si="28"/>
        <v>0.9285714285714286</v>
      </c>
      <c r="S249" s="49">
        <f t="shared" si="29"/>
        <v>7.1428571428571397E-2</v>
      </c>
      <c r="U249" s="106"/>
    </row>
    <row r="250" spans="1:21" ht="15.75" customHeight="1" x14ac:dyDescent="0.25">
      <c r="A250" s="41">
        <v>1301</v>
      </c>
      <c r="B250" s="42"/>
      <c r="C250" s="42"/>
      <c r="D250" s="42"/>
      <c r="E250" s="42"/>
      <c r="F250" s="42"/>
      <c r="G250" s="42"/>
      <c r="H250" s="42">
        <v>12</v>
      </c>
      <c r="I250" s="42"/>
      <c r="J250" s="42"/>
      <c r="K250" s="42"/>
      <c r="L250" s="131"/>
      <c r="M250" s="119"/>
      <c r="N250" s="120"/>
      <c r="O250" s="121"/>
      <c r="P250" s="47">
        <f>IF(H250=0,"",H250/G249)</f>
        <v>1</v>
      </c>
      <c r="Q250" s="48">
        <v>13</v>
      </c>
      <c r="R250" s="49">
        <f t="shared" si="28"/>
        <v>1</v>
      </c>
      <c r="S250" s="49">
        <f t="shared" si="29"/>
        <v>0</v>
      </c>
      <c r="U250" s="106"/>
    </row>
    <row r="251" spans="1:21" ht="15.75" customHeight="1" x14ac:dyDescent="0.25">
      <c r="A251" s="41">
        <v>1302</v>
      </c>
      <c r="B251" s="42"/>
      <c r="C251" s="42"/>
      <c r="D251" s="42"/>
      <c r="E251" s="42"/>
      <c r="F251" s="42"/>
      <c r="G251" s="42"/>
      <c r="H251" s="42"/>
      <c r="I251" s="42">
        <v>11</v>
      </c>
      <c r="J251" s="42"/>
      <c r="K251" s="42"/>
      <c r="L251" s="131"/>
      <c r="M251" s="119"/>
      <c r="N251" s="120"/>
      <c r="O251" s="121"/>
      <c r="P251" s="47">
        <f>IF(I251=0,"",I251/H250)</f>
        <v>0.91666666666666663</v>
      </c>
      <c r="Q251" s="48">
        <v>13</v>
      </c>
      <c r="R251" s="49">
        <f t="shared" si="28"/>
        <v>1</v>
      </c>
      <c r="S251" s="49">
        <f t="shared" si="29"/>
        <v>0</v>
      </c>
      <c r="U251" s="106"/>
    </row>
    <row r="252" spans="1:21" ht="15.75" customHeight="1" x14ac:dyDescent="0.25">
      <c r="A252" s="41">
        <v>1401</v>
      </c>
      <c r="B252" s="42"/>
      <c r="C252" s="42"/>
      <c r="D252" s="42"/>
      <c r="E252" s="42"/>
      <c r="F252" s="42"/>
      <c r="G252" s="42"/>
      <c r="H252" s="42"/>
      <c r="I252" s="42"/>
      <c r="J252" s="42">
        <v>11</v>
      </c>
      <c r="K252" s="42"/>
      <c r="L252" s="131">
        <v>2</v>
      </c>
      <c r="M252" s="119"/>
      <c r="N252" s="120"/>
      <c r="O252" s="121"/>
      <c r="P252" s="47">
        <f>IF(J252=0,"",J252/I251)</f>
        <v>1</v>
      </c>
      <c r="Q252" s="48">
        <v>13</v>
      </c>
      <c r="R252" s="49">
        <f t="shared" si="28"/>
        <v>1</v>
      </c>
      <c r="S252" s="49">
        <f t="shared" si="29"/>
        <v>0</v>
      </c>
      <c r="U252" s="106"/>
    </row>
    <row r="253" spans="1:21" ht="15.75" customHeight="1" x14ac:dyDescent="0.25">
      <c r="A253" s="41">
        <v>1402</v>
      </c>
      <c r="B253" s="42"/>
      <c r="C253" s="42"/>
      <c r="D253" s="42"/>
      <c r="E253" s="42"/>
      <c r="F253" s="42"/>
      <c r="G253" s="42"/>
      <c r="H253" s="42"/>
      <c r="I253" s="42"/>
      <c r="J253" s="42"/>
      <c r="K253" s="42">
        <v>11</v>
      </c>
      <c r="L253" s="131">
        <v>10</v>
      </c>
      <c r="M253" s="119"/>
      <c r="N253" s="120"/>
      <c r="O253" s="121"/>
      <c r="P253" s="47">
        <f>IF(K253=0,"",K253/J252)</f>
        <v>1</v>
      </c>
      <c r="Q253" s="48">
        <v>12</v>
      </c>
      <c r="R253" s="49">
        <f t="shared" si="28"/>
        <v>0.92307692307692313</v>
      </c>
      <c r="S253" s="49">
        <f t="shared" si="29"/>
        <v>7.6923076923076872E-2</v>
      </c>
      <c r="U253" s="106"/>
    </row>
    <row r="254" spans="1:21" ht="15.75" customHeight="1" x14ac:dyDescent="0.25">
      <c r="A254" s="41">
        <v>1501</v>
      </c>
      <c r="B254" s="42"/>
      <c r="C254" s="42"/>
      <c r="D254" s="42"/>
      <c r="E254" s="42"/>
      <c r="F254" s="42"/>
      <c r="G254" s="42"/>
      <c r="H254" s="42"/>
      <c r="I254" s="42"/>
      <c r="J254" s="42"/>
      <c r="K254" s="42">
        <v>1</v>
      </c>
      <c r="L254" s="131"/>
      <c r="M254" s="119"/>
      <c r="N254" s="120"/>
      <c r="O254" s="122"/>
      <c r="P254" s="123"/>
      <c r="Q254" s="124">
        <v>1</v>
      </c>
      <c r="R254" s="125"/>
      <c r="S254" s="123"/>
      <c r="U254" s="106"/>
    </row>
    <row r="255" spans="1:21" ht="15.75" customHeight="1" x14ac:dyDescent="0.25">
      <c r="A255" s="41">
        <v>1502</v>
      </c>
      <c r="B255" s="42"/>
      <c r="C255" s="42"/>
      <c r="D255" s="42"/>
      <c r="E255" s="42"/>
      <c r="F255" s="42"/>
      <c r="G255" s="42"/>
      <c r="H255" s="42"/>
      <c r="I255" s="42"/>
      <c r="J255" s="42"/>
      <c r="K255" s="42">
        <v>1</v>
      </c>
      <c r="L255" s="131">
        <v>1</v>
      </c>
      <c r="M255" s="119"/>
      <c r="N255" s="120"/>
      <c r="O255" s="122"/>
      <c r="P255" s="126"/>
      <c r="Q255" s="124">
        <v>1</v>
      </c>
      <c r="R255" s="127"/>
      <c r="S255" s="126"/>
      <c r="U255" s="106"/>
    </row>
    <row r="256" spans="1:21" ht="15.75" customHeight="1" x14ac:dyDescent="0.25">
      <c r="A256" s="41">
        <v>1601</v>
      </c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131"/>
      <c r="M256" s="119"/>
      <c r="N256" s="120"/>
      <c r="O256" s="122"/>
      <c r="P256" s="126"/>
      <c r="Q256" s="124"/>
      <c r="R256" s="127"/>
      <c r="S256" s="126"/>
      <c r="U256" s="106"/>
    </row>
    <row r="257" spans="1:21" ht="15.75" customHeight="1" x14ac:dyDescent="0.25">
      <c r="A257" s="41">
        <v>1602</v>
      </c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131"/>
      <c r="M257" s="119"/>
      <c r="N257" s="120"/>
      <c r="O257" s="122"/>
      <c r="P257" s="120"/>
      <c r="Q257" s="122"/>
      <c r="R257" s="151"/>
      <c r="S257" s="126"/>
      <c r="U257" s="106"/>
    </row>
    <row r="258" spans="1:21" ht="15.75" customHeight="1" x14ac:dyDescent="0.25">
      <c r="A258" s="41">
        <v>1702</v>
      </c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131"/>
      <c r="M258" s="119"/>
      <c r="N258" s="120"/>
      <c r="O258" s="122"/>
      <c r="P258" s="52" t="s">
        <v>35</v>
      </c>
      <c r="Q258" s="94">
        <v>13</v>
      </c>
      <c r="R258" s="54">
        <f>IF(SUM(L248:L258)=0,"",SUM(L248:L258))</f>
        <v>13</v>
      </c>
      <c r="S258" s="55" t="s">
        <v>20</v>
      </c>
      <c r="U258" s="106"/>
    </row>
    <row r="259" spans="1:21" ht="15.75" customHeight="1" x14ac:dyDescent="0.25">
      <c r="A259" s="41">
        <v>1801</v>
      </c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131"/>
      <c r="M259" s="119"/>
      <c r="N259" s="120"/>
      <c r="O259" s="122"/>
      <c r="P259" s="56" t="s">
        <v>36</v>
      </c>
      <c r="Q259" s="96">
        <f>IF(Q258/B244=0,"",Q258/B244)</f>
        <v>0.72222222222222221</v>
      </c>
      <c r="R259" s="58">
        <f>IF(Q258/R258=0,"",Q258/R258)</f>
        <v>1</v>
      </c>
      <c r="S259" s="59" t="s">
        <v>37</v>
      </c>
      <c r="U259" s="106"/>
    </row>
    <row r="260" spans="1:21" ht="15.75" customHeight="1" x14ac:dyDescent="0.25">
      <c r="A260" s="41">
        <v>1802</v>
      </c>
      <c r="B260" s="178"/>
      <c r="C260" s="178"/>
      <c r="D260" s="178"/>
      <c r="E260" s="178"/>
      <c r="F260" s="178"/>
      <c r="G260" s="178"/>
      <c r="H260" s="178"/>
      <c r="I260" s="178"/>
      <c r="J260" s="178"/>
      <c r="K260" s="178"/>
      <c r="L260" s="131"/>
      <c r="M260" s="128"/>
      <c r="N260" s="129"/>
      <c r="O260" s="130"/>
      <c r="P260" s="61"/>
      <c r="Q260" s="62"/>
      <c r="R260" s="62"/>
      <c r="S260" s="63"/>
      <c r="U260" s="106"/>
    </row>
    <row r="261" spans="1:21" ht="18" customHeight="1" x14ac:dyDescent="0.25">
      <c r="A261" s="22"/>
      <c r="B261" s="210" t="s">
        <v>79</v>
      </c>
      <c r="C261" s="210"/>
      <c r="D261" s="210"/>
      <c r="E261" s="210"/>
      <c r="F261" s="210"/>
      <c r="G261" s="210"/>
      <c r="H261" s="210"/>
      <c r="I261" s="210"/>
      <c r="J261" s="210"/>
      <c r="K261" s="210"/>
      <c r="L261" s="177">
        <f>SUM(L251:L255)</f>
        <v>13</v>
      </c>
      <c r="M261" s="65">
        <f>IF(SUM(L252:L253)=0,"",SUM(L252:L253)/B244)</f>
        <v>0.66666666666666663</v>
      </c>
      <c r="N261" s="65">
        <f>IF(L261=0,"",L261/B244)</f>
        <v>0.72222222222222221</v>
      </c>
      <c r="O261" s="65">
        <f>IF(L253=0,"",N261-M261)</f>
        <v>5.555555555555558E-2</v>
      </c>
      <c r="P261" s="1"/>
      <c r="Q261" s="27"/>
      <c r="R261" s="30"/>
      <c r="S261" s="1"/>
      <c r="U261" s="106"/>
    </row>
    <row r="262" spans="1:21" ht="12.75" customHeight="1" x14ac:dyDescent="0.2">
      <c r="M262" s="1"/>
      <c r="N262" s="1"/>
      <c r="P262" s="1"/>
      <c r="U262" s="106"/>
    </row>
    <row r="263" spans="1:21" ht="12.75" customHeight="1" x14ac:dyDescent="0.2">
      <c r="M263" s="1"/>
      <c r="N263" s="1"/>
      <c r="P263" s="1"/>
      <c r="U263" s="106"/>
    </row>
    <row r="264" spans="1:21" ht="26.25" customHeight="1" x14ac:dyDescent="0.4">
      <c r="A264" s="113"/>
      <c r="B264" s="211" t="s">
        <v>68</v>
      </c>
      <c r="C264" s="211"/>
      <c r="D264" s="211"/>
      <c r="E264" s="211"/>
      <c r="F264" s="211"/>
      <c r="G264" s="211"/>
      <c r="H264" s="211"/>
      <c r="I264" s="211"/>
      <c r="J264" s="211"/>
      <c r="K264" s="211"/>
      <c r="L264" s="66" t="s">
        <v>50</v>
      </c>
      <c r="M264" s="1"/>
      <c r="N264" s="1"/>
      <c r="O264" s="27"/>
      <c r="P264" s="1"/>
      <c r="Q264" s="27"/>
      <c r="R264" s="27"/>
      <c r="S264" s="27"/>
      <c r="U264" s="106"/>
    </row>
    <row r="265" spans="1:21" ht="20.25" customHeight="1" x14ac:dyDescent="0.2">
      <c r="A265" s="223" t="s">
        <v>19</v>
      </c>
      <c r="B265" s="224" t="s">
        <v>69</v>
      </c>
      <c r="C265" s="225"/>
      <c r="D265" s="225"/>
      <c r="E265" s="225"/>
      <c r="F265" s="225"/>
      <c r="G265" s="225"/>
      <c r="H265" s="225"/>
      <c r="I265" s="225"/>
      <c r="J265" s="225"/>
      <c r="K265" s="226"/>
      <c r="L265" s="227" t="s">
        <v>20</v>
      </c>
      <c r="M265" s="221" t="s">
        <v>11</v>
      </c>
      <c r="N265" s="221" t="s">
        <v>12</v>
      </c>
      <c r="O265" s="229" t="s">
        <v>13</v>
      </c>
      <c r="P265" s="221" t="s">
        <v>14</v>
      </c>
      <c r="Q265" s="222" t="s">
        <v>15</v>
      </c>
      <c r="R265" s="222" t="s">
        <v>16</v>
      </c>
      <c r="S265" s="221" t="s">
        <v>17</v>
      </c>
      <c r="U265" s="106"/>
    </row>
    <row r="266" spans="1:21" ht="15.75" customHeight="1" x14ac:dyDescent="0.25">
      <c r="A266" s="217"/>
      <c r="B266" s="41" t="s">
        <v>70</v>
      </c>
      <c r="C266" s="41" t="s">
        <v>71</v>
      </c>
      <c r="D266" s="41" t="s">
        <v>72</v>
      </c>
      <c r="E266" s="41" t="s">
        <v>73</v>
      </c>
      <c r="F266" s="41" t="s">
        <v>74</v>
      </c>
      <c r="G266" s="41" t="s">
        <v>75</v>
      </c>
      <c r="H266" s="41" t="s">
        <v>76</v>
      </c>
      <c r="I266" s="41" t="s">
        <v>77</v>
      </c>
      <c r="J266" s="41" t="s">
        <v>78</v>
      </c>
      <c r="K266" s="191" t="s">
        <v>123</v>
      </c>
      <c r="L266" s="249"/>
      <c r="M266" s="217"/>
      <c r="N266" s="217"/>
      <c r="O266" s="217"/>
      <c r="P266" s="217"/>
      <c r="Q266" s="217"/>
      <c r="R266" s="217"/>
      <c r="S266" s="217"/>
      <c r="U266" s="106"/>
    </row>
    <row r="267" spans="1:21" ht="15.75" customHeight="1" x14ac:dyDescent="0.25">
      <c r="A267" s="41">
        <v>1002</v>
      </c>
      <c r="B267" s="42">
        <v>52</v>
      </c>
      <c r="C267" s="42"/>
      <c r="D267" s="42"/>
      <c r="E267" s="42"/>
      <c r="F267" s="42"/>
      <c r="G267" s="42"/>
      <c r="H267" s="42"/>
      <c r="I267" s="42"/>
      <c r="J267" s="42"/>
      <c r="K267" s="42"/>
      <c r="L267" s="131"/>
      <c r="M267" s="114"/>
      <c r="N267" s="115"/>
      <c r="O267" s="116"/>
      <c r="P267" s="117"/>
      <c r="Q267" s="44">
        <f>B267</f>
        <v>52</v>
      </c>
      <c r="R267" s="118"/>
      <c r="S267" s="117"/>
      <c r="U267" s="106"/>
    </row>
    <row r="268" spans="1:21" ht="15.75" customHeight="1" x14ac:dyDescent="0.25">
      <c r="A268" s="41">
        <v>1101</v>
      </c>
      <c r="B268" s="42"/>
      <c r="C268" s="42">
        <v>50</v>
      </c>
      <c r="D268" s="42"/>
      <c r="E268" s="42"/>
      <c r="F268" s="42"/>
      <c r="G268" s="42"/>
      <c r="H268" s="42"/>
      <c r="I268" s="42"/>
      <c r="J268" s="42"/>
      <c r="K268" s="42"/>
      <c r="L268" s="131"/>
      <c r="M268" s="119"/>
      <c r="N268" s="120"/>
      <c r="O268" s="121"/>
      <c r="P268" s="47">
        <f>IF(C268=0,"",C268/B267)</f>
        <v>0.96153846153846156</v>
      </c>
      <c r="Q268" s="48">
        <v>50</v>
      </c>
      <c r="R268" s="49">
        <f t="shared" ref="R268:R276" si="30">IF(Q268=0,"",Q268/Q267)</f>
        <v>0.96153846153846156</v>
      </c>
      <c r="S268" s="49">
        <f t="shared" ref="S268:S276" si="31">IF(Q268=0,"",100%-R268)</f>
        <v>3.8461538461538436E-2</v>
      </c>
      <c r="U268" s="106"/>
    </row>
    <row r="269" spans="1:21" ht="15.75" customHeight="1" x14ac:dyDescent="0.25">
      <c r="A269" s="41">
        <v>1102</v>
      </c>
      <c r="B269" s="42"/>
      <c r="C269" s="42"/>
      <c r="D269" s="42">
        <v>46</v>
      </c>
      <c r="E269" s="42"/>
      <c r="F269" s="42"/>
      <c r="G269" s="42"/>
      <c r="H269" s="42"/>
      <c r="I269" s="42"/>
      <c r="J269" s="42"/>
      <c r="K269" s="42"/>
      <c r="L269" s="131"/>
      <c r="M269" s="119"/>
      <c r="N269" s="120"/>
      <c r="O269" s="121"/>
      <c r="P269" s="47">
        <f>IF(D269=0,"",D269/C268)</f>
        <v>0.92</v>
      </c>
      <c r="Q269" s="48">
        <v>46</v>
      </c>
      <c r="R269" s="49">
        <f t="shared" si="30"/>
        <v>0.92</v>
      </c>
      <c r="S269" s="49">
        <f t="shared" si="31"/>
        <v>7.999999999999996E-2</v>
      </c>
      <c r="T269" s="74"/>
      <c r="U269" s="106"/>
    </row>
    <row r="270" spans="1:21" ht="15.75" customHeight="1" x14ac:dyDescent="0.25">
      <c r="A270" s="41">
        <v>1201</v>
      </c>
      <c r="B270" s="42"/>
      <c r="C270" s="42"/>
      <c r="D270" s="42"/>
      <c r="E270" s="42">
        <v>41</v>
      </c>
      <c r="F270" s="42"/>
      <c r="G270" s="42"/>
      <c r="H270" s="42"/>
      <c r="I270" s="42"/>
      <c r="J270" s="42"/>
      <c r="K270" s="42"/>
      <c r="L270" s="131"/>
      <c r="M270" s="119"/>
      <c r="N270" s="120"/>
      <c r="O270" s="121"/>
      <c r="P270" s="47">
        <f>IF(E270=0,"",E270/D269)</f>
        <v>0.89130434782608692</v>
      </c>
      <c r="Q270" s="48">
        <v>42</v>
      </c>
      <c r="R270" s="49">
        <f t="shared" si="30"/>
        <v>0.91304347826086951</v>
      </c>
      <c r="S270" s="49">
        <f t="shared" si="31"/>
        <v>8.6956521739130488E-2</v>
      </c>
      <c r="U270" s="106"/>
    </row>
    <row r="271" spans="1:21" ht="15.75" customHeight="1" x14ac:dyDescent="0.25">
      <c r="A271" s="41">
        <v>1202</v>
      </c>
      <c r="B271" s="42"/>
      <c r="C271" s="42"/>
      <c r="D271" s="42"/>
      <c r="E271" s="42"/>
      <c r="F271" s="42">
        <v>41</v>
      </c>
      <c r="G271" s="42"/>
      <c r="H271" s="42"/>
      <c r="I271" s="42"/>
      <c r="J271" s="42"/>
      <c r="K271" s="42"/>
      <c r="L271" s="131"/>
      <c r="M271" s="119"/>
      <c r="N271" s="120"/>
      <c r="O271" s="121"/>
      <c r="P271" s="47">
        <f>IF(F271=0,"",F271/E270)</f>
        <v>1</v>
      </c>
      <c r="Q271" s="48">
        <v>42</v>
      </c>
      <c r="R271" s="49">
        <f t="shared" si="30"/>
        <v>1</v>
      </c>
      <c r="S271" s="49">
        <f t="shared" si="31"/>
        <v>0</v>
      </c>
      <c r="U271" s="106"/>
    </row>
    <row r="272" spans="1:21" ht="15.75" customHeight="1" x14ac:dyDescent="0.25">
      <c r="A272" s="41">
        <v>1301</v>
      </c>
      <c r="B272" s="42"/>
      <c r="C272" s="42"/>
      <c r="D272" s="42"/>
      <c r="E272" s="42"/>
      <c r="F272" s="42"/>
      <c r="G272" s="42">
        <v>40</v>
      </c>
      <c r="H272" s="42"/>
      <c r="I272" s="42"/>
      <c r="J272" s="42"/>
      <c r="K272" s="42"/>
      <c r="L272" s="131"/>
      <c r="M272" s="119"/>
      <c r="N272" s="120"/>
      <c r="O272" s="121"/>
      <c r="P272" s="47">
        <f>IF(G272=0,"",G272/F271)</f>
        <v>0.97560975609756095</v>
      </c>
      <c r="Q272" s="48">
        <v>41</v>
      </c>
      <c r="R272" s="49">
        <f t="shared" si="30"/>
        <v>0.97619047619047616</v>
      </c>
      <c r="S272" s="49">
        <f t="shared" si="31"/>
        <v>2.3809523809523836E-2</v>
      </c>
      <c r="U272" s="106"/>
    </row>
    <row r="273" spans="1:21" ht="15.75" customHeight="1" x14ac:dyDescent="0.25">
      <c r="A273" s="41">
        <v>1302</v>
      </c>
      <c r="B273" s="42"/>
      <c r="C273" s="42"/>
      <c r="D273" s="42"/>
      <c r="E273" s="42"/>
      <c r="F273" s="42"/>
      <c r="G273" s="42"/>
      <c r="H273" s="42">
        <v>40</v>
      </c>
      <c r="I273" s="42"/>
      <c r="J273" s="42"/>
      <c r="K273" s="42"/>
      <c r="L273" s="131"/>
      <c r="M273" s="119"/>
      <c r="N273" s="120"/>
      <c r="O273" s="121"/>
      <c r="P273" s="47">
        <f>IF(H273=0,"",H273/G272)</f>
        <v>1</v>
      </c>
      <c r="Q273" s="48">
        <v>40</v>
      </c>
      <c r="R273" s="49">
        <f t="shared" si="30"/>
        <v>0.97560975609756095</v>
      </c>
      <c r="S273" s="49">
        <f t="shared" si="31"/>
        <v>2.4390243902439046E-2</v>
      </c>
      <c r="U273" s="106"/>
    </row>
    <row r="274" spans="1:21" ht="15.75" customHeight="1" x14ac:dyDescent="0.25">
      <c r="A274" s="41">
        <v>1401</v>
      </c>
      <c r="B274" s="42"/>
      <c r="C274" s="42"/>
      <c r="D274" s="42"/>
      <c r="E274" s="42"/>
      <c r="F274" s="42"/>
      <c r="G274" s="42"/>
      <c r="H274" s="42"/>
      <c r="I274" s="42">
        <v>39</v>
      </c>
      <c r="J274" s="42"/>
      <c r="K274" s="42"/>
      <c r="L274" s="131"/>
      <c r="M274" s="119"/>
      <c r="N274" s="120"/>
      <c r="O274" s="121"/>
      <c r="P274" s="47">
        <f>IF(I274=0,"",I274/H273)</f>
        <v>0.97499999999999998</v>
      </c>
      <c r="Q274" s="48">
        <v>39</v>
      </c>
      <c r="R274" s="49">
        <f t="shared" si="30"/>
        <v>0.97499999999999998</v>
      </c>
      <c r="S274" s="49">
        <f t="shared" si="31"/>
        <v>2.5000000000000022E-2</v>
      </c>
      <c r="U274" s="106"/>
    </row>
    <row r="275" spans="1:21" ht="15.75" customHeight="1" x14ac:dyDescent="0.25">
      <c r="A275" s="41">
        <v>1402</v>
      </c>
      <c r="B275" s="42"/>
      <c r="C275" s="42"/>
      <c r="D275" s="42"/>
      <c r="E275" s="42"/>
      <c r="F275" s="42"/>
      <c r="G275" s="42"/>
      <c r="H275" s="42"/>
      <c r="I275" s="42"/>
      <c r="J275" s="42">
        <v>36</v>
      </c>
      <c r="K275" s="42"/>
      <c r="L275" s="131"/>
      <c r="M275" s="119"/>
      <c r="N275" s="120"/>
      <c r="O275" s="121"/>
      <c r="P275" s="47">
        <f>IF(J275=0,"",J275/I274)</f>
        <v>0.92307692307692313</v>
      </c>
      <c r="Q275" s="48">
        <v>38</v>
      </c>
      <c r="R275" s="49">
        <f t="shared" si="30"/>
        <v>0.97435897435897434</v>
      </c>
      <c r="S275" s="49">
        <f t="shared" si="31"/>
        <v>2.5641025641025661E-2</v>
      </c>
      <c r="U275" s="106"/>
    </row>
    <row r="276" spans="1:21" ht="15.75" customHeight="1" x14ac:dyDescent="0.25">
      <c r="A276" s="41">
        <v>1501</v>
      </c>
      <c r="B276" s="42"/>
      <c r="C276" s="42"/>
      <c r="D276" s="42"/>
      <c r="E276" s="42"/>
      <c r="F276" s="42"/>
      <c r="G276" s="42"/>
      <c r="H276" s="42"/>
      <c r="I276" s="42"/>
      <c r="J276" s="42"/>
      <c r="K276" s="42">
        <v>35</v>
      </c>
      <c r="L276" s="131">
        <v>33</v>
      </c>
      <c r="M276" s="119"/>
      <c r="N276" s="120"/>
      <c r="O276" s="121"/>
      <c r="P276" s="47">
        <f>IF(K276=0,"",K276/J275)</f>
        <v>0.97222222222222221</v>
      </c>
      <c r="Q276" s="48">
        <v>38</v>
      </c>
      <c r="R276" s="49">
        <f t="shared" si="30"/>
        <v>1</v>
      </c>
      <c r="S276" s="49">
        <f t="shared" si="31"/>
        <v>0</v>
      </c>
      <c r="U276" s="106"/>
    </row>
    <row r="277" spans="1:21" ht="15.75" customHeight="1" x14ac:dyDescent="0.25">
      <c r="A277" s="41">
        <v>1502</v>
      </c>
      <c r="B277" s="42"/>
      <c r="C277" s="42"/>
      <c r="D277" s="42"/>
      <c r="E277" s="42"/>
      <c r="F277" s="42"/>
      <c r="G277" s="42"/>
      <c r="H277" s="42"/>
      <c r="I277" s="42"/>
      <c r="J277" s="42"/>
      <c r="K277" s="42">
        <v>4</v>
      </c>
      <c r="L277" s="131">
        <v>2</v>
      </c>
      <c r="M277" s="119"/>
      <c r="N277" s="120"/>
      <c r="O277" s="122"/>
      <c r="P277" s="123"/>
      <c r="Q277" s="124">
        <v>6</v>
      </c>
      <c r="R277" s="125"/>
      <c r="S277" s="123"/>
      <c r="U277" s="106"/>
    </row>
    <row r="278" spans="1:21" ht="15.75" customHeight="1" x14ac:dyDescent="0.25">
      <c r="A278" s="41">
        <v>1601</v>
      </c>
      <c r="B278" s="42"/>
      <c r="C278" s="42"/>
      <c r="D278" s="42"/>
      <c r="E278" s="42"/>
      <c r="F278" s="42"/>
      <c r="G278" s="42"/>
      <c r="H278" s="42"/>
      <c r="I278" s="42"/>
      <c r="J278" s="42"/>
      <c r="K278" s="42">
        <v>2</v>
      </c>
      <c r="L278" s="131">
        <v>2</v>
      </c>
      <c r="M278" s="119"/>
      <c r="N278" s="120"/>
      <c r="O278" s="122"/>
      <c r="P278" s="126"/>
      <c r="Q278" s="124">
        <v>2</v>
      </c>
      <c r="R278" s="127"/>
      <c r="S278" s="126"/>
      <c r="U278" s="106"/>
    </row>
    <row r="279" spans="1:21" ht="15.75" customHeight="1" x14ac:dyDescent="0.25">
      <c r="A279" s="41">
        <v>1602</v>
      </c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131"/>
      <c r="M279" s="119"/>
      <c r="N279" s="120"/>
      <c r="O279" s="122"/>
      <c r="P279" s="126"/>
      <c r="Q279" s="124"/>
      <c r="R279" s="127"/>
      <c r="S279" s="126"/>
      <c r="U279" s="106"/>
    </row>
    <row r="280" spans="1:21" ht="15.75" customHeight="1" x14ac:dyDescent="0.25">
      <c r="A280" s="41">
        <v>1702</v>
      </c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131"/>
      <c r="M280" s="119"/>
      <c r="N280" s="120"/>
      <c r="O280" s="122"/>
      <c r="P280" s="120"/>
      <c r="Q280" s="122"/>
      <c r="R280" s="151"/>
      <c r="S280" s="126"/>
      <c r="U280" s="106"/>
    </row>
    <row r="281" spans="1:21" ht="15.75" customHeight="1" x14ac:dyDescent="0.25">
      <c r="A281" s="41">
        <v>1801</v>
      </c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131"/>
      <c r="M281" s="119"/>
      <c r="N281" s="120"/>
      <c r="O281" s="122"/>
      <c r="P281" s="52" t="s">
        <v>35</v>
      </c>
      <c r="Q281" s="94">
        <v>36</v>
      </c>
      <c r="R281" s="54">
        <f>IF(SUM(L271:L281)=0,"",SUM(L271:L281))</f>
        <v>37</v>
      </c>
      <c r="S281" s="55" t="s">
        <v>20</v>
      </c>
      <c r="U281" s="106"/>
    </row>
    <row r="282" spans="1:21" ht="15.75" customHeight="1" x14ac:dyDescent="0.25">
      <c r="A282" s="41">
        <v>1802</v>
      </c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131"/>
      <c r="M282" s="119"/>
      <c r="N282" s="120"/>
      <c r="O282" s="122"/>
      <c r="P282" s="56" t="s">
        <v>36</v>
      </c>
      <c r="Q282" s="96">
        <f>IF(Q281/B267=0,"",Q281/B267)</f>
        <v>0.69230769230769229</v>
      </c>
      <c r="R282" s="58">
        <f>IF(Q281/R281=0,"",Q281/R281)</f>
        <v>0.97297297297297303</v>
      </c>
      <c r="S282" s="59" t="s">
        <v>37</v>
      </c>
      <c r="U282" s="106"/>
    </row>
    <row r="283" spans="1:21" ht="15.75" customHeight="1" x14ac:dyDescent="0.25">
      <c r="A283" s="41">
        <v>1901</v>
      </c>
      <c r="B283" s="178"/>
      <c r="C283" s="178"/>
      <c r="D283" s="178"/>
      <c r="E283" s="178"/>
      <c r="F283" s="178"/>
      <c r="G283" s="178"/>
      <c r="H283" s="178"/>
      <c r="I283" s="178"/>
      <c r="J283" s="178"/>
      <c r="K283" s="178"/>
      <c r="L283" s="131"/>
      <c r="M283" s="128"/>
      <c r="N283" s="129"/>
      <c r="O283" s="130"/>
      <c r="P283" s="61"/>
      <c r="Q283" s="62"/>
      <c r="R283" s="62"/>
      <c r="S283" s="63"/>
      <c r="U283" s="106"/>
    </row>
    <row r="284" spans="1:21" ht="18" customHeight="1" x14ac:dyDescent="0.25">
      <c r="A284" s="22"/>
      <c r="B284" s="210" t="s">
        <v>79</v>
      </c>
      <c r="C284" s="210"/>
      <c r="D284" s="210"/>
      <c r="E284" s="210"/>
      <c r="F284" s="210"/>
      <c r="G284" s="210"/>
      <c r="H284" s="210"/>
      <c r="I284" s="210"/>
      <c r="J284" s="210"/>
      <c r="K284" s="210"/>
      <c r="L284" s="177">
        <f>SUM(L276:L280)</f>
        <v>37</v>
      </c>
      <c r="M284" s="65">
        <f>IF(L276=0,"",L276/B267)</f>
        <v>0.63461538461538458</v>
      </c>
      <c r="N284" s="65">
        <f>IF(L284=0,"",L284/B267)</f>
        <v>0.71153846153846156</v>
      </c>
      <c r="O284" s="65">
        <f>IF(L276=0,"",N284-M284)</f>
        <v>7.6923076923076983E-2</v>
      </c>
      <c r="P284" s="1"/>
      <c r="Q284" s="27"/>
      <c r="R284" s="30"/>
      <c r="S284" s="1"/>
      <c r="U284" s="106"/>
    </row>
    <row r="285" spans="1:21" ht="12.75" customHeight="1" x14ac:dyDescent="0.2">
      <c r="M285" s="1"/>
      <c r="N285" s="1"/>
      <c r="P285" s="1"/>
      <c r="U285" s="106"/>
    </row>
    <row r="286" spans="1:21" ht="12.75" customHeight="1" x14ac:dyDescent="0.2">
      <c r="M286" s="1"/>
      <c r="N286" s="1"/>
      <c r="P286" s="1"/>
    </row>
    <row r="287" spans="1:21" ht="26.25" customHeight="1" x14ac:dyDescent="0.4">
      <c r="A287" s="113"/>
      <c r="B287" s="211" t="s">
        <v>68</v>
      </c>
      <c r="C287" s="211"/>
      <c r="D287" s="211"/>
      <c r="E287" s="211"/>
      <c r="F287" s="211"/>
      <c r="G287" s="211"/>
      <c r="H287" s="211"/>
      <c r="I287" s="211"/>
      <c r="J287" s="211"/>
      <c r="K287" s="211"/>
      <c r="L287" s="66" t="s">
        <v>54</v>
      </c>
      <c r="M287" s="1"/>
      <c r="N287" s="1"/>
      <c r="O287" s="27"/>
      <c r="P287" s="1"/>
      <c r="Q287" s="27"/>
      <c r="R287" s="27"/>
      <c r="S287" s="27"/>
    </row>
    <row r="288" spans="1:21" ht="20.25" customHeight="1" x14ac:dyDescent="0.2">
      <c r="A288" s="223" t="s">
        <v>19</v>
      </c>
      <c r="B288" s="224" t="s">
        <v>69</v>
      </c>
      <c r="C288" s="225"/>
      <c r="D288" s="225"/>
      <c r="E288" s="225"/>
      <c r="F288" s="225"/>
      <c r="G288" s="225"/>
      <c r="H288" s="225"/>
      <c r="I288" s="225"/>
      <c r="J288" s="225"/>
      <c r="K288" s="226"/>
      <c r="L288" s="227" t="s">
        <v>20</v>
      </c>
      <c r="M288" s="221" t="s">
        <v>11</v>
      </c>
      <c r="N288" s="221" t="s">
        <v>12</v>
      </c>
      <c r="O288" s="229" t="s">
        <v>13</v>
      </c>
      <c r="P288" s="221" t="s">
        <v>14</v>
      </c>
      <c r="Q288" s="222" t="s">
        <v>15</v>
      </c>
      <c r="R288" s="222" t="s">
        <v>16</v>
      </c>
      <c r="S288" s="221" t="s">
        <v>17</v>
      </c>
    </row>
    <row r="289" spans="1:20" ht="15.75" customHeight="1" x14ac:dyDescent="0.25">
      <c r="A289" s="217"/>
      <c r="B289" s="41" t="s">
        <v>70</v>
      </c>
      <c r="C289" s="41" t="s">
        <v>71</v>
      </c>
      <c r="D289" s="41" t="s">
        <v>72</v>
      </c>
      <c r="E289" s="41" t="s">
        <v>73</v>
      </c>
      <c r="F289" s="41" t="s">
        <v>74</v>
      </c>
      <c r="G289" s="41" t="s">
        <v>75</v>
      </c>
      <c r="H289" s="41" t="s">
        <v>76</v>
      </c>
      <c r="I289" s="41" t="s">
        <v>77</v>
      </c>
      <c r="J289" s="41" t="s">
        <v>78</v>
      </c>
      <c r="K289" s="191" t="s">
        <v>123</v>
      </c>
      <c r="L289" s="249"/>
      <c r="M289" s="217"/>
      <c r="N289" s="217"/>
      <c r="O289" s="217"/>
      <c r="P289" s="217"/>
      <c r="Q289" s="217"/>
      <c r="R289" s="217"/>
      <c r="S289" s="217"/>
    </row>
    <row r="290" spans="1:20" ht="15.75" customHeight="1" x14ac:dyDescent="0.25">
      <c r="A290" s="41">
        <v>1101</v>
      </c>
      <c r="B290" s="42">
        <v>40</v>
      </c>
      <c r="C290" s="42"/>
      <c r="D290" s="42"/>
      <c r="E290" s="42"/>
      <c r="F290" s="42"/>
      <c r="G290" s="42"/>
      <c r="H290" s="42"/>
      <c r="I290" s="42"/>
      <c r="J290" s="42"/>
      <c r="K290" s="42"/>
      <c r="L290" s="131"/>
      <c r="M290" s="114"/>
      <c r="N290" s="115"/>
      <c r="O290" s="116"/>
      <c r="P290" s="117"/>
      <c r="Q290" s="44">
        <f>B290</f>
        <v>40</v>
      </c>
      <c r="R290" s="118"/>
      <c r="S290" s="117"/>
    </row>
    <row r="291" spans="1:20" ht="15.75" customHeight="1" x14ac:dyDescent="0.25">
      <c r="A291" s="41">
        <v>1102</v>
      </c>
      <c r="B291" s="42"/>
      <c r="C291" s="42">
        <v>35</v>
      </c>
      <c r="D291" s="42"/>
      <c r="E291" s="42"/>
      <c r="F291" s="42"/>
      <c r="G291" s="42"/>
      <c r="H291" s="42"/>
      <c r="I291" s="42"/>
      <c r="J291" s="42"/>
      <c r="K291" s="42"/>
      <c r="L291" s="131"/>
      <c r="M291" s="119"/>
      <c r="N291" s="120"/>
      <c r="O291" s="121"/>
      <c r="P291" s="47">
        <f>IF(C291=0,"",C291/B290)</f>
        <v>0.875</v>
      </c>
      <c r="Q291" s="48">
        <v>35</v>
      </c>
      <c r="R291" s="49">
        <f t="shared" ref="R291:R299" si="32">IF(Q291=0,"",Q291/Q290)</f>
        <v>0.875</v>
      </c>
      <c r="S291" s="49">
        <f t="shared" ref="S291:S299" si="33">IF(Q291=0,"",100%-R291)</f>
        <v>0.125</v>
      </c>
    </row>
    <row r="292" spans="1:20" ht="15.75" customHeight="1" x14ac:dyDescent="0.25">
      <c r="A292" s="41">
        <v>1201</v>
      </c>
      <c r="B292" s="42"/>
      <c r="C292" s="42"/>
      <c r="D292" s="42">
        <v>34</v>
      </c>
      <c r="E292" s="42"/>
      <c r="F292" s="42"/>
      <c r="G292" s="42"/>
      <c r="H292" s="42"/>
      <c r="I292" s="42"/>
      <c r="J292" s="42"/>
      <c r="K292" s="42"/>
      <c r="L292" s="131"/>
      <c r="M292" s="119"/>
      <c r="N292" s="120"/>
      <c r="O292" s="121"/>
      <c r="P292" s="47">
        <f>IF(D292=0,"",D292/C291)</f>
        <v>0.97142857142857142</v>
      </c>
      <c r="Q292" s="48">
        <v>35</v>
      </c>
      <c r="R292" s="49">
        <f t="shared" si="32"/>
        <v>1</v>
      </c>
      <c r="S292" s="49">
        <f t="shared" si="33"/>
        <v>0</v>
      </c>
      <c r="T292" s="74"/>
    </row>
    <row r="293" spans="1:20" ht="15.75" customHeight="1" x14ac:dyDescent="0.25">
      <c r="A293" s="41">
        <v>1202</v>
      </c>
      <c r="B293" s="42"/>
      <c r="C293" s="42"/>
      <c r="D293" s="42"/>
      <c r="E293" s="42">
        <v>26</v>
      </c>
      <c r="F293" s="42"/>
      <c r="G293" s="42"/>
      <c r="H293" s="42"/>
      <c r="I293" s="42"/>
      <c r="J293" s="42"/>
      <c r="K293" s="42"/>
      <c r="L293" s="131"/>
      <c r="M293" s="119"/>
      <c r="N293" s="120"/>
      <c r="O293" s="121"/>
      <c r="P293" s="47">
        <f>IF(E293=0,"",E293/D292)</f>
        <v>0.76470588235294112</v>
      </c>
      <c r="Q293" s="48">
        <v>35</v>
      </c>
      <c r="R293" s="49">
        <f t="shared" si="32"/>
        <v>1</v>
      </c>
      <c r="S293" s="49">
        <f t="shared" si="33"/>
        <v>0</v>
      </c>
    </row>
    <row r="294" spans="1:20" ht="15.75" customHeight="1" x14ac:dyDescent="0.25">
      <c r="A294" s="41">
        <v>1301</v>
      </c>
      <c r="B294" s="42"/>
      <c r="C294" s="42"/>
      <c r="D294" s="42"/>
      <c r="E294" s="42"/>
      <c r="F294" s="42">
        <v>25</v>
      </c>
      <c r="G294" s="42"/>
      <c r="H294" s="42"/>
      <c r="I294" s="42"/>
      <c r="J294" s="42"/>
      <c r="K294" s="42"/>
      <c r="L294" s="131"/>
      <c r="M294" s="119"/>
      <c r="N294" s="120"/>
      <c r="O294" s="121"/>
      <c r="P294" s="47">
        <f>IF(F294=0,"",F294/E293)</f>
        <v>0.96153846153846156</v>
      </c>
      <c r="Q294" s="48">
        <v>35</v>
      </c>
      <c r="R294" s="49">
        <f t="shared" si="32"/>
        <v>1</v>
      </c>
      <c r="S294" s="49">
        <f t="shared" si="33"/>
        <v>0</v>
      </c>
    </row>
    <row r="295" spans="1:20" ht="15.75" customHeight="1" x14ac:dyDescent="0.25">
      <c r="A295" s="41">
        <v>1302</v>
      </c>
      <c r="B295" s="42"/>
      <c r="C295" s="42"/>
      <c r="D295" s="42"/>
      <c r="E295" s="42"/>
      <c r="F295" s="42"/>
      <c r="G295" s="42">
        <v>24</v>
      </c>
      <c r="H295" s="42"/>
      <c r="I295" s="42"/>
      <c r="J295" s="42"/>
      <c r="K295" s="42"/>
      <c r="L295" s="131"/>
      <c r="M295" s="119"/>
      <c r="N295" s="120"/>
      <c r="O295" s="121"/>
      <c r="P295" s="47">
        <f>IF(G295=0,"",G295/F294)</f>
        <v>0.96</v>
      </c>
      <c r="Q295" s="48">
        <v>34</v>
      </c>
      <c r="R295" s="49">
        <f t="shared" si="32"/>
        <v>0.97142857142857142</v>
      </c>
      <c r="S295" s="49">
        <f t="shared" si="33"/>
        <v>2.8571428571428581E-2</v>
      </c>
    </row>
    <row r="296" spans="1:20" ht="15.75" customHeight="1" x14ac:dyDescent="0.25">
      <c r="A296" s="41">
        <v>1401</v>
      </c>
      <c r="B296" s="42"/>
      <c r="C296" s="42"/>
      <c r="D296" s="42"/>
      <c r="E296" s="42"/>
      <c r="F296" s="42"/>
      <c r="G296" s="42"/>
      <c r="H296" s="42">
        <v>24</v>
      </c>
      <c r="I296" s="42"/>
      <c r="J296" s="42"/>
      <c r="K296" s="42"/>
      <c r="L296" s="131"/>
      <c r="M296" s="119"/>
      <c r="N296" s="120"/>
      <c r="O296" s="121"/>
      <c r="P296" s="47">
        <f>IF(H296=0,"",H296/G295)</f>
        <v>1</v>
      </c>
      <c r="Q296" s="48">
        <v>33</v>
      </c>
      <c r="R296" s="49">
        <f t="shared" si="32"/>
        <v>0.97058823529411764</v>
      </c>
      <c r="S296" s="49">
        <f t="shared" si="33"/>
        <v>2.9411764705882359E-2</v>
      </c>
    </row>
    <row r="297" spans="1:20" ht="15.75" customHeight="1" x14ac:dyDescent="0.25">
      <c r="A297" s="41">
        <v>1402</v>
      </c>
      <c r="B297" s="42"/>
      <c r="C297" s="42"/>
      <c r="D297" s="42"/>
      <c r="E297" s="42"/>
      <c r="F297" s="42"/>
      <c r="G297" s="42"/>
      <c r="H297" s="42"/>
      <c r="I297" s="42">
        <v>24</v>
      </c>
      <c r="J297" s="42"/>
      <c r="K297" s="42"/>
      <c r="L297" s="131"/>
      <c r="M297" s="119"/>
      <c r="N297" s="120"/>
      <c r="O297" s="121"/>
      <c r="P297" s="47">
        <f>IF(I297=0,"",I297/H296)</f>
        <v>1</v>
      </c>
      <c r="Q297" s="48">
        <v>32</v>
      </c>
      <c r="R297" s="49">
        <f t="shared" si="32"/>
        <v>0.96969696969696972</v>
      </c>
      <c r="S297" s="49">
        <f t="shared" si="33"/>
        <v>3.0303030303030276E-2</v>
      </c>
    </row>
    <row r="298" spans="1:20" ht="15.75" customHeight="1" x14ac:dyDescent="0.25">
      <c r="A298" s="41">
        <v>1501</v>
      </c>
      <c r="B298" s="42"/>
      <c r="C298" s="42"/>
      <c r="D298" s="42"/>
      <c r="E298" s="42"/>
      <c r="F298" s="42"/>
      <c r="G298" s="42"/>
      <c r="H298" s="42"/>
      <c r="I298" s="42"/>
      <c r="J298" s="42">
        <v>24</v>
      </c>
      <c r="K298" s="42"/>
      <c r="L298" s="131">
        <v>7</v>
      </c>
      <c r="M298" s="119"/>
      <c r="N298" s="120"/>
      <c r="O298" s="121"/>
      <c r="P298" s="47">
        <f>IF(J298=0,"",J298/I297)</f>
        <v>1</v>
      </c>
      <c r="Q298" s="48">
        <v>32</v>
      </c>
      <c r="R298" s="49">
        <f t="shared" si="32"/>
        <v>1</v>
      </c>
      <c r="S298" s="49">
        <f t="shared" si="33"/>
        <v>0</v>
      </c>
    </row>
    <row r="299" spans="1:20" ht="15.75" customHeight="1" x14ac:dyDescent="0.25">
      <c r="A299" s="41">
        <v>1502</v>
      </c>
      <c r="B299" s="42"/>
      <c r="C299" s="42"/>
      <c r="D299" s="42"/>
      <c r="E299" s="42"/>
      <c r="F299" s="42"/>
      <c r="G299" s="42"/>
      <c r="H299" s="42"/>
      <c r="I299" s="42"/>
      <c r="J299" s="42"/>
      <c r="K299" s="42">
        <v>24</v>
      </c>
      <c r="L299" s="131">
        <v>21</v>
      </c>
      <c r="M299" s="119"/>
      <c r="N299" s="120"/>
      <c r="O299" s="121"/>
      <c r="P299" s="47">
        <f>IF(K299=0,"",K299/J298)</f>
        <v>1</v>
      </c>
      <c r="Q299" s="48">
        <v>25</v>
      </c>
      <c r="R299" s="49">
        <f t="shared" si="32"/>
        <v>0.78125</v>
      </c>
      <c r="S299" s="49">
        <f t="shared" si="33"/>
        <v>0.21875</v>
      </c>
    </row>
    <row r="300" spans="1:20" ht="15.75" customHeight="1" x14ac:dyDescent="0.25">
      <c r="A300" s="41">
        <v>1601</v>
      </c>
      <c r="B300" s="42"/>
      <c r="C300" s="42"/>
      <c r="D300" s="42"/>
      <c r="E300" s="42"/>
      <c r="F300" s="42"/>
      <c r="G300" s="42"/>
      <c r="H300" s="42"/>
      <c r="I300" s="42"/>
      <c r="J300" s="42"/>
      <c r="K300" s="42">
        <v>1</v>
      </c>
      <c r="L300" s="131">
        <v>2</v>
      </c>
      <c r="M300" s="119"/>
      <c r="N300" s="120"/>
      <c r="O300" s="122"/>
      <c r="P300" s="123"/>
      <c r="Q300" s="124">
        <v>2</v>
      </c>
      <c r="R300" s="125"/>
      <c r="S300" s="123"/>
    </row>
    <row r="301" spans="1:20" ht="15.75" customHeight="1" x14ac:dyDescent="0.25">
      <c r="A301" s="41">
        <v>1602</v>
      </c>
      <c r="B301" s="42"/>
      <c r="C301" s="42"/>
      <c r="D301" s="42"/>
      <c r="E301" s="42"/>
      <c r="F301" s="42"/>
      <c r="G301" s="42"/>
      <c r="H301" s="42"/>
      <c r="I301" s="42"/>
      <c r="J301" s="42"/>
      <c r="K301" s="42">
        <v>1</v>
      </c>
      <c r="L301" s="131">
        <v>1</v>
      </c>
      <c r="M301" s="119"/>
      <c r="N301" s="120"/>
      <c r="O301" s="122"/>
      <c r="P301" s="126"/>
      <c r="Q301" s="124">
        <v>1</v>
      </c>
      <c r="R301" s="127"/>
      <c r="S301" s="126"/>
    </row>
    <row r="302" spans="1:20" ht="15.75" customHeight="1" x14ac:dyDescent="0.25">
      <c r="A302" s="41">
        <v>1702</v>
      </c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131"/>
      <c r="M302" s="119"/>
      <c r="N302" s="120"/>
      <c r="O302" s="122"/>
      <c r="P302" s="126"/>
      <c r="Q302" s="124"/>
      <c r="R302" s="127"/>
      <c r="S302" s="126"/>
    </row>
    <row r="303" spans="1:20" ht="15.75" customHeight="1" x14ac:dyDescent="0.25">
      <c r="A303" s="41">
        <v>1801</v>
      </c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131"/>
      <c r="M303" s="119"/>
      <c r="N303" s="120"/>
      <c r="O303" s="122"/>
      <c r="P303" s="120"/>
      <c r="Q303" s="122"/>
      <c r="R303" s="151"/>
      <c r="S303" s="126"/>
    </row>
    <row r="304" spans="1:20" ht="15.75" customHeight="1" x14ac:dyDescent="0.25">
      <c r="A304" s="41">
        <v>1802</v>
      </c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131"/>
      <c r="M304" s="119"/>
      <c r="N304" s="120"/>
      <c r="O304" s="122"/>
      <c r="P304" s="52" t="s">
        <v>35</v>
      </c>
      <c r="Q304" s="94">
        <v>31</v>
      </c>
      <c r="R304" s="54">
        <f>IF(SUM(L294:L304)=0,"",SUM(L294:L304))</f>
        <v>31</v>
      </c>
      <c r="S304" s="55" t="s">
        <v>20</v>
      </c>
    </row>
    <row r="305" spans="1:20" ht="15.75" customHeight="1" x14ac:dyDescent="0.25">
      <c r="A305" s="41">
        <v>1901</v>
      </c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131"/>
      <c r="M305" s="119"/>
      <c r="N305" s="120"/>
      <c r="O305" s="122"/>
      <c r="P305" s="56" t="s">
        <v>36</v>
      </c>
      <c r="Q305" s="96">
        <f>IF(Q304/B290=0,"",Q304/B290)</f>
        <v>0.77500000000000002</v>
      </c>
      <c r="R305" s="58">
        <f>IF(Q304/R304=0,"",Q304/R304)</f>
        <v>1</v>
      </c>
      <c r="S305" s="59" t="s">
        <v>37</v>
      </c>
    </row>
    <row r="306" spans="1:20" ht="15.75" customHeight="1" x14ac:dyDescent="0.25">
      <c r="A306" s="41">
        <v>1902</v>
      </c>
      <c r="B306" s="178"/>
      <c r="C306" s="178"/>
      <c r="D306" s="178"/>
      <c r="E306" s="178"/>
      <c r="F306" s="178"/>
      <c r="G306" s="178"/>
      <c r="H306" s="178"/>
      <c r="I306" s="178"/>
      <c r="J306" s="178"/>
      <c r="K306" s="178"/>
      <c r="L306" s="131"/>
      <c r="M306" s="128"/>
      <c r="N306" s="129"/>
      <c r="O306" s="130"/>
      <c r="P306" s="61"/>
      <c r="Q306" s="62"/>
      <c r="R306" s="62"/>
      <c r="S306" s="63"/>
    </row>
    <row r="307" spans="1:20" ht="18" customHeight="1" x14ac:dyDescent="0.25">
      <c r="A307" s="22"/>
      <c r="B307" s="210" t="s">
        <v>79</v>
      </c>
      <c r="C307" s="210"/>
      <c r="D307" s="210"/>
      <c r="E307" s="210"/>
      <c r="F307" s="210"/>
      <c r="G307" s="210"/>
      <c r="H307" s="210"/>
      <c r="I307" s="210"/>
      <c r="J307" s="210"/>
      <c r="K307" s="210"/>
      <c r="L307" s="177">
        <f>SUM(L295:L303)</f>
        <v>31</v>
      </c>
      <c r="M307" s="65">
        <f>IF(SUM(L298:L299)=0,"",SUM(L298:L299)/B290)</f>
        <v>0.7</v>
      </c>
      <c r="N307" s="65">
        <f>IF(L307=0,"",L307/B290)</f>
        <v>0.77500000000000002</v>
      </c>
      <c r="O307" s="65">
        <f>IF(L299=0,"",N307-M307)</f>
        <v>7.5000000000000067E-2</v>
      </c>
      <c r="P307" s="1"/>
      <c r="Q307" s="27"/>
      <c r="R307" s="30"/>
      <c r="S307" s="1"/>
    </row>
    <row r="308" spans="1:20" ht="12.75" customHeight="1" x14ac:dyDescent="0.2">
      <c r="M308" s="1"/>
      <c r="N308" s="1"/>
      <c r="P308" s="1"/>
    </row>
    <row r="309" spans="1:20" ht="12.75" customHeight="1" x14ac:dyDescent="0.2">
      <c r="M309" s="1"/>
      <c r="N309" s="1"/>
      <c r="P309" s="1"/>
    </row>
    <row r="310" spans="1:20" ht="26.25" customHeight="1" x14ac:dyDescent="0.4">
      <c r="A310" s="113"/>
      <c r="B310" s="211" t="s">
        <v>68</v>
      </c>
      <c r="C310" s="211"/>
      <c r="D310" s="211"/>
      <c r="E310" s="211"/>
      <c r="F310" s="211"/>
      <c r="G310" s="211"/>
      <c r="H310" s="211"/>
      <c r="I310" s="211"/>
      <c r="J310" s="211"/>
      <c r="K310" s="211"/>
      <c r="L310" s="66" t="s">
        <v>55</v>
      </c>
      <c r="M310" s="1"/>
      <c r="N310" s="1"/>
      <c r="O310" s="27"/>
      <c r="P310" s="1"/>
      <c r="Q310" s="27"/>
      <c r="R310" s="27"/>
      <c r="S310" s="27"/>
    </row>
    <row r="311" spans="1:20" ht="20.25" customHeight="1" x14ac:dyDescent="0.2">
      <c r="A311" s="223" t="s">
        <v>19</v>
      </c>
      <c r="B311" s="224" t="s">
        <v>69</v>
      </c>
      <c r="C311" s="225"/>
      <c r="D311" s="225"/>
      <c r="E311" s="225"/>
      <c r="F311" s="225"/>
      <c r="G311" s="225"/>
      <c r="H311" s="225"/>
      <c r="I311" s="225"/>
      <c r="J311" s="225"/>
      <c r="K311" s="226"/>
      <c r="L311" s="227" t="s">
        <v>20</v>
      </c>
      <c r="M311" s="221" t="s">
        <v>11</v>
      </c>
      <c r="N311" s="221" t="s">
        <v>12</v>
      </c>
      <c r="O311" s="229" t="s">
        <v>13</v>
      </c>
      <c r="P311" s="221" t="s">
        <v>14</v>
      </c>
      <c r="Q311" s="222" t="s">
        <v>15</v>
      </c>
      <c r="R311" s="222" t="s">
        <v>16</v>
      </c>
      <c r="S311" s="221" t="s">
        <v>17</v>
      </c>
    </row>
    <row r="312" spans="1:20" ht="15.75" customHeight="1" x14ac:dyDescent="0.25">
      <c r="A312" s="217"/>
      <c r="B312" s="41" t="s">
        <v>70</v>
      </c>
      <c r="C312" s="41" t="s">
        <v>71</v>
      </c>
      <c r="D312" s="41" t="s">
        <v>72</v>
      </c>
      <c r="E312" s="41" t="s">
        <v>73</v>
      </c>
      <c r="F312" s="41" t="s">
        <v>74</v>
      </c>
      <c r="G312" s="41" t="s">
        <v>75</v>
      </c>
      <c r="H312" s="41" t="s">
        <v>76</v>
      </c>
      <c r="I312" s="41" t="s">
        <v>77</v>
      </c>
      <c r="J312" s="41" t="s">
        <v>78</v>
      </c>
      <c r="K312" s="191" t="s">
        <v>123</v>
      </c>
      <c r="L312" s="249"/>
      <c r="M312" s="217"/>
      <c r="N312" s="217"/>
      <c r="O312" s="217"/>
      <c r="P312" s="217"/>
      <c r="Q312" s="217"/>
      <c r="R312" s="217"/>
      <c r="S312" s="217"/>
    </row>
    <row r="313" spans="1:20" ht="15.75" customHeight="1" x14ac:dyDescent="0.25">
      <c r="A313" s="41">
        <v>1102</v>
      </c>
      <c r="B313" s="42">
        <v>73</v>
      </c>
      <c r="C313" s="42"/>
      <c r="D313" s="42"/>
      <c r="E313" s="42"/>
      <c r="F313" s="42"/>
      <c r="G313" s="42"/>
      <c r="H313" s="42"/>
      <c r="I313" s="42"/>
      <c r="J313" s="42"/>
      <c r="K313" s="42"/>
      <c r="L313" s="131"/>
      <c r="M313" s="114"/>
      <c r="N313" s="115"/>
      <c r="O313" s="116"/>
      <c r="P313" s="117"/>
      <c r="Q313" s="44">
        <f>B313</f>
        <v>73</v>
      </c>
      <c r="R313" s="118"/>
      <c r="S313" s="117"/>
    </row>
    <row r="314" spans="1:20" ht="15.75" customHeight="1" x14ac:dyDescent="0.25">
      <c r="A314" s="41">
        <v>1201</v>
      </c>
      <c r="B314" s="42"/>
      <c r="C314" s="42">
        <v>68</v>
      </c>
      <c r="D314" s="42"/>
      <c r="E314" s="42"/>
      <c r="F314" s="42"/>
      <c r="G314" s="42"/>
      <c r="H314" s="42"/>
      <c r="I314" s="42"/>
      <c r="J314" s="42"/>
      <c r="K314" s="42"/>
      <c r="L314" s="131"/>
      <c r="M314" s="119"/>
      <c r="N314" s="120"/>
      <c r="O314" s="121"/>
      <c r="P314" s="47">
        <f>IF(C314=0,"",C314/B313)</f>
        <v>0.93150684931506844</v>
      </c>
      <c r="Q314" s="48">
        <v>69</v>
      </c>
      <c r="R314" s="49">
        <f t="shared" ref="R314:R322" si="34">IF(Q314=0,"",Q314/Q313)</f>
        <v>0.9452054794520548</v>
      </c>
      <c r="S314" s="49">
        <f t="shared" ref="S314:S322" si="35">IF(Q314=0,"",100%-R314)</f>
        <v>5.4794520547945202E-2</v>
      </c>
    </row>
    <row r="315" spans="1:20" ht="15.75" customHeight="1" x14ac:dyDescent="0.25">
      <c r="A315" s="41">
        <v>1202</v>
      </c>
      <c r="B315" s="42"/>
      <c r="C315" s="42"/>
      <c r="D315" s="42">
        <v>64</v>
      </c>
      <c r="E315" s="42"/>
      <c r="F315" s="42"/>
      <c r="G315" s="42"/>
      <c r="H315" s="42"/>
      <c r="I315" s="42"/>
      <c r="J315" s="42"/>
      <c r="K315" s="42"/>
      <c r="L315" s="131"/>
      <c r="M315" s="119"/>
      <c r="N315" s="120"/>
      <c r="O315" s="121"/>
      <c r="P315" s="47">
        <f>IF(D315=0,"",D315/C314)</f>
        <v>0.94117647058823528</v>
      </c>
      <c r="Q315" s="48">
        <v>64</v>
      </c>
      <c r="R315" s="49">
        <f t="shared" si="34"/>
        <v>0.92753623188405798</v>
      </c>
      <c r="S315" s="49">
        <f t="shared" si="35"/>
        <v>7.2463768115942018E-2</v>
      </c>
      <c r="T315" s="74"/>
    </row>
    <row r="316" spans="1:20" ht="15.75" customHeight="1" x14ac:dyDescent="0.25">
      <c r="A316" s="41">
        <v>1301</v>
      </c>
      <c r="B316" s="42"/>
      <c r="C316" s="42"/>
      <c r="D316" s="42"/>
      <c r="E316" s="42">
        <v>60</v>
      </c>
      <c r="F316" s="42"/>
      <c r="G316" s="42"/>
      <c r="H316" s="42"/>
      <c r="I316" s="42"/>
      <c r="J316" s="42"/>
      <c r="K316" s="42"/>
      <c r="L316" s="131"/>
      <c r="M316" s="119"/>
      <c r="N316" s="120"/>
      <c r="O316" s="121"/>
      <c r="P316" s="47">
        <f>IF(E316=0,"",E316/D315)</f>
        <v>0.9375</v>
      </c>
      <c r="Q316" s="48">
        <v>60</v>
      </c>
      <c r="R316" s="49">
        <f t="shared" si="34"/>
        <v>0.9375</v>
      </c>
      <c r="S316" s="49">
        <f t="shared" si="35"/>
        <v>6.25E-2</v>
      </c>
    </row>
    <row r="317" spans="1:20" ht="15.75" customHeight="1" x14ac:dyDescent="0.25">
      <c r="A317" s="41">
        <v>1302</v>
      </c>
      <c r="B317" s="42"/>
      <c r="C317" s="42"/>
      <c r="D317" s="42"/>
      <c r="E317" s="42"/>
      <c r="F317" s="42">
        <v>57</v>
      </c>
      <c r="G317" s="42"/>
      <c r="H317" s="42"/>
      <c r="I317" s="42"/>
      <c r="J317" s="42"/>
      <c r="K317" s="42"/>
      <c r="L317" s="131"/>
      <c r="M317" s="119"/>
      <c r="N317" s="120"/>
      <c r="O317" s="121"/>
      <c r="P317" s="47">
        <f>IF(F317=0,"",F317/E316)</f>
        <v>0.95</v>
      </c>
      <c r="Q317" s="48">
        <v>58</v>
      </c>
      <c r="R317" s="49">
        <f t="shared" si="34"/>
        <v>0.96666666666666667</v>
      </c>
      <c r="S317" s="49">
        <f t="shared" si="35"/>
        <v>3.3333333333333326E-2</v>
      </c>
    </row>
    <row r="318" spans="1:20" ht="15.75" customHeight="1" x14ac:dyDescent="0.25">
      <c r="A318" s="41">
        <v>1401</v>
      </c>
      <c r="B318" s="42"/>
      <c r="C318" s="42"/>
      <c r="D318" s="42"/>
      <c r="E318" s="42"/>
      <c r="F318" s="42"/>
      <c r="G318" s="42">
        <v>53</v>
      </c>
      <c r="H318" s="42"/>
      <c r="I318" s="42"/>
      <c r="J318" s="42"/>
      <c r="K318" s="42"/>
      <c r="L318" s="131"/>
      <c r="M318" s="119"/>
      <c r="N318" s="120"/>
      <c r="O318" s="121"/>
      <c r="P318" s="47">
        <f>IF(G318=0,"",G318/F317)</f>
        <v>0.92982456140350878</v>
      </c>
      <c r="Q318" s="48">
        <v>57</v>
      </c>
      <c r="R318" s="49">
        <f t="shared" si="34"/>
        <v>0.98275862068965514</v>
      </c>
      <c r="S318" s="49">
        <f t="shared" si="35"/>
        <v>1.7241379310344862E-2</v>
      </c>
    </row>
    <row r="319" spans="1:20" ht="15.75" customHeight="1" x14ac:dyDescent="0.25">
      <c r="A319" s="41">
        <v>1402</v>
      </c>
      <c r="B319" s="42"/>
      <c r="C319" s="42"/>
      <c r="D319" s="42"/>
      <c r="E319" s="42"/>
      <c r="F319" s="42"/>
      <c r="G319" s="42"/>
      <c r="H319" s="42">
        <v>52</v>
      </c>
      <c r="I319" s="42"/>
      <c r="J319" s="42"/>
      <c r="K319" s="42"/>
      <c r="L319" s="131"/>
      <c r="M319" s="119"/>
      <c r="N319" s="120"/>
      <c r="O319" s="121"/>
      <c r="P319" s="47">
        <f>IF(H319=0,"",H319/G318)</f>
        <v>0.98113207547169812</v>
      </c>
      <c r="Q319" s="48">
        <v>56</v>
      </c>
      <c r="R319" s="49">
        <f t="shared" si="34"/>
        <v>0.98245614035087714</v>
      </c>
      <c r="S319" s="49">
        <f t="shared" si="35"/>
        <v>1.7543859649122862E-2</v>
      </c>
    </row>
    <row r="320" spans="1:20" ht="15.75" customHeight="1" x14ac:dyDescent="0.25">
      <c r="A320" s="41">
        <v>1501</v>
      </c>
      <c r="B320" s="42"/>
      <c r="C320" s="42"/>
      <c r="D320" s="42"/>
      <c r="E320" s="42"/>
      <c r="F320" s="42"/>
      <c r="G320" s="42"/>
      <c r="H320" s="42"/>
      <c r="I320" s="42">
        <v>52</v>
      </c>
      <c r="J320" s="42"/>
      <c r="K320" s="42"/>
      <c r="L320" s="131"/>
      <c r="M320" s="119"/>
      <c r="N320" s="120"/>
      <c r="O320" s="121"/>
      <c r="P320" s="47">
        <f>IF(I320=0,"",I320/H319)</f>
        <v>1</v>
      </c>
      <c r="Q320" s="48">
        <v>54</v>
      </c>
      <c r="R320" s="49">
        <f t="shared" si="34"/>
        <v>0.9642857142857143</v>
      </c>
      <c r="S320" s="49">
        <f t="shared" si="35"/>
        <v>3.5714285714285698E-2</v>
      </c>
    </row>
    <row r="321" spans="1:19" ht="15.75" customHeight="1" x14ac:dyDescent="0.25">
      <c r="A321" s="41">
        <v>1502</v>
      </c>
      <c r="B321" s="42"/>
      <c r="C321" s="42"/>
      <c r="D321" s="42"/>
      <c r="E321" s="42"/>
      <c r="F321" s="42"/>
      <c r="G321" s="42"/>
      <c r="H321" s="42"/>
      <c r="I321" s="42"/>
      <c r="J321" s="42">
        <v>51</v>
      </c>
      <c r="K321" s="42"/>
      <c r="L321" s="131"/>
      <c r="M321" s="119"/>
      <c r="N321" s="120"/>
      <c r="O321" s="121"/>
      <c r="P321" s="47">
        <f>IF(J321=0,"",J321/I320)</f>
        <v>0.98076923076923073</v>
      </c>
      <c r="Q321" s="48">
        <v>54</v>
      </c>
      <c r="R321" s="49">
        <f t="shared" si="34"/>
        <v>1</v>
      </c>
      <c r="S321" s="49">
        <f t="shared" si="35"/>
        <v>0</v>
      </c>
    </row>
    <row r="322" spans="1:19" ht="15.75" customHeight="1" x14ac:dyDescent="0.25">
      <c r="A322" s="41">
        <v>1601</v>
      </c>
      <c r="B322" s="42"/>
      <c r="C322" s="42"/>
      <c r="D322" s="42"/>
      <c r="E322" s="42"/>
      <c r="F322" s="42"/>
      <c r="G322" s="42"/>
      <c r="H322" s="42"/>
      <c r="I322" s="42"/>
      <c r="J322" s="42"/>
      <c r="K322" s="42">
        <v>50</v>
      </c>
      <c r="L322" s="131">
        <v>50</v>
      </c>
      <c r="M322" s="119"/>
      <c r="N322" s="120"/>
      <c r="O322" s="121"/>
      <c r="P322" s="47">
        <f>IF(K322=0,"",K322/J321)</f>
        <v>0.98039215686274506</v>
      </c>
      <c r="Q322" s="48">
        <v>53</v>
      </c>
      <c r="R322" s="49">
        <f t="shared" si="34"/>
        <v>0.98148148148148151</v>
      </c>
      <c r="S322" s="49">
        <f t="shared" si="35"/>
        <v>1.851851851851849E-2</v>
      </c>
    </row>
    <row r="323" spans="1:19" ht="15.75" customHeight="1" x14ac:dyDescent="0.25">
      <c r="A323" s="41">
        <v>1602</v>
      </c>
      <c r="B323" s="42"/>
      <c r="C323" s="42"/>
      <c r="D323" s="42"/>
      <c r="E323" s="42"/>
      <c r="F323" s="42"/>
      <c r="G323" s="42"/>
      <c r="H323" s="42"/>
      <c r="I323" s="42"/>
      <c r="J323" s="42"/>
      <c r="K323" s="42">
        <v>2</v>
      </c>
      <c r="L323" s="131">
        <v>1</v>
      </c>
      <c r="M323" s="119"/>
      <c r="N323" s="120"/>
      <c r="O323" s="122"/>
      <c r="P323" s="123"/>
      <c r="Q323" s="124">
        <v>2</v>
      </c>
      <c r="R323" s="125"/>
      <c r="S323" s="123"/>
    </row>
    <row r="324" spans="1:19" ht="15.75" customHeight="1" x14ac:dyDescent="0.25">
      <c r="A324" s="41">
        <v>1702</v>
      </c>
      <c r="B324" s="42"/>
      <c r="C324" s="42"/>
      <c r="D324" s="42"/>
      <c r="E324" s="42"/>
      <c r="F324" s="42"/>
      <c r="G324" s="42"/>
      <c r="H324" s="42"/>
      <c r="I324" s="42"/>
      <c r="J324" s="42"/>
      <c r="K324" s="42">
        <v>0</v>
      </c>
      <c r="L324" s="131"/>
      <c r="M324" s="119"/>
      <c r="N324" s="120"/>
      <c r="O324" s="122"/>
      <c r="P324" s="126"/>
      <c r="Q324" s="124">
        <v>1</v>
      </c>
      <c r="R324" s="127"/>
      <c r="S324" s="126"/>
    </row>
    <row r="325" spans="1:19" ht="15.75" customHeight="1" x14ac:dyDescent="0.25">
      <c r="A325" s="41">
        <v>1801</v>
      </c>
      <c r="B325" s="42"/>
      <c r="C325" s="42"/>
      <c r="D325" s="42"/>
      <c r="E325" s="42"/>
      <c r="F325" s="42"/>
      <c r="G325" s="42"/>
      <c r="H325" s="42"/>
      <c r="I325" s="42"/>
      <c r="J325" s="42"/>
      <c r="K325" s="42">
        <v>1</v>
      </c>
      <c r="L325" s="131">
        <v>1</v>
      </c>
      <c r="M325" s="119"/>
      <c r="N325" s="120"/>
      <c r="O325" s="122"/>
      <c r="P325" s="126"/>
      <c r="Q325" s="124">
        <v>1</v>
      </c>
      <c r="R325" s="127"/>
      <c r="S325" s="126"/>
    </row>
    <row r="326" spans="1:19" ht="15.75" customHeight="1" x14ac:dyDescent="0.25">
      <c r="A326" s="41">
        <v>1802</v>
      </c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131"/>
      <c r="M326" s="119"/>
      <c r="N326" s="120"/>
      <c r="O326" s="122"/>
      <c r="P326" s="120"/>
      <c r="Q326" s="122"/>
      <c r="R326" s="151"/>
      <c r="S326" s="126"/>
    </row>
    <row r="327" spans="1:19" ht="15.75" customHeight="1" x14ac:dyDescent="0.25">
      <c r="A327" s="41">
        <v>1901</v>
      </c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131"/>
      <c r="M327" s="119"/>
      <c r="N327" s="120"/>
      <c r="O327" s="122"/>
      <c r="P327" s="52" t="s">
        <v>35</v>
      </c>
      <c r="Q327" s="94">
        <v>52</v>
      </c>
      <c r="R327" s="54">
        <f>IF(SUM(L317:L327)=0,"",SUM(L317:L327))</f>
        <v>52</v>
      </c>
      <c r="S327" s="55" t="s">
        <v>20</v>
      </c>
    </row>
    <row r="328" spans="1:19" ht="15.75" customHeight="1" x14ac:dyDescent="0.25">
      <c r="A328" s="41">
        <v>1902</v>
      </c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131"/>
      <c r="M328" s="119"/>
      <c r="N328" s="120"/>
      <c r="O328" s="122"/>
      <c r="P328" s="56" t="s">
        <v>36</v>
      </c>
      <c r="Q328" s="96">
        <f>IF(Q327/B313=0,"",Q327/B313)</f>
        <v>0.71232876712328763</v>
      </c>
      <c r="R328" s="58">
        <f>IF(Q327/R327=0,"",Q327/R327)</f>
        <v>1</v>
      </c>
      <c r="S328" s="59" t="s">
        <v>37</v>
      </c>
    </row>
    <row r="329" spans="1:19" ht="15.75" customHeight="1" x14ac:dyDescent="0.25">
      <c r="A329" s="41">
        <v>2001</v>
      </c>
      <c r="B329" s="178"/>
      <c r="C329" s="178"/>
      <c r="D329" s="178"/>
      <c r="E329" s="178"/>
      <c r="F329" s="178"/>
      <c r="G329" s="178"/>
      <c r="H329" s="178"/>
      <c r="I329" s="178"/>
      <c r="J329" s="178"/>
      <c r="K329" s="178"/>
      <c r="L329" s="131"/>
      <c r="M329" s="128"/>
      <c r="N329" s="129"/>
      <c r="O329" s="130"/>
      <c r="P329" s="61"/>
      <c r="Q329" s="62"/>
      <c r="R329" s="62"/>
      <c r="S329" s="63"/>
    </row>
    <row r="330" spans="1:19" ht="18" customHeight="1" x14ac:dyDescent="0.25">
      <c r="A330" s="22"/>
      <c r="B330" s="210" t="s">
        <v>79</v>
      </c>
      <c r="C330" s="210"/>
      <c r="D330" s="210"/>
      <c r="E330" s="210"/>
      <c r="F330" s="210"/>
      <c r="G330" s="210"/>
      <c r="H330" s="210"/>
      <c r="I330" s="210"/>
      <c r="J330" s="210"/>
      <c r="K330" s="210"/>
      <c r="L330" s="177">
        <f>SUM(L322:L326)</f>
        <v>52</v>
      </c>
      <c r="M330" s="65">
        <f>IF(L322=0,"",L322/B313)</f>
        <v>0.68493150684931503</v>
      </c>
      <c r="N330" s="65">
        <f>IF(L330=0,"",L330/B313)</f>
        <v>0.71232876712328763</v>
      </c>
      <c r="O330" s="65">
        <f>IF(L322=0,"",N330-M330)</f>
        <v>2.7397260273972601E-2</v>
      </c>
      <c r="P330" s="1"/>
      <c r="Q330" s="27"/>
      <c r="R330" s="30"/>
      <c r="S330" s="1"/>
    </row>
    <row r="331" spans="1:19" ht="12.75" customHeight="1" x14ac:dyDescent="0.2">
      <c r="M331" s="1"/>
      <c r="N331" s="1"/>
      <c r="P331" s="1"/>
    </row>
    <row r="332" spans="1:19" ht="12.75" customHeight="1" x14ac:dyDescent="0.2">
      <c r="M332" s="1"/>
      <c r="N332" s="1"/>
      <c r="P332" s="1"/>
      <c r="Q332" s="1"/>
      <c r="R332" s="30"/>
      <c r="S332" s="1"/>
    </row>
    <row r="333" spans="1:19" ht="26.25" customHeight="1" x14ac:dyDescent="0.4">
      <c r="A333" s="113"/>
      <c r="B333" s="211" t="s">
        <v>68</v>
      </c>
      <c r="C333" s="211"/>
      <c r="D333" s="211"/>
      <c r="E333" s="211"/>
      <c r="F333" s="211"/>
      <c r="G333" s="211"/>
      <c r="H333" s="211"/>
      <c r="I333" s="211"/>
      <c r="J333" s="211"/>
      <c r="K333" s="211"/>
      <c r="L333" s="66" t="s">
        <v>56</v>
      </c>
      <c r="M333" s="1"/>
      <c r="N333" s="1"/>
      <c r="O333" s="27"/>
      <c r="P333" s="1"/>
      <c r="Q333" s="27"/>
      <c r="R333" s="27"/>
      <c r="S333" s="27"/>
    </row>
    <row r="334" spans="1:19" ht="20.25" customHeight="1" x14ac:dyDescent="0.2">
      <c r="A334" s="223" t="s">
        <v>19</v>
      </c>
      <c r="B334" s="224" t="s">
        <v>69</v>
      </c>
      <c r="C334" s="225"/>
      <c r="D334" s="225"/>
      <c r="E334" s="225"/>
      <c r="F334" s="225"/>
      <c r="G334" s="225"/>
      <c r="H334" s="225"/>
      <c r="I334" s="225"/>
      <c r="J334" s="225"/>
      <c r="K334" s="226"/>
      <c r="L334" s="227" t="s">
        <v>20</v>
      </c>
      <c r="M334" s="221" t="s">
        <v>11</v>
      </c>
      <c r="N334" s="221" t="s">
        <v>12</v>
      </c>
      <c r="O334" s="229" t="s">
        <v>13</v>
      </c>
      <c r="P334" s="221" t="s">
        <v>14</v>
      </c>
      <c r="Q334" s="222" t="s">
        <v>15</v>
      </c>
      <c r="R334" s="222" t="s">
        <v>16</v>
      </c>
      <c r="S334" s="221" t="s">
        <v>17</v>
      </c>
    </row>
    <row r="335" spans="1:19" ht="15.75" customHeight="1" x14ac:dyDescent="0.25">
      <c r="A335" s="217"/>
      <c r="B335" s="41" t="s">
        <v>70</v>
      </c>
      <c r="C335" s="41" t="s">
        <v>71</v>
      </c>
      <c r="D335" s="41" t="s">
        <v>72</v>
      </c>
      <c r="E335" s="41" t="s">
        <v>73</v>
      </c>
      <c r="F335" s="41" t="s">
        <v>74</v>
      </c>
      <c r="G335" s="41" t="s">
        <v>75</v>
      </c>
      <c r="H335" s="41" t="s">
        <v>76</v>
      </c>
      <c r="I335" s="41" t="s">
        <v>77</v>
      </c>
      <c r="J335" s="41" t="s">
        <v>78</v>
      </c>
      <c r="K335" s="191" t="s">
        <v>123</v>
      </c>
      <c r="L335" s="249"/>
      <c r="M335" s="217"/>
      <c r="N335" s="217"/>
      <c r="O335" s="217"/>
      <c r="P335" s="217"/>
      <c r="Q335" s="217"/>
      <c r="R335" s="217"/>
      <c r="S335" s="217"/>
    </row>
    <row r="336" spans="1:19" ht="15.75" customHeight="1" x14ac:dyDescent="0.25">
      <c r="A336" s="41">
        <v>1201</v>
      </c>
      <c r="B336" s="42">
        <v>35</v>
      </c>
      <c r="C336" s="42"/>
      <c r="D336" s="42"/>
      <c r="E336" s="42"/>
      <c r="F336" s="42"/>
      <c r="G336" s="42"/>
      <c r="H336" s="42"/>
      <c r="I336" s="42"/>
      <c r="J336" s="42"/>
      <c r="K336" s="42"/>
      <c r="L336" s="131"/>
      <c r="M336" s="114"/>
      <c r="N336" s="115"/>
      <c r="O336" s="116"/>
      <c r="P336" s="117"/>
      <c r="Q336" s="44">
        <f>B336</f>
        <v>35</v>
      </c>
      <c r="R336" s="118"/>
      <c r="S336" s="117"/>
    </row>
    <row r="337" spans="1:20" ht="15.75" customHeight="1" x14ac:dyDescent="0.25">
      <c r="A337" s="41">
        <v>1202</v>
      </c>
      <c r="B337" s="42"/>
      <c r="C337" s="42">
        <v>31</v>
      </c>
      <c r="D337" s="42"/>
      <c r="E337" s="42"/>
      <c r="F337" s="42"/>
      <c r="G337" s="42"/>
      <c r="H337" s="42"/>
      <c r="I337" s="42"/>
      <c r="J337" s="42"/>
      <c r="K337" s="42"/>
      <c r="L337" s="131"/>
      <c r="M337" s="119"/>
      <c r="N337" s="120"/>
      <c r="O337" s="121"/>
      <c r="P337" s="47">
        <f>IF(C337=0,"",C337/B336)</f>
        <v>0.88571428571428568</v>
      </c>
      <c r="Q337" s="48">
        <v>31</v>
      </c>
      <c r="R337" s="49">
        <f t="shared" ref="R337:R345" si="36">IF(Q337=0,"",Q337/Q336)</f>
        <v>0.88571428571428568</v>
      </c>
      <c r="S337" s="49">
        <f t="shared" ref="S337:S345" si="37">IF(Q337=0,"",100%-R337)</f>
        <v>0.11428571428571432</v>
      </c>
    </row>
    <row r="338" spans="1:20" ht="15.75" customHeight="1" x14ac:dyDescent="0.25">
      <c r="A338" s="41">
        <v>1301</v>
      </c>
      <c r="B338" s="42"/>
      <c r="C338" s="42"/>
      <c r="D338" s="42">
        <v>31</v>
      </c>
      <c r="E338" s="42"/>
      <c r="F338" s="42"/>
      <c r="G338" s="42"/>
      <c r="H338" s="42"/>
      <c r="I338" s="42"/>
      <c r="J338" s="42"/>
      <c r="K338" s="42"/>
      <c r="L338" s="131"/>
      <c r="M338" s="119"/>
      <c r="N338" s="120"/>
      <c r="O338" s="121"/>
      <c r="P338" s="47">
        <f>IF(D338=0,"",D338/C337)</f>
        <v>1</v>
      </c>
      <c r="Q338" s="48">
        <v>30</v>
      </c>
      <c r="R338" s="49">
        <f t="shared" si="36"/>
        <v>0.967741935483871</v>
      </c>
      <c r="S338" s="49">
        <f t="shared" si="37"/>
        <v>3.2258064516129004E-2</v>
      </c>
      <c r="T338" s="74"/>
    </row>
    <row r="339" spans="1:20" ht="15.75" customHeight="1" x14ac:dyDescent="0.25">
      <c r="A339" s="41">
        <v>1302</v>
      </c>
      <c r="B339" s="42"/>
      <c r="C339" s="42"/>
      <c r="D339" s="42"/>
      <c r="E339" s="42">
        <v>27</v>
      </c>
      <c r="F339" s="42"/>
      <c r="G339" s="42"/>
      <c r="H339" s="42"/>
      <c r="I339" s="42"/>
      <c r="J339" s="42"/>
      <c r="K339" s="42"/>
      <c r="L339" s="131"/>
      <c r="M339" s="119"/>
      <c r="N339" s="120"/>
      <c r="O339" s="121"/>
      <c r="P339" s="47">
        <f>IF(E339=0,"",E339/D338)</f>
        <v>0.87096774193548387</v>
      </c>
      <c r="Q339" s="48">
        <v>29</v>
      </c>
      <c r="R339" s="49">
        <f t="shared" si="36"/>
        <v>0.96666666666666667</v>
      </c>
      <c r="S339" s="49">
        <f t="shared" si="37"/>
        <v>3.3333333333333326E-2</v>
      </c>
    </row>
    <row r="340" spans="1:20" ht="15.75" customHeight="1" x14ac:dyDescent="0.25">
      <c r="A340" s="41">
        <v>1401</v>
      </c>
      <c r="B340" s="42"/>
      <c r="C340" s="42"/>
      <c r="D340" s="42"/>
      <c r="E340" s="42"/>
      <c r="F340" s="42">
        <v>25</v>
      </c>
      <c r="G340" s="42"/>
      <c r="H340" s="42"/>
      <c r="I340" s="42"/>
      <c r="J340" s="42"/>
      <c r="K340" s="42"/>
      <c r="L340" s="131"/>
      <c r="M340" s="119"/>
      <c r="N340" s="120"/>
      <c r="O340" s="121"/>
      <c r="P340" s="47">
        <f>IF(F340=0,"",F340/E339)</f>
        <v>0.92592592592592593</v>
      </c>
      <c r="Q340" s="48">
        <v>26</v>
      </c>
      <c r="R340" s="49">
        <f t="shared" si="36"/>
        <v>0.89655172413793105</v>
      </c>
      <c r="S340" s="49">
        <f t="shared" si="37"/>
        <v>0.10344827586206895</v>
      </c>
    </row>
    <row r="341" spans="1:20" ht="15.75" customHeight="1" x14ac:dyDescent="0.25">
      <c r="A341" s="41">
        <v>1402</v>
      </c>
      <c r="B341" s="42"/>
      <c r="C341" s="42"/>
      <c r="D341" s="42"/>
      <c r="E341" s="42"/>
      <c r="F341" s="42"/>
      <c r="G341" s="42">
        <v>24</v>
      </c>
      <c r="H341" s="42"/>
      <c r="I341" s="42"/>
      <c r="J341" s="42"/>
      <c r="K341" s="42"/>
      <c r="L341" s="131"/>
      <c r="M341" s="119"/>
      <c r="N341" s="120"/>
      <c r="O341" s="121"/>
      <c r="P341" s="47">
        <f>IF(G341=0,"",G341/F340)</f>
        <v>0.96</v>
      </c>
      <c r="Q341" s="48">
        <v>24</v>
      </c>
      <c r="R341" s="49">
        <f t="shared" si="36"/>
        <v>0.92307692307692313</v>
      </c>
      <c r="S341" s="49">
        <f t="shared" si="37"/>
        <v>7.6923076923076872E-2</v>
      </c>
    </row>
    <row r="342" spans="1:20" ht="15.75" customHeight="1" x14ac:dyDescent="0.25">
      <c r="A342" s="41">
        <v>1501</v>
      </c>
      <c r="B342" s="42"/>
      <c r="C342" s="42"/>
      <c r="D342" s="42"/>
      <c r="E342" s="42"/>
      <c r="F342" s="42"/>
      <c r="G342" s="42"/>
      <c r="H342" s="42">
        <v>21</v>
      </c>
      <c r="I342" s="42"/>
      <c r="J342" s="42"/>
      <c r="K342" s="42"/>
      <c r="L342" s="131"/>
      <c r="M342" s="119"/>
      <c r="N342" s="120"/>
      <c r="O342" s="121"/>
      <c r="P342" s="47">
        <f>IF(H342=0,"",H342/G341)</f>
        <v>0.875</v>
      </c>
      <c r="Q342" s="48">
        <v>24</v>
      </c>
      <c r="R342" s="49">
        <f t="shared" si="36"/>
        <v>1</v>
      </c>
      <c r="S342" s="49">
        <f t="shared" si="37"/>
        <v>0</v>
      </c>
    </row>
    <row r="343" spans="1:20" ht="15.75" customHeight="1" x14ac:dyDescent="0.25">
      <c r="A343" s="41">
        <v>1502</v>
      </c>
      <c r="B343" s="42"/>
      <c r="C343" s="42"/>
      <c r="D343" s="42"/>
      <c r="E343" s="42"/>
      <c r="F343" s="42"/>
      <c r="G343" s="42"/>
      <c r="H343" s="42"/>
      <c r="I343" s="42">
        <v>21</v>
      </c>
      <c r="J343" s="42"/>
      <c r="K343" s="42"/>
      <c r="L343" s="131"/>
      <c r="M343" s="119"/>
      <c r="N343" s="120"/>
      <c r="O343" s="121"/>
      <c r="P343" s="47">
        <f>IF(I343=0,"",I343/H342)</f>
        <v>1</v>
      </c>
      <c r="Q343" s="48">
        <v>24</v>
      </c>
      <c r="R343" s="49">
        <f t="shared" si="36"/>
        <v>1</v>
      </c>
      <c r="S343" s="49">
        <f t="shared" si="37"/>
        <v>0</v>
      </c>
    </row>
    <row r="344" spans="1:20" ht="15.75" customHeight="1" x14ac:dyDescent="0.25">
      <c r="A344" s="41">
        <v>1601</v>
      </c>
      <c r="B344" s="42"/>
      <c r="C344" s="42"/>
      <c r="D344" s="42"/>
      <c r="E344" s="42"/>
      <c r="F344" s="42"/>
      <c r="G344" s="42"/>
      <c r="H344" s="42"/>
      <c r="I344" s="42"/>
      <c r="J344" s="42">
        <v>21</v>
      </c>
      <c r="K344" s="42"/>
      <c r="L344" s="131"/>
      <c r="M344" s="119"/>
      <c r="N344" s="120"/>
      <c r="O344" s="121"/>
      <c r="P344" s="47">
        <f>IF(J344=0,"",J344/I343)</f>
        <v>1</v>
      </c>
      <c r="Q344" s="48">
        <v>24</v>
      </c>
      <c r="R344" s="49">
        <f t="shared" si="36"/>
        <v>1</v>
      </c>
      <c r="S344" s="49">
        <f t="shared" si="37"/>
        <v>0</v>
      </c>
    </row>
    <row r="345" spans="1:20" ht="15.75" customHeight="1" x14ac:dyDescent="0.25">
      <c r="A345" s="41">
        <v>1602</v>
      </c>
      <c r="B345" s="42"/>
      <c r="C345" s="42"/>
      <c r="D345" s="42"/>
      <c r="E345" s="42"/>
      <c r="F345" s="42"/>
      <c r="G345" s="42"/>
      <c r="H345" s="42"/>
      <c r="I345" s="42"/>
      <c r="J345" s="42"/>
      <c r="K345" s="42">
        <v>21</v>
      </c>
      <c r="L345" s="131">
        <v>19</v>
      </c>
      <c r="M345" s="119"/>
      <c r="N345" s="120"/>
      <c r="O345" s="121"/>
      <c r="P345" s="47">
        <f>IF(K345=0,"",K345/J344)</f>
        <v>1</v>
      </c>
      <c r="Q345" s="48">
        <v>24</v>
      </c>
      <c r="R345" s="49">
        <f t="shared" si="36"/>
        <v>1</v>
      </c>
      <c r="S345" s="49">
        <f t="shared" si="37"/>
        <v>0</v>
      </c>
    </row>
    <row r="346" spans="1:20" ht="15.75" customHeight="1" x14ac:dyDescent="0.25">
      <c r="A346" s="41">
        <v>1701</v>
      </c>
      <c r="B346" s="42"/>
      <c r="C346" s="42"/>
      <c r="D346" s="42"/>
      <c r="E346" s="42"/>
      <c r="F346" s="42"/>
      <c r="G346" s="42"/>
      <c r="H346" s="42"/>
      <c r="I346" s="42"/>
      <c r="J346" s="42"/>
      <c r="K346" s="42">
        <v>2</v>
      </c>
      <c r="L346" s="131">
        <v>2</v>
      </c>
      <c r="M346" s="119"/>
      <c r="N346" s="120"/>
      <c r="O346" s="122"/>
      <c r="P346" s="123"/>
      <c r="Q346" s="124">
        <v>2</v>
      </c>
      <c r="R346" s="125"/>
      <c r="S346" s="123"/>
    </row>
    <row r="347" spans="1:20" ht="15.75" customHeight="1" x14ac:dyDescent="0.25">
      <c r="A347" s="41">
        <v>1702</v>
      </c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131"/>
      <c r="M347" s="119"/>
      <c r="N347" s="120"/>
      <c r="O347" s="122"/>
      <c r="P347" s="126"/>
      <c r="Q347" s="124"/>
      <c r="R347" s="127"/>
      <c r="S347" s="126"/>
    </row>
    <row r="348" spans="1:20" ht="15.75" customHeight="1" x14ac:dyDescent="0.25">
      <c r="A348" s="41">
        <v>1801</v>
      </c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131"/>
      <c r="M348" s="119"/>
      <c r="N348" s="120"/>
      <c r="O348" s="122"/>
      <c r="P348" s="126"/>
      <c r="Q348" s="124"/>
      <c r="R348" s="127"/>
      <c r="S348" s="126"/>
    </row>
    <row r="349" spans="1:20" ht="15.75" customHeight="1" x14ac:dyDescent="0.25">
      <c r="A349" s="41">
        <v>1802</v>
      </c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131"/>
      <c r="M349" s="119"/>
      <c r="N349" s="120"/>
      <c r="O349" s="122"/>
      <c r="P349" s="120"/>
      <c r="Q349" s="122"/>
      <c r="R349" s="151"/>
      <c r="S349" s="126"/>
    </row>
    <row r="350" spans="1:20" ht="15.75" customHeight="1" x14ac:dyDescent="0.25">
      <c r="A350" s="41">
        <v>1901</v>
      </c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131"/>
      <c r="M350" s="119"/>
      <c r="N350" s="120"/>
      <c r="O350" s="122"/>
      <c r="P350" s="52" t="s">
        <v>35</v>
      </c>
      <c r="Q350" s="94">
        <v>21</v>
      </c>
      <c r="R350" s="54">
        <f>IF(SUM(L340:L350)=0,"",SUM(L340:L350))</f>
        <v>21</v>
      </c>
      <c r="S350" s="55" t="s">
        <v>20</v>
      </c>
    </row>
    <row r="351" spans="1:20" ht="15.75" customHeight="1" x14ac:dyDescent="0.25">
      <c r="A351" s="41">
        <v>1902</v>
      </c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131"/>
      <c r="M351" s="119"/>
      <c r="N351" s="120"/>
      <c r="O351" s="122"/>
      <c r="P351" s="56" t="s">
        <v>36</v>
      </c>
      <c r="Q351" s="96">
        <f>IF(Q350/B336=0,"",Q350/B336)</f>
        <v>0.6</v>
      </c>
      <c r="R351" s="58">
        <f>IF(Q350/R350=0,"",Q350/R350)</f>
        <v>1</v>
      </c>
      <c r="S351" s="59" t="s">
        <v>37</v>
      </c>
    </row>
    <row r="352" spans="1:20" ht="15.75" customHeight="1" x14ac:dyDescent="0.25">
      <c r="A352" s="41">
        <v>2001</v>
      </c>
      <c r="B352" s="178"/>
      <c r="C352" s="178"/>
      <c r="D352" s="178"/>
      <c r="E352" s="178"/>
      <c r="F352" s="178"/>
      <c r="G352" s="178"/>
      <c r="H352" s="178"/>
      <c r="I352" s="178"/>
      <c r="J352" s="178"/>
      <c r="K352" s="178"/>
      <c r="L352" s="131"/>
      <c r="M352" s="128"/>
      <c r="N352" s="129"/>
      <c r="O352" s="130"/>
      <c r="P352" s="61"/>
      <c r="Q352" s="62"/>
      <c r="R352" s="62"/>
      <c r="S352" s="63"/>
    </row>
    <row r="353" spans="1:20" ht="18" customHeight="1" x14ac:dyDescent="0.25">
      <c r="A353" s="22"/>
      <c r="B353" s="210" t="s">
        <v>79</v>
      </c>
      <c r="C353" s="210"/>
      <c r="D353" s="210"/>
      <c r="E353" s="210"/>
      <c r="F353" s="210"/>
      <c r="G353" s="210"/>
      <c r="H353" s="210"/>
      <c r="I353" s="210"/>
      <c r="J353" s="210"/>
      <c r="K353" s="210"/>
      <c r="L353" s="177">
        <f>SUM(L345:L349)</f>
        <v>21</v>
      </c>
      <c r="M353" s="65">
        <f>IF(L345=0,"",L345/B336)</f>
        <v>0.54285714285714282</v>
      </c>
      <c r="N353" s="65">
        <f>IF(L353=0,"",L353/B336)</f>
        <v>0.6</v>
      </c>
      <c r="O353" s="65">
        <f>IF(L345=0,"",N353-M353)</f>
        <v>5.7142857142857162E-2</v>
      </c>
      <c r="P353" s="1"/>
      <c r="Q353" s="27"/>
      <c r="R353" s="30"/>
      <c r="S353" s="1"/>
    </row>
    <row r="354" spans="1:20" ht="12.75" customHeight="1" x14ac:dyDescent="0.2">
      <c r="M354" s="1"/>
      <c r="N354" s="1"/>
      <c r="P354" s="1"/>
      <c r="Q354" s="1"/>
      <c r="R354" s="30"/>
      <c r="S354" s="1"/>
    </row>
    <row r="355" spans="1:20" ht="12.75" customHeight="1" x14ac:dyDescent="0.2">
      <c r="M355" s="1"/>
      <c r="N355" s="1"/>
      <c r="P355" s="1"/>
      <c r="Q355" s="1"/>
      <c r="R355" s="30"/>
      <c r="S355" s="1"/>
    </row>
    <row r="356" spans="1:20" ht="26.25" customHeight="1" x14ac:dyDescent="0.4">
      <c r="A356" s="113"/>
      <c r="B356" s="211" t="s">
        <v>68</v>
      </c>
      <c r="C356" s="211"/>
      <c r="D356" s="211"/>
      <c r="E356" s="211"/>
      <c r="F356" s="211"/>
      <c r="G356" s="211"/>
      <c r="H356" s="211"/>
      <c r="I356" s="211"/>
      <c r="J356" s="211"/>
      <c r="K356" s="211"/>
      <c r="L356" s="66" t="s">
        <v>57</v>
      </c>
      <c r="M356" s="1"/>
      <c r="N356" s="1"/>
      <c r="O356" s="27"/>
      <c r="P356" s="1"/>
      <c r="Q356" s="27"/>
      <c r="R356" s="27"/>
      <c r="S356" s="27"/>
    </row>
    <row r="357" spans="1:20" ht="20.25" customHeight="1" x14ac:dyDescent="0.2">
      <c r="A357" s="223" t="s">
        <v>19</v>
      </c>
      <c r="B357" s="224" t="s">
        <v>69</v>
      </c>
      <c r="C357" s="225"/>
      <c r="D357" s="225"/>
      <c r="E357" s="225"/>
      <c r="F357" s="225"/>
      <c r="G357" s="225"/>
      <c r="H357" s="225"/>
      <c r="I357" s="225"/>
      <c r="J357" s="225"/>
      <c r="K357" s="226"/>
      <c r="L357" s="227" t="s">
        <v>20</v>
      </c>
      <c r="M357" s="221" t="s">
        <v>11</v>
      </c>
      <c r="N357" s="221" t="s">
        <v>12</v>
      </c>
      <c r="O357" s="229" t="s">
        <v>13</v>
      </c>
      <c r="P357" s="221" t="s">
        <v>14</v>
      </c>
      <c r="Q357" s="222" t="s">
        <v>15</v>
      </c>
      <c r="R357" s="222" t="s">
        <v>16</v>
      </c>
      <c r="S357" s="221" t="s">
        <v>17</v>
      </c>
    </row>
    <row r="358" spans="1:20" ht="15.75" customHeight="1" x14ac:dyDescent="0.25">
      <c r="A358" s="217"/>
      <c r="B358" s="41" t="s">
        <v>70</v>
      </c>
      <c r="C358" s="41" t="s">
        <v>71</v>
      </c>
      <c r="D358" s="41" t="s">
        <v>72</v>
      </c>
      <c r="E358" s="41" t="s">
        <v>73</v>
      </c>
      <c r="F358" s="41" t="s">
        <v>74</v>
      </c>
      <c r="G358" s="41" t="s">
        <v>75</v>
      </c>
      <c r="H358" s="41" t="s">
        <v>76</v>
      </c>
      <c r="I358" s="41" t="s">
        <v>77</v>
      </c>
      <c r="J358" s="41" t="s">
        <v>78</v>
      </c>
      <c r="K358" s="191" t="s">
        <v>123</v>
      </c>
      <c r="L358" s="249"/>
      <c r="M358" s="217"/>
      <c r="N358" s="217"/>
      <c r="O358" s="217"/>
      <c r="P358" s="217"/>
      <c r="Q358" s="217"/>
      <c r="R358" s="217"/>
      <c r="S358" s="217"/>
    </row>
    <row r="359" spans="1:20" ht="15.75" customHeight="1" x14ac:dyDescent="0.25">
      <c r="A359" s="41">
        <v>1202</v>
      </c>
      <c r="B359" s="42">
        <v>69</v>
      </c>
      <c r="C359" s="42"/>
      <c r="D359" s="42"/>
      <c r="E359" s="42"/>
      <c r="F359" s="42"/>
      <c r="G359" s="42"/>
      <c r="H359" s="42"/>
      <c r="I359" s="42"/>
      <c r="J359" s="42"/>
      <c r="K359" s="42"/>
      <c r="L359" s="131"/>
      <c r="M359" s="114"/>
      <c r="N359" s="115"/>
      <c r="O359" s="116"/>
      <c r="P359" s="117"/>
      <c r="Q359" s="44">
        <f>B359</f>
        <v>69</v>
      </c>
      <c r="R359" s="118"/>
      <c r="S359" s="117"/>
    </row>
    <row r="360" spans="1:20" ht="15.75" customHeight="1" x14ac:dyDescent="0.25">
      <c r="A360" s="41">
        <v>1301</v>
      </c>
      <c r="B360" s="42"/>
      <c r="C360" s="42">
        <v>67</v>
      </c>
      <c r="D360" s="42"/>
      <c r="E360" s="42"/>
      <c r="F360" s="42"/>
      <c r="G360" s="42"/>
      <c r="H360" s="42"/>
      <c r="I360" s="42"/>
      <c r="J360" s="42"/>
      <c r="K360" s="42"/>
      <c r="L360" s="131"/>
      <c r="M360" s="119"/>
      <c r="N360" s="120"/>
      <c r="O360" s="121"/>
      <c r="P360" s="47">
        <f>IF(C360=0,"",C360/B359)</f>
        <v>0.97101449275362317</v>
      </c>
      <c r="Q360" s="48">
        <v>67</v>
      </c>
      <c r="R360" s="49">
        <f t="shared" ref="R360:R368" si="38">IF(Q360=0,"",Q360/Q359)</f>
        <v>0.97101449275362317</v>
      </c>
      <c r="S360" s="49">
        <f t="shared" ref="S360:S368" si="39">IF(Q360=0,"",100%-R360)</f>
        <v>2.8985507246376829E-2</v>
      </c>
    </row>
    <row r="361" spans="1:20" ht="15.75" customHeight="1" x14ac:dyDescent="0.25">
      <c r="A361" s="41">
        <v>1302</v>
      </c>
      <c r="B361" s="42"/>
      <c r="C361" s="42"/>
      <c r="D361" s="42">
        <v>64</v>
      </c>
      <c r="E361" s="42"/>
      <c r="F361" s="42"/>
      <c r="G361" s="42"/>
      <c r="H361" s="42"/>
      <c r="I361" s="42"/>
      <c r="J361" s="42"/>
      <c r="K361" s="42"/>
      <c r="L361" s="131"/>
      <c r="M361" s="119"/>
      <c r="N361" s="120"/>
      <c r="O361" s="121"/>
      <c r="P361" s="47">
        <f>IF(D361=0,"",D361/C360)</f>
        <v>0.95522388059701491</v>
      </c>
      <c r="Q361" s="48">
        <v>64</v>
      </c>
      <c r="R361" s="49">
        <f t="shared" si="38"/>
        <v>0.95522388059701491</v>
      </c>
      <c r="S361" s="49">
        <f t="shared" si="39"/>
        <v>4.4776119402985093E-2</v>
      </c>
      <c r="T361" s="74"/>
    </row>
    <row r="362" spans="1:20" ht="15.75" customHeight="1" x14ac:dyDescent="0.25">
      <c r="A362" s="41">
        <v>1401</v>
      </c>
      <c r="B362" s="42"/>
      <c r="C362" s="42"/>
      <c r="D362" s="42"/>
      <c r="E362" s="42">
        <v>59</v>
      </c>
      <c r="F362" s="42"/>
      <c r="G362" s="42"/>
      <c r="H362" s="42"/>
      <c r="I362" s="42"/>
      <c r="J362" s="42"/>
      <c r="K362" s="42"/>
      <c r="L362" s="131"/>
      <c r="M362" s="119"/>
      <c r="N362" s="120"/>
      <c r="O362" s="121"/>
      <c r="P362" s="47">
        <f>IF(E362=0,"",E362/D361)</f>
        <v>0.921875</v>
      </c>
      <c r="Q362" s="48">
        <v>61</v>
      </c>
      <c r="R362" s="49">
        <f t="shared" si="38"/>
        <v>0.953125</v>
      </c>
      <c r="S362" s="49">
        <f t="shared" si="39"/>
        <v>4.6875E-2</v>
      </c>
    </row>
    <row r="363" spans="1:20" ht="15.75" customHeight="1" x14ac:dyDescent="0.25">
      <c r="A363" s="41">
        <v>1402</v>
      </c>
      <c r="B363" s="42"/>
      <c r="C363" s="42"/>
      <c r="D363" s="42"/>
      <c r="E363" s="42"/>
      <c r="F363" s="42">
        <v>54</v>
      </c>
      <c r="G363" s="42"/>
      <c r="H363" s="42"/>
      <c r="I363" s="42"/>
      <c r="J363" s="42"/>
      <c r="K363" s="42"/>
      <c r="L363" s="131"/>
      <c r="M363" s="119"/>
      <c r="N363" s="120"/>
      <c r="O363" s="121"/>
      <c r="P363" s="47">
        <f>IF(F363=0,"",F363/E362)</f>
        <v>0.9152542372881356</v>
      </c>
      <c r="Q363" s="48">
        <v>56</v>
      </c>
      <c r="R363" s="49">
        <f t="shared" si="38"/>
        <v>0.91803278688524592</v>
      </c>
      <c r="S363" s="49">
        <f t="shared" si="39"/>
        <v>8.1967213114754078E-2</v>
      </c>
    </row>
    <row r="364" spans="1:20" ht="15.75" customHeight="1" x14ac:dyDescent="0.25">
      <c r="A364" s="41">
        <v>1501</v>
      </c>
      <c r="B364" s="42"/>
      <c r="C364" s="42"/>
      <c r="D364" s="42"/>
      <c r="E364" s="42"/>
      <c r="F364" s="42"/>
      <c r="G364" s="42">
        <v>54</v>
      </c>
      <c r="H364" s="42"/>
      <c r="I364" s="42"/>
      <c r="J364" s="42"/>
      <c r="K364" s="42"/>
      <c r="L364" s="131"/>
      <c r="M364" s="119"/>
      <c r="N364" s="120"/>
      <c r="O364" s="121"/>
      <c r="P364" s="47">
        <f>IF(G364=0,"",G364/F363)</f>
        <v>1</v>
      </c>
      <c r="Q364" s="48">
        <v>55</v>
      </c>
      <c r="R364" s="49">
        <f t="shared" si="38"/>
        <v>0.9821428571428571</v>
      </c>
      <c r="S364" s="49">
        <f t="shared" si="39"/>
        <v>1.7857142857142905E-2</v>
      </c>
    </row>
    <row r="365" spans="1:20" ht="15.75" customHeight="1" x14ac:dyDescent="0.25">
      <c r="A365" s="41">
        <v>1502</v>
      </c>
      <c r="B365" s="42"/>
      <c r="C365" s="42"/>
      <c r="D365" s="42"/>
      <c r="E365" s="42"/>
      <c r="F365" s="42"/>
      <c r="G365" s="42"/>
      <c r="H365" s="42">
        <v>52</v>
      </c>
      <c r="I365" s="42"/>
      <c r="J365" s="42"/>
      <c r="K365" s="42"/>
      <c r="L365" s="131"/>
      <c r="M365" s="119"/>
      <c r="N365" s="120"/>
      <c r="O365" s="121"/>
      <c r="P365" s="47">
        <f>IF(H365=0,"",H365/G364)</f>
        <v>0.96296296296296291</v>
      </c>
      <c r="Q365" s="48">
        <v>55</v>
      </c>
      <c r="R365" s="49">
        <f t="shared" si="38"/>
        <v>1</v>
      </c>
      <c r="S365" s="49">
        <f t="shared" si="39"/>
        <v>0</v>
      </c>
    </row>
    <row r="366" spans="1:20" ht="15.75" customHeight="1" x14ac:dyDescent="0.25">
      <c r="A366" s="41">
        <v>1601</v>
      </c>
      <c r="B366" s="42"/>
      <c r="C366" s="42"/>
      <c r="D366" s="42"/>
      <c r="E366" s="42"/>
      <c r="F366" s="42"/>
      <c r="G366" s="42"/>
      <c r="H366" s="42"/>
      <c r="I366" s="42">
        <v>51</v>
      </c>
      <c r="J366" s="42"/>
      <c r="K366" s="42"/>
      <c r="L366" s="131"/>
      <c r="M366" s="119"/>
      <c r="N366" s="120"/>
      <c r="O366" s="121"/>
      <c r="P366" s="47">
        <f>IF(I366=0,"",I366/H365)</f>
        <v>0.98076923076923073</v>
      </c>
      <c r="Q366" s="48">
        <v>55</v>
      </c>
      <c r="R366" s="49">
        <f t="shared" si="38"/>
        <v>1</v>
      </c>
      <c r="S366" s="49">
        <f t="shared" si="39"/>
        <v>0</v>
      </c>
    </row>
    <row r="367" spans="1:20" ht="15.75" customHeight="1" x14ac:dyDescent="0.25">
      <c r="A367" s="41">
        <v>1602</v>
      </c>
      <c r="B367" s="42"/>
      <c r="C367" s="42"/>
      <c r="D367" s="42"/>
      <c r="E367" s="42"/>
      <c r="F367" s="42"/>
      <c r="G367" s="42"/>
      <c r="H367" s="42"/>
      <c r="I367" s="42"/>
      <c r="J367" s="42">
        <v>49</v>
      </c>
      <c r="K367" s="42"/>
      <c r="L367" s="131"/>
      <c r="M367" s="119"/>
      <c r="N367" s="120"/>
      <c r="O367" s="121"/>
      <c r="P367" s="47">
        <f>IF(J367=0,"",J367/I366)</f>
        <v>0.96078431372549022</v>
      </c>
      <c r="Q367" s="48">
        <v>55</v>
      </c>
      <c r="R367" s="49">
        <f t="shared" si="38"/>
        <v>1</v>
      </c>
      <c r="S367" s="49">
        <f t="shared" si="39"/>
        <v>0</v>
      </c>
    </row>
    <row r="368" spans="1:20" ht="15.75" customHeight="1" x14ac:dyDescent="0.25">
      <c r="A368" s="41">
        <v>1702</v>
      </c>
      <c r="B368" s="42"/>
      <c r="C368" s="42"/>
      <c r="D368" s="42"/>
      <c r="E368" s="42"/>
      <c r="F368" s="42"/>
      <c r="G368" s="42"/>
      <c r="H368" s="42"/>
      <c r="I368" s="42"/>
      <c r="J368" s="42"/>
      <c r="K368" s="42">
        <v>49</v>
      </c>
      <c r="L368" s="131">
        <v>49</v>
      </c>
      <c r="M368" s="119"/>
      <c r="N368" s="120"/>
      <c r="O368" s="121"/>
      <c r="P368" s="47">
        <f>IF(K368=0,"",K368/J367)</f>
        <v>1</v>
      </c>
      <c r="Q368" s="48">
        <v>55</v>
      </c>
      <c r="R368" s="49">
        <f t="shared" si="38"/>
        <v>1</v>
      </c>
      <c r="S368" s="49">
        <f t="shared" si="39"/>
        <v>0</v>
      </c>
    </row>
    <row r="369" spans="1:20" ht="15.75" customHeight="1" x14ac:dyDescent="0.25">
      <c r="A369" s="41">
        <v>1801</v>
      </c>
      <c r="B369" s="42"/>
      <c r="C369" s="42"/>
      <c r="D369" s="42"/>
      <c r="E369" s="42"/>
      <c r="F369" s="42"/>
      <c r="G369" s="42"/>
      <c r="H369" s="42"/>
      <c r="I369" s="42"/>
      <c r="J369" s="42"/>
      <c r="K369" s="42">
        <v>5</v>
      </c>
      <c r="L369" s="131">
        <v>4</v>
      </c>
      <c r="M369" s="119"/>
      <c r="N369" s="120"/>
      <c r="O369" s="122"/>
      <c r="P369" s="123"/>
      <c r="Q369" s="124">
        <v>6</v>
      </c>
      <c r="R369" s="125"/>
      <c r="S369" s="123"/>
    </row>
    <row r="370" spans="1:20" ht="15.75" customHeight="1" x14ac:dyDescent="0.25">
      <c r="A370" s="41">
        <v>1802</v>
      </c>
      <c r="B370" s="42"/>
      <c r="C370" s="42"/>
      <c r="D370" s="42"/>
      <c r="E370" s="42"/>
      <c r="F370" s="42"/>
      <c r="G370" s="42"/>
      <c r="H370" s="42"/>
      <c r="I370" s="42"/>
      <c r="J370" s="42"/>
      <c r="K370" s="42">
        <v>1</v>
      </c>
      <c r="L370" s="131"/>
      <c r="M370" s="119"/>
      <c r="N370" s="120"/>
      <c r="O370" s="122"/>
      <c r="P370" s="126"/>
      <c r="Q370" s="124">
        <v>1</v>
      </c>
      <c r="R370" s="127"/>
      <c r="S370" s="126"/>
    </row>
    <row r="371" spans="1:20" ht="15.75" customHeight="1" x14ac:dyDescent="0.25">
      <c r="A371" s="41">
        <v>1901</v>
      </c>
      <c r="B371" s="42"/>
      <c r="C371" s="42"/>
      <c r="D371" s="42"/>
      <c r="E371" s="42"/>
      <c r="F371" s="42"/>
      <c r="G371" s="42"/>
      <c r="H371" s="42"/>
      <c r="I371" s="42"/>
      <c r="J371" s="42"/>
      <c r="K371" s="42">
        <v>1</v>
      </c>
      <c r="L371" s="131">
        <v>1</v>
      </c>
      <c r="M371" s="119"/>
      <c r="N371" s="120"/>
      <c r="O371" s="122"/>
      <c r="P371" s="126"/>
      <c r="Q371" s="124">
        <v>1</v>
      </c>
      <c r="R371" s="127"/>
      <c r="S371" s="126"/>
    </row>
    <row r="372" spans="1:20" ht="15.75" customHeight="1" x14ac:dyDescent="0.25">
      <c r="A372" s="41">
        <v>1902</v>
      </c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131"/>
      <c r="M372" s="119"/>
      <c r="N372" s="120"/>
      <c r="O372" s="122"/>
      <c r="P372" s="120"/>
      <c r="Q372" s="122"/>
      <c r="R372" s="151"/>
      <c r="S372" s="126"/>
    </row>
    <row r="373" spans="1:20" ht="15.75" customHeight="1" x14ac:dyDescent="0.25">
      <c r="A373" s="41">
        <v>2001</v>
      </c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131"/>
      <c r="M373" s="119"/>
      <c r="N373" s="120"/>
      <c r="O373" s="122"/>
      <c r="P373" s="52" t="s">
        <v>35</v>
      </c>
      <c r="Q373" s="94">
        <v>49</v>
      </c>
      <c r="R373" s="54">
        <f>IF(SUM(L363:L373)=0,"",SUM(L363:L373))</f>
        <v>54</v>
      </c>
      <c r="S373" s="55" t="s">
        <v>20</v>
      </c>
    </row>
    <row r="374" spans="1:20" ht="15.75" customHeight="1" x14ac:dyDescent="0.25">
      <c r="A374" s="41">
        <v>2002</v>
      </c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131"/>
      <c r="M374" s="119"/>
      <c r="N374" s="120"/>
      <c r="O374" s="122"/>
      <c r="P374" s="56" t="s">
        <v>36</v>
      </c>
      <c r="Q374" s="96">
        <f>IF(Q373/B359=0,"",Q373/B359)</f>
        <v>0.71014492753623193</v>
      </c>
      <c r="R374" s="58">
        <f>IF(Q373/R373=0,"",Q373/R373)</f>
        <v>0.90740740740740744</v>
      </c>
      <c r="S374" s="59" t="s">
        <v>37</v>
      </c>
    </row>
    <row r="375" spans="1:20" ht="15.75" customHeight="1" x14ac:dyDescent="0.25">
      <c r="A375" s="41">
        <v>2101</v>
      </c>
      <c r="B375" s="178"/>
      <c r="C375" s="178"/>
      <c r="D375" s="178"/>
      <c r="E375" s="178"/>
      <c r="F375" s="178"/>
      <c r="G375" s="178"/>
      <c r="H375" s="178"/>
      <c r="I375" s="178"/>
      <c r="J375" s="178"/>
      <c r="K375" s="178"/>
      <c r="L375" s="131"/>
      <c r="M375" s="128"/>
      <c r="N375" s="129"/>
      <c r="O375" s="130"/>
      <c r="P375" s="61"/>
      <c r="Q375" s="62"/>
      <c r="R375" s="62"/>
      <c r="S375" s="63"/>
    </row>
    <row r="376" spans="1:20" ht="18" customHeight="1" x14ac:dyDescent="0.25">
      <c r="A376" s="22"/>
      <c r="B376" s="210" t="s">
        <v>79</v>
      </c>
      <c r="C376" s="210"/>
      <c r="D376" s="210"/>
      <c r="E376" s="210"/>
      <c r="F376" s="210"/>
      <c r="G376" s="210"/>
      <c r="H376" s="210"/>
      <c r="I376" s="210"/>
      <c r="J376" s="210"/>
      <c r="K376" s="210"/>
      <c r="L376" s="177">
        <f>SUM(L368:L372)</f>
        <v>54</v>
      </c>
      <c r="M376" s="65">
        <f>IF(L368=0,"",L368/B359)</f>
        <v>0.71014492753623193</v>
      </c>
      <c r="N376" s="65">
        <f>IF(L376=0,"",L376/B359)</f>
        <v>0.78260869565217395</v>
      </c>
      <c r="O376" s="65">
        <f>IF(L368=0,"",N376-M376)</f>
        <v>7.2463768115942018E-2</v>
      </c>
      <c r="P376" s="1"/>
      <c r="Q376" s="27"/>
      <c r="R376" s="30"/>
      <c r="S376" s="1"/>
    </row>
    <row r="377" spans="1:20" ht="12.75" customHeight="1" x14ac:dyDescent="0.2">
      <c r="M377" s="1"/>
      <c r="N377" s="1"/>
      <c r="P377" s="1"/>
    </row>
    <row r="378" spans="1:20" ht="12.75" customHeight="1" x14ac:dyDescent="0.2">
      <c r="M378" s="1"/>
      <c r="N378" s="1"/>
      <c r="P378" s="1"/>
    </row>
    <row r="379" spans="1:20" ht="26.25" customHeight="1" x14ac:dyDescent="0.4">
      <c r="A379" s="113"/>
      <c r="B379" s="211" t="s">
        <v>68</v>
      </c>
      <c r="C379" s="211"/>
      <c r="D379" s="211"/>
      <c r="E379" s="211"/>
      <c r="F379" s="211"/>
      <c r="G379" s="211"/>
      <c r="H379" s="211"/>
      <c r="I379" s="211"/>
      <c r="J379" s="211"/>
      <c r="K379" s="211"/>
      <c r="L379" s="66" t="s">
        <v>62</v>
      </c>
      <c r="M379" s="1"/>
      <c r="N379" s="1"/>
      <c r="O379" s="27"/>
      <c r="P379" s="1"/>
      <c r="Q379" s="27"/>
      <c r="R379" s="27"/>
      <c r="S379" s="27"/>
    </row>
    <row r="380" spans="1:20" ht="20.25" customHeight="1" x14ac:dyDescent="0.2">
      <c r="A380" s="223" t="s">
        <v>19</v>
      </c>
      <c r="B380" s="224" t="s">
        <v>69</v>
      </c>
      <c r="C380" s="225"/>
      <c r="D380" s="225"/>
      <c r="E380" s="225"/>
      <c r="F380" s="225"/>
      <c r="G380" s="225"/>
      <c r="H380" s="225"/>
      <c r="I380" s="225"/>
      <c r="J380" s="225"/>
      <c r="K380" s="226"/>
      <c r="L380" s="227" t="s">
        <v>20</v>
      </c>
      <c r="M380" s="221" t="s">
        <v>11</v>
      </c>
      <c r="N380" s="221" t="s">
        <v>12</v>
      </c>
      <c r="O380" s="229" t="s">
        <v>13</v>
      </c>
      <c r="P380" s="221" t="s">
        <v>14</v>
      </c>
      <c r="Q380" s="222" t="s">
        <v>15</v>
      </c>
      <c r="R380" s="222" t="s">
        <v>16</v>
      </c>
      <c r="S380" s="221" t="s">
        <v>17</v>
      </c>
    </row>
    <row r="381" spans="1:20" ht="15.75" customHeight="1" x14ac:dyDescent="0.25">
      <c r="A381" s="217"/>
      <c r="B381" s="41" t="s">
        <v>70</v>
      </c>
      <c r="C381" s="41" t="s">
        <v>71</v>
      </c>
      <c r="D381" s="41" t="s">
        <v>72</v>
      </c>
      <c r="E381" s="41" t="s">
        <v>73</v>
      </c>
      <c r="F381" s="41" t="s">
        <v>74</v>
      </c>
      <c r="G381" s="41" t="s">
        <v>75</v>
      </c>
      <c r="H381" s="41" t="s">
        <v>76</v>
      </c>
      <c r="I381" s="41" t="s">
        <v>77</v>
      </c>
      <c r="J381" s="41" t="s">
        <v>78</v>
      </c>
      <c r="K381" s="191" t="s">
        <v>123</v>
      </c>
      <c r="L381" s="249"/>
      <c r="M381" s="217"/>
      <c r="N381" s="217"/>
      <c r="O381" s="217"/>
      <c r="P381" s="217"/>
      <c r="Q381" s="217"/>
      <c r="R381" s="217"/>
      <c r="S381" s="217"/>
    </row>
    <row r="382" spans="1:20" ht="15.75" customHeight="1" x14ac:dyDescent="0.25">
      <c r="A382" s="41">
        <v>1301</v>
      </c>
      <c r="B382" s="42">
        <v>28</v>
      </c>
      <c r="C382" s="42"/>
      <c r="D382" s="42"/>
      <c r="E382" s="42"/>
      <c r="F382" s="42"/>
      <c r="G382" s="42"/>
      <c r="H382" s="42"/>
      <c r="I382" s="42"/>
      <c r="J382" s="42"/>
      <c r="K382" s="42"/>
      <c r="L382" s="131"/>
      <c r="M382" s="114"/>
      <c r="N382" s="115"/>
      <c r="O382" s="116"/>
      <c r="P382" s="117"/>
      <c r="Q382" s="44">
        <f>B382</f>
        <v>28</v>
      </c>
      <c r="R382" s="118"/>
      <c r="S382" s="117"/>
    </row>
    <row r="383" spans="1:20" ht="15.75" customHeight="1" x14ac:dyDescent="0.25">
      <c r="A383" s="41">
        <v>1302</v>
      </c>
      <c r="B383" s="42"/>
      <c r="C383" s="42">
        <v>20</v>
      </c>
      <c r="D383" s="42"/>
      <c r="E383" s="42"/>
      <c r="F383" s="42"/>
      <c r="G383" s="42"/>
      <c r="H383" s="42"/>
      <c r="I383" s="42"/>
      <c r="J383" s="42"/>
      <c r="K383" s="42"/>
      <c r="L383" s="131"/>
      <c r="M383" s="119"/>
      <c r="N383" s="120"/>
      <c r="O383" s="121"/>
      <c r="P383" s="47">
        <f>IF(C383=0,"",C383/B382)</f>
        <v>0.7142857142857143</v>
      </c>
      <c r="Q383" s="48">
        <v>20</v>
      </c>
      <c r="R383" s="49">
        <f t="shared" ref="R383:R391" si="40">IF(Q383=0,"",Q383/Q382)</f>
        <v>0.7142857142857143</v>
      </c>
      <c r="S383" s="49">
        <f t="shared" ref="S383:S391" si="41">IF(Q383=0,"",100%-R383)</f>
        <v>0.2857142857142857</v>
      </c>
    </row>
    <row r="384" spans="1:20" ht="15.75" customHeight="1" x14ac:dyDescent="0.25">
      <c r="A384" s="41">
        <v>1401</v>
      </c>
      <c r="B384" s="42"/>
      <c r="C384" s="42"/>
      <c r="D384" s="42">
        <v>20</v>
      </c>
      <c r="E384" s="42"/>
      <c r="F384" s="42"/>
      <c r="G384" s="42"/>
      <c r="H384" s="42"/>
      <c r="I384" s="42"/>
      <c r="J384" s="42"/>
      <c r="K384" s="42"/>
      <c r="L384" s="131"/>
      <c r="M384" s="119"/>
      <c r="N384" s="120"/>
      <c r="O384" s="121"/>
      <c r="P384" s="47">
        <f>IF(D384=0,"",D384/C383)</f>
        <v>1</v>
      </c>
      <c r="Q384" s="48">
        <v>20</v>
      </c>
      <c r="R384" s="49">
        <f t="shared" si="40"/>
        <v>1</v>
      </c>
      <c r="S384" s="49">
        <f t="shared" si="41"/>
        <v>0</v>
      </c>
      <c r="T384" s="74"/>
    </row>
    <row r="385" spans="1:19" ht="15.75" customHeight="1" x14ac:dyDescent="0.25">
      <c r="A385" s="41">
        <v>1402</v>
      </c>
      <c r="B385" s="42"/>
      <c r="C385" s="42"/>
      <c r="D385" s="42"/>
      <c r="E385" s="42">
        <v>19</v>
      </c>
      <c r="F385" s="42"/>
      <c r="G385" s="42"/>
      <c r="H385" s="42"/>
      <c r="I385" s="42"/>
      <c r="J385" s="42"/>
      <c r="K385" s="42"/>
      <c r="L385" s="131"/>
      <c r="M385" s="119"/>
      <c r="N385" s="120"/>
      <c r="O385" s="121"/>
      <c r="P385" s="47">
        <f>IF(E385=0,"",E385/D384)</f>
        <v>0.95</v>
      </c>
      <c r="Q385" s="48">
        <v>20</v>
      </c>
      <c r="R385" s="49">
        <f t="shared" si="40"/>
        <v>1</v>
      </c>
      <c r="S385" s="49">
        <f t="shared" si="41"/>
        <v>0</v>
      </c>
    </row>
    <row r="386" spans="1:19" ht="15.75" customHeight="1" x14ac:dyDescent="0.25">
      <c r="A386" s="41">
        <v>1501</v>
      </c>
      <c r="B386" s="42"/>
      <c r="C386" s="42"/>
      <c r="D386" s="42"/>
      <c r="E386" s="42"/>
      <c r="F386" s="42">
        <v>16</v>
      </c>
      <c r="G386" s="42"/>
      <c r="H386" s="42"/>
      <c r="I386" s="42"/>
      <c r="J386" s="42"/>
      <c r="K386" s="42"/>
      <c r="L386" s="131"/>
      <c r="M386" s="119"/>
      <c r="N386" s="120"/>
      <c r="O386" s="121"/>
      <c r="P386" s="47">
        <f>IF(F386=0,"",F386/E385)</f>
        <v>0.84210526315789469</v>
      </c>
      <c r="Q386" s="48">
        <v>16</v>
      </c>
      <c r="R386" s="49">
        <f t="shared" si="40"/>
        <v>0.8</v>
      </c>
      <c r="S386" s="49">
        <f t="shared" si="41"/>
        <v>0.19999999999999996</v>
      </c>
    </row>
    <row r="387" spans="1:19" ht="15.75" customHeight="1" x14ac:dyDescent="0.25">
      <c r="A387" s="41">
        <v>1502</v>
      </c>
      <c r="B387" s="42"/>
      <c r="C387" s="42"/>
      <c r="D387" s="42"/>
      <c r="E387" s="42"/>
      <c r="F387" s="42"/>
      <c r="G387" s="42">
        <v>14</v>
      </c>
      <c r="H387" s="42"/>
      <c r="I387" s="42"/>
      <c r="J387" s="42"/>
      <c r="K387" s="42"/>
      <c r="L387" s="131"/>
      <c r="M387" s="119"/>
      <c r="N387" s="120"/>
      <c r="O387" s="121"/>
      <c r="P387" s="47">
        <f>IF(G387=0,"",G387/F386)</f>
        <v>0.875</v>
      </c>
      <c r="Q387" s="48">
        <v>16</v>
      </c>
      <c r="R387" s="49">
        <f t="shared" si="40"/>
        <v>1</v>
      </c>
      <c r="S387" s="49">
        <f t="shared" si="41"/>
        <v>0</v>
      </c>
    </row>
    <row r="388" spans="1:19" ht="15.75" customHeight="1" x14ac:dyDescent="0.25">
      <c r="A388" s="41">
        <v>1601</v>
      </c>
      <c r="B388" s="42"/>
      <c r="C388" s="42"/>
      <c r="D388" s="42"/>
      <c r="E388" s="42"/>
      <c r="F388" s="42"/>
      <c r="G388" s="42"/>
      <c r="H388" s="42">
        <v>13</v>
      </c>
      <c r="I388" s="42"/>
      <c r="J388" s="42"/>
      <c r="K388" s="42"/>
      <c r="L388" s="131"/>
      <c r="M388" s="119"/>
      <c r="N388" s="120"/>
      <c r="O388" s="121"/>
      <c r="P388" s="47">
        <f>IF(H388=0,"",H388/G387)</f>
        <v>0.9285714285714286</v>
      </c>
      <c r="Q388" s="48">
        <v>16</v>
      </c>
      <c r="R388" s="49">
        <f t="shared" si="40"/>
        <v>1</v>
      </c>
      <c r="S388" s="49">
        <f t="shared" si="41"/>
        <v>0</v>
      </c>
    </row>
    <row r="389" spans="1:19" ht="15.75" customHeight="1" x14ac:dyDescent="0.25">
      <c r="A389" s="41">
        <v>1602</v>
      </c>
      <c r="B389" s="42"/>
      <c r="C389" s="42"/>
      <c r="D389" s="42"/>
      <c r="E389" s="42"/>
      <c r="F389" s="42"/>
      <c r="G389" s="42"/>
      <c r="H389" s="42"/>
      <c r="I389" s="42">
        <v>12</v>
      </c>
      <c r="J389" s="42"/>
      <c r="K389" s="42"/>
      <c r="L389" s="131"/>
      <c r="M389" s="119"/>
      <c r="N389" s="120"/>
      <c r="O389" s="121"/>
      <c r="P389" s="47">
        <f>IF(I389=0,"",I389/H388)</f>
        <v>0.92307692307692313</v>
      </c>
      <c r="Q389" s="48">
        <v>14</v>
      </c>
      <c r="R389" s="49">
        <f t="shared" si="40"/>
        <v>0.875</v>
      </c>
      <c r="S389" s="49">
        <f t="shared" si="41"/>
        <v>0.125</v>
      </c>
    </row>
    <row r="390" spans="1:19" ht="15.75" customHeight="1" x14ac:dyDescent="0.25">
      <c r="A390" s="41">
        <v>1701</v>
      </c>
      <c r="B390" s="42"/>
      <c r="C390" s="42"/>
      <c r="D390" s="42"/>
      <c r="E390" s="42"/>
      <c r="F390" s="42"/>
      <c r="G390" s="42"/>
      <c r="H390" s="42"/>
      <c r="I390" s="42"/>
      <c r="J390" s="42">
        <v>12</v>
      </c>
      <c r="K390" s="42"/>
      <c r="L390" s="131"/>
      <c r="M390" s="119"/>
      <c r="N390" s="120"/>
      <c r="O390" s="121"/>
      <c r="P390" s="47">
        <f>IF(J390=0,"",J390/I389)</f>
        <v>1</v>
      </c>
      <c r="Q390" s="48">
        <v>14</v>
      </c>
      <c r="R390" s="49">
        <f t="shared" si="40"/>
        <v>1</v>
      </c>
      <c r="S390" s="49">
        <f t="shared" si="41"/>
        <v>0</v>
      </c>
    </row>
    <row r="391" spans="1:19" ht="15.75" customHeight="1" x14ac:dyDescent="0.25">
      <c r="A391" s="41">
        <v>1702</v>
      </c>
      <c r="B391" s="42"/>
      <c r="C391" s="42"/>
      <c r="D391" s="42"/>
      <c r="E391" s="42"/>
      <c r="F391" s="42"/>
      <c r="G391" s="42"/>
      <c r="H391" s="42"/>
      <c r="I391" s="42"/>
      <c r="J391" s="42"/>
      <c r="K391" s="42">
        <v>11</v>
      </c>
      <c r="L391" s="131">
        <v>11</v>
      </c>
      <c r="M391" s="119"/>
      <c r="N391" s="120"/>
      <c r="O391" s="121"/>
      <c r="P391" s="47">
        <f>IF(K391=0,"",K391/J390)</f>
        <v>0.91666666666666663</v>
      </c>
      <c r="Q391" s="48">
        <v>14</v>
      </c>
      <c r="R391" s="49">
        <f t="shared" si="40"/>
        <v>1</v>
      </c>
      <c r="S391" s="49">
        <f t="shared" si="41"/>
        <v>0</v>
      </c>
    </row>
    <row r="392" spans="1:19" ht="15.75" customHeight="1" x14ac:dyDescent="0.25">
      <c r="A392" s="41">
        <v>1801</v>
      </c>
      <c r="B392" s="42"/>
      <c r="C392" s="42"/>
      <c r="D392" s="42"/>
      <c r="E392" s="42"/>
      <c r="F392" s="42"/>
      <c r="G392" s="42"/>
      <c r="H392" s="42"/>
      <c r="I392" s="42"/>
      <c r="J392" s="42"/>
      <c r="K392" s="42">
        <v>3</v>
      </c>
      <c r="L392" s="131">
        <v>2</v>
      </c>
      <c r="M392" s="119"/>
      <c r="N392" s="120"/>
      <c r="O392" s="122"/>
      <c r="P392" s="123"/>
      <c r="Q392" s="124">
        <v>3</v>
      </c>
      <c r="R392" s="125"/>
      <c r="S392" s="123"/>
    </row>
    <row r="393" spans="1:19" ht="15.75" customHeight="1" x14ac:dyDescent="0.25">
      <c r="A393" s="41">
        <v>1802</v>
      </c>
      <c r="B393" s="42"/>
      <c r="C393" s="42"/>
      <c r="D393" s="42"/>
      <c r="E393" s="42"/>
      <c r="F393" s="42"/>
      <c r="G393" s="42"/>
      <c r="H393" s="42"/>
      <c r="I393" s="42"/>
      <c r="J393" s="42"/>
      <c r="K393" s="42">
        <v>1</v>
      </c>
      <c r="L393" s="131"/>
      <c r="M393" s="119"/>
      <c r="N393" s="120"/>
      <c r="O393" s="122"/>
      <c r="P393" s="126"/>
      <c r="Q393" s="124">
        <v>1</v>
      </c>
      <c r="R393" s="127"/>
      <c r="S393" s="126"/>
    </row>
    <row r="394" spans="1:19" ht="15.75" customHeight="1" x14ac:dyDescent="0.25">
      <c r="A394" s="41">
        <v>1901</v>
      </c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131"/>
      <c r="M394" s="119"/>
      <c r="N394" s="120"/>
      <c r="O394" s="122"/>
      <c r="P394" s="126"/>
      <c r="Q394" s="124"/>
      <c r="R394" s="127"/>
      <c r="S394" s="126"/>
    </row>
    <row r="395" spans="1:19" ht="15.75" customHeight="1" x14ac:dyDescent="0.25">
      <c r="A395" s="41">
        <v>1902</v>
      </c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131"/>
      <c r="M395" s="119"/>
      <c r="N395" s="120"/>
      <c r="O395" s="122"/>
      <c r="P395" s="120"/>
      <c r="Q395" s="122"/>
      <c r="R395" s="151"/>
      <c r="S395" s="126"/>
    </row>
    <row r="396" spans="1:19" ht="15.75" customHeight="1" x14ac:dyDescent="0.25">
      <c r="A396" s="41">
        <v>2001</v>
      </c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131"/>
      <c r="M396" s="119"/>
      <c r="N396" s="120"/>
      <c r="O396" s="122"/>
      <c r="P396" s="52" t="s">
        <v>35</v>
      </c>
      <c r="Q396" s="94">
        <v>13</v>
      </c>
      <c r="R396" s="54">
        <f>IF(SUM(L386:L396)=0,"",SUM(L386:L396))</f>
        <v>13</v>
      </c>
      <c r="S396" s="55" t="s">
        <v>20</v>
      </c>
    </row>
    <row r="397" spans="1:19" ht="15.75" customHeight="1" x14ac:dyDescent="0.25">
      <c r="A397" s="41">
        <v>2002</v>
      </c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131"/>
      <c r="M397" s="119"/>
      <c r="N397" s="120"/>
      <c r="O397" s="122"/>
      <c r="P397" s="56" t="s">
        <v>36</v>
      </c>
      <c r="Q397" s="96">
        <f>IF(Q396/B382=0,"",Q396/B382)</f>
        <v>0.4642857142857143</v>
      </c>
      <c r="R397" s="58">
        <f>IF(Q396/R396=0,"",Q396/R396)</f>
        <v>1</v>
      </c>
      <c r="S397" s="59" t="s">
        <v>37</v>
      </c>
    </row>
    <row r="398" spans="1:19" ht="15.75" customHeight="1" x14ac:dyDescent="0.25">
      <c r="A398" s="41">
        <v>2101</v>
      </c>
      <c r="B398" s="178"/>
      <c r="C398" s="178"/>
      <c r="D398" s="178"/>
      <c r="E398" s="178"/>
      <c r="F398" s="178"/>
      <c r="G398" s="178"/>
      <c r="H398" s="178"/>
      <c r="I398" s="178"/>
      <c r="J398" s="178"/>
      <c r="K398" s="178"/>
      <c r="L398" s="131"/>
      <c r="M398" s="128"/>
      <c r="N398" s="129"/>
      <c r="O398" s="130"/>
      <c r="P398" s="61"/>
      <c r="Q398" s="62"/>
      <c r="R398" s="62"/>
      <c r="S398" s="63"/>
    </row>
    <row r="399" spans="1:19" ht="18" customHeight="1" x14ac:dyDescent="0.25">
      <c r="A399" s="22"/>
      <c r="B399" s="210" t="s">
        <v>79</v>
      </c>
      <c r="C399" s="210"/>
      <c r="D399" s="210"/>
      <c r="E399" s="210"/>
      <c r="F399" s="210"/>
      <c r="G399" s="210"/>
      <c r="H399" s="210"/>
      <c r="I399" s="210"/>
      <c r="J399" s="210"/>
      <c r="K399" s="210"/>
      <c r="L399" s="177">
        <f>SUM(L391:L395)</f>
        <v>13</v>
      </c>
      <c r="M399" s="65">
        <f>IF(L391=0,"",L391/B382)</f>
        <v>0.39285714285714285</v>
      </c>
      <c r="N399" s="65">
        <f>IF(L399=0,"",L399/B382)</f>
        <v>0.4642857142857143</v>
      </c>
      <c r="O399" s="65">
        <f>IF(L391=0,"",N399-M399)</f>
        <v>7.1428571428571452E-2</v>
      </c>
      <c r="P399" s="1"/>
      <c r="Q399" s="27"/>
      <c r="R399" s="30"/>
      <c r="S399" s="1"/>
    </row>
    <row r="400" spans="1:19" ht="12.75" customHeight="1" x14ac:dyDescent="0.2">
      <c r="M400" s="1"/>
      <c r="N400" s="1"/>
      <c r="P400" s="1"/>
      <c r="Q400" s="1"/>
      <c r="R400" s="1"/>
      <c r="S400" s="1"/>
    </row>
    <row r="401" spans="1:20" ht="12.75" customHeight="1" x14ac:dyDescent="0.2">
      <c r="M401" s="1"/>
      <c r="N401" s="1"/>
      <c r="P401" s="1"/>
    </row>
    <row r="402" spans="1:20" ht="26.25" customHeight="1" x14ac:dyDescent="0.4">
      <c r="A402" s="113"/>
      <c r="B402" s="211" t="s">
        <v>68</v>
      </c>
      <c r="C402" s="211"/>
      <c r="D402" s="211"/>
      <c r="E402" s="211"/>
      <c r="F402" s="211"/>
      <c r="G402" s="211"/>
      <c r="H402" s="211"/>
      <c r="I402" s="211"/>
      <c r="J402" s="211"/>
      <c r="K402" s="211"/>
      <c r="L402" s="66" t="s">
        <v>63</v>
      </c>
      <c r="M402" s="1"/>
      <c r="N402" s="1"/>
      <c r="O402" s="27"/>
      <c r="P402" s="1"/>
      <c r="Q402" s="27"/>
      <c r="R402" s="27"/>
      <c r="S402" s="27"/>
    </row>
    <row r="403" spans="1:20" ht="20.25" customHeight="1" x14ac:dyDescent="0.2">
      <c r="A403" s="223" t="s">
        <v>19</v>
      </c>
      <c r="B403" s="224" t="s">
        <v>69</v>
      </c>
      <c r="C403" s="225"/>
      <c r="D403" s="225"/>
      <c r="E403" s="225"/>
      <c r="F403" s="225"/>
      <c r="G403" s="225"/>
      <c r="H403" s="225"/>
      <c r="I403" s="225"/>
      <c r="J403" s="225"/>
      <c r="K403" s="226"/>
      <c r="L403" s="227" t="s">
        <v>20</v>
      </c>
      <c r="M403" s="221" t="s">
        <v>11</v>
      </c>
      <c r="N403" s="221" t="s">
        <v>12</v>
      </c>
      <c r="O403" s="229" t="s">
        <v>13</v>
      </c>
      <c r="P403" s="221" t="s">
        <v>14</v>
      </c>
      <c r="Q403" s="222" t="s">
        <v>15</v>
      </c>
      <c r="R403" s="222" t="s">
        <v>16</v>
      </c>
      <c r="S403" s="221" t="s">
        <v>17</v>
      </c>
    </row>
    <row r="404" spans="1:20" ht="15.75" customHeight="1" x14ac:dyDescent="0.25">
      <c r="A404" s="217"/>
      <c r="B404" s="41" t="s">
        <v>70</v>
      </c>
      <c r="C404" s="41" t="s">
        <v>71</v>
      </c>
      <c r="D404" s="41" t="s">
        <v>72</v>
      </c>
      <c r="E404" s="41" t="s">
        <v>73</v>
      </c>
      <c r="F404" s="41" t="s">
        <v>74</v>
      </c>
      <c r="G404" s="41" t="s">
        <v>75</v>
      </c>
      <c r="H404" s="41" t="s">
        <v>76</v>
      </c>
      <c r="I404" s="41" t="s">
        <v>77</v>
      </c>
      <c r="J404" s="41" t="s">
        <v>78</v>
      </c>
      <c r="K404" s="191" t="s">
        <v>123</v>
      </c>
      <c r="L404" s="249"/>
      <c r="M404" s="217"/>
      <c r="N404" s="217"/>
      <c r="O404" s="217"/>
      <c r="P404" s="217"/>
      <c r="Q404" s="217"/>
      <c r="R404" s="217"/>
      <c r="S404" s="217"/>
    </row>
    <row r="405" spans="1:20" ht="15.75" customHeight="1" x14ac:dyDescent="0.25">
      <c r="A405" s="41">
        <v>1302</v>
      </c>
      <c r="B405" s="42">
        <v>71</v>
      </c>
      <c r="C405" s="42"/>
      <c r="D405" s="42"/>
      <c r="E405" s="42"/>
      <c r="F405" s="42"/>
      <c r="G405" s="42"/>
      <c r="H405" s="42"/>
      <c r="I405" s="42"/>
      <c r="J405" s="42"/>
      <c r="K405" s="42"/>
      <c r="L405" s="131"/>
      <c r="M405" s="114"/>
      <c r="N405" s="115"/>
      <c r="O405" s="116"/>
      <c r="P405" s="117"/>
      <c r="Q405" s="44">
        <f>B405</f>
        <v>71</v>
      </c>
      <c r="R405" s="118"/>
      <c r="S405" s="117"/>
    </row>
    <row r="406" spans="1:20" ht="15.75" customHeight="1" x14ac:dyDescent="0.25">
      <c r="A406" s="41">
        <v>1401</v>
      </c>
      <c r="B406" s="42"/>
      <c r="C406" s="42">
        <v>66</v>
      </c>
      <c r="D406" s="42"/>
      <c r="E406" s="42"/>
      <c r="F406" s="42"/>
      <c r="G406" s="42"/>
      <c r="H406" s="42"/>
      <c r="I406" s="42"/>
      <c r="J406" s="42"/>
      <c r="K406" s="42"/>
      <c r="L406" s="131"/>
      <c r="M406" s="119"/>
      <c r="N406" s="120"/>
      <c r="O406" s="121"/>
      <c r="P406" s="47">
        <f>IF(C406=0,"",C406/B405)</f>
        <v>0.92957746478873238</v>
      </c>
      <c r="Q406" s="48">
        <v>67</v>
      </c>
      <c r="R406" s="49">
        <f t="shared" ref="R406:R414" si="42">IF(Q406=0,"",Q406/Q405)</f>
        <v>0.94366197183098588</v>
      </c>
      <c r="S406" s="49">
        <f t="shared" ref="S406:S414" si="43">IF(Q406=0,"",100%-R406)</f>
        <v>5.633802816901412E-2</v>
      </c>
    </row>
    <row r="407" spans="1:20" ht="15.75" customHeight="1" x14ac:dyDescent="0.25">
      <c r="A407" s="41">
        <v>1402</v>
      </c>
      <c r="B407" s="42"/>
      <c r="C407" s="42"/>
      <c r="D407" s="42">
        <v>62</v>
      </c>
      <c r="E407" s="42"/>
      <c r="F407" s="42"/>
      <c r="G407" s="42"/>
      <c r="H407" s="42"/>
      <c r="I407" s="42"/>
      <c r="J407" s="42"/>
      <c r="K407" s="42"/>
      <c r="L407" s="131"/>
      <c r="M407" s="119"/>
      <c r="N407" s="120"/>
      <c r="O407" s="121"/>
      <c r="P407" s="47">
        <f>IF(D407=0,"",D407/C406)</f>
        <v>0.93939393939393945</v>
      </c>
      <c r="Q407" s="48">
        <v>62</v>
      </c>
      <c r="R407" s="49">
        <f t="shared" si="42"/>
        <v>0.92537313432835822</v>
      </c>
      <c r="S407" s="49">
        <f t="shared" si="43"/>
        <v>7.4626865671641784E-2</v>
      </c>
      <c r="T407" s="74"/>
    </row>
    <row r="408" spans="1:20" ht="15.75" customHeight="1" x14ac:dyDescent="0.25">
      <c r="A408" s="41">
        <v>1501</v>
      </c>
      <c r="B408" s="42"/>
      <c r="C408" s="42"/>
      <c r="D408" s="42"/>
      <c r="E408" s="42">
        <v>58</v>
      </c>
      <c r="F408" s="42"/>
      <c r="G408" s="42"/>
      <c r="H408" s="42"/>
      <c r="I408" s="42"/>
      <c r="J408" s="42"/>
      <c r="K408" s="42"/>
      <c r="L408" s="131"/>
      <c r="M408" s="119"/>
      <c r="N408" s="120"/>
      <c r="O408" s="121"/>
      <c r="P408" s="47">
        <f>IF(E408=0,"",E408/D407)</f>
        <v>0.93548387096774188</v>
      </c>
      <c r="Q408" s="48">
        <v>59</v>
      </c>
      <c r="R408" s="49">
        <f t="shared" si="42"/>
        <v>0.95161290322580649</v>
      </c>
      <c r="S408" s="49">
        <f t="shared" si="43"/>
        <v>4.8387096774193505E-2</v>
      </c>
    </row>
    <row r="409" spans="1:20" ht="15.75" customHeight="1" x14ac:dyDescent="0.25">
      <c r="A409" s="41">
        <v>1502</v>
      </c>
      <c r="B409" s="42"/>
      <c r="C409" s="42"/>
      <c r="D409" s="42"/>
      <c r="E409" s="42"/>
      <c r="F409" s="42">
        <v>53</v>
      </c>
      <c r="G409" s="42"/>
      <c r="H409" s="42"/>
      <c r="I409" s="42"/>
      <c r="J409" s="42"/>
      <c r="K409" s="42"/>
      <c r="L409" s="131"/>
      <c r="M409" s="119"/>
      <c r="N409" s="120"/>
      <c r="O409" s="121"/>
      <c r="P409" s="47">
        <f>IF(F409=0,"",F409/E408)</f>
        <v>0.91379310344827591</v>
      </c>
      <c r="Q409" s="48">
        <v>57</v>
      </c>
      <c r="R409" s="49">
        <f t="shared" si="42"/>
        <v>0.96610169491525422</v>
      </c>
      <c r="S409" s="49">
        <f t="shared" si="43"/>
        <v>3.3898305084745783E-2</v>
      </c>
    </row>
    <row r="410" spans="1:20" ht="15.75" customHeight="1" x14ac:dyDescent="0.25">
      <c r="A410" s="41">
        <v>1601</v>
      </c>
      <c r="B410" s="42"/>
      <c r="C410" s="42"/>
      <c r="D410" s="42"/>
      <c r="E410" s="42"/>
      <c r="F410" s="42"/>
      <c r="G410" s="42">
        <v>52</v>
      </c>
      <c r="H410" s="42"/>
      <c r="I410" s="42"/>
      <c r="J410" s="42"/>
      <c r="K410" s="42"/>
      <c r="L410" s="131"/>
      <c r="M410" s="119"/>
      <c r="N410" s="120"/>
      <c r="O410" s="121"/>
      <c r="P410" s="47">
        <f>IF(G410=0,"",G410/F409)</f>
        <v>0.98113207547169812</v>
      </c>
      <c r="Q410" s="48">
        <v>57</v>
      </c>
      <c r="R410" s="49">
        <f t="shared" si="42"/>
        <v>1</v>
      </c>
      <c r="S410" s="49">
        <f t="shared" si="43"/>
        <v>0</v>
      </c>
    </row>
    <row r="411" spans="1:20" ht="15.75" customHeight="1" x14ac:dyDescent="0.25">
      <c r="A411" s="41">
        <v>1602</v>
      </c>
      <c r="B411" s="42"/>
      <c r="C411" s="42"/>
      <c r="D411" s="42"/>
      <c r="E411" s="42"/>
      <c r="F411" s="42"/>
      <c r="G411" s="42"/>
      <c r="H411" s="42">
        <v>52</v>
      </c>
      <c r="I411" s="42"/>
      <c r="J411" s="42"/>
      <c r="K411" s="42"/>
      <c r="L411" s="131"/>
      <c r="M411" s="119"/>
      <c r="N411" s="120"/>
      <c r="O411" s="121"/>
      <c r="P411" s="47">
        <f>IF(H411=0,"",H411/G410)</f>
        <v>1</v>
      </c>
      <c r="Q411" s="48">
        <v>57</v>
      </c>
      <c r="R411" s="49">
        <f t="shared" si="42"/>
        <v>1</v>
      </c>
      <c r="S411" s="49">
        <f t="shared" si="43"/>
        <v>0</v>
      </c>
    </row>
    <row r="412" spans="1:20" ht="15.75" customHeight="1" x14ac:dyDescent="0.25">
      <c r="A412" s="41">
        <v>1701</v>
      </c>
      <c r="B412" s="42"/>
      <c r="C412" s="42"/>
      <c r="D412" s="42"/>
      <c r="E412" s="42"/>
      <c r="F412" s="42"/>
      <c r="G412" s="42"/>
      <c r="H412" s="42"/>
      <c r="I412" s="42">
        <v>51</v>
      </c>
      <c r="J412" s="42"/>
      <c r="K412" s="42"/>
      <c r="L412" s="131"/>
      <c r="M412" s="119"/>
      <c r="N412" s="120"/>
      <c r="O412" s="121"/>
      <c r="P412" s="47">
        <f>IF(I412=0,"",I412/H411)</f>
        <v>0.98076923076923073</v>
      </c>
      <c r="Q412" s="48">
        <v>53</v>
      </c>
      <c r="R412" s="49">
        <f t="shared" si="42"/>
        <v>0.92982456140350878</v>
      </c>
      <c r="S412" s="49">
        <f t="shared" si="43"/>
        <v>7.0175438596491224E-2</v>
      </c>
    </row>
    <row r="413" spans="1:20" ht="15.75" customHeight="1" x14ac:dyDescent="0.25">
      <c r="A413" s="41">
        <v>1702</v>
      </c>
      <c r="B413" s="42"/>
      <c r="C413" s="42"/>
      <c r="D413" s="42"/>
      <c r="E413" s="42"/>
      <c r="F413" s="42"/>
      <c r="G413" s="42"/>
      <c r="H413" s="42"/>
      <c r="I413" s="42"/>
      <c r="J413" s="42">
        <v>50</v>
      </c>
      <c r="K413" s="42"/>
      <c r="L413" s="131"/>
      <c r="M413" s="119"/>
      <c r="N413" s="120"/>
      <c r="O413" s="121"/>
      <c r="P413" s="47">
        <f>IF(J413=0,"",J413/I412)</f>
        <v>0.98039215686274506</v>
      </c>
      <c r="Q413" s="48">
        <v>51</v>
      </c>
      <c r="R413" s="49">
        <f t="shared" si="42"/>
        <v>0.96226415094339623</v>
      </c>
      <c r="S413" s="49">
        <f t="shared" si="43"/>
        <v>3.7735849056603765E-2</v>
      </c>
    </row>
    <row r="414" spans="1:20" ht="15.75" customHeight="1" x14ac:dyDescent="0.25">
      <c r="A414" s="41">
        <v>1801</v>
      </c>
      <c r="B414" s="42"/>
      <c r="C414" s="42"/>
      <c r="D414" s="42"/>
      <c r="E414" s="42"/>
      <c r="F414" s="42"/>
      <c r="G414" s="42"/>
      <c r="H414" s="42"/>
      <c r="I414" s="42"/>
      <c r="J414" s="42"/>
      <c r="K414" s="42">
        <v>50</v>
      </c>
      <c r="L414" s="131">
        <v>49</v>
      </c>
      <c r="M414" s="119"/>
      <c r="N414" s="120"/>
      <c r="O414" s="121"/>
      <c r="P414" s="47">
        <f>IF(K414=0,"",K414/J413)</f>
        <v>1</v>
      </c>
      <c r="Q414" s="48">
        <v>51</v>
      </c>
      <c r="R414" s="49">
        <f t="shared" si="42"/>
        <v>1</v>
      </c>
      <c r="S414" s="49">
        <f t="shared" si="43"/>
        <v>0</v>
      </c>
    </row>
    <row r="415" spans="1:20" ht="15.75" customHeight="1" x14ac:dyDescent="0.25">
      <c r="A415" s="41">
        <v>1802</v>
      </c>
      <c r="B415" s="42"/>
      <c r="C415" s="42"/>
      <c r="D415" s="42"/>
      <c r="E415" s="42"/>
      <c r="F415" s="42"/>
      <c r="G415" s="42"/>
      <c r="H415" s="42"/>
      <c r="I415" s="42"/>
      <c r="J415" s="42"/>
      <c r="K415" s="42">
        <v>1</v>
      </c>
      <c r="L415" s="131">
        <v>1</v>
      </c>
      <c r="M415" s="119"/>
      <c r="N415" s="120"/>
      <c r="O415" s="122"/>
      <c r="P415" s="123"/>
      <c r="Q415" s="124">
        <v>1</v>
      </c>
      <c r="R415" s="125"/>
      <c r="S415" s="123"/>
    </row>
    <row r="416" spans="1:20" ht="15.75" customHeight="1" x14ac:dyDescent="0.25">
      <c r="A416" s="41">
        <v>1901</v>
      </c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131"/>
      <c r="M416" s="119"/>
      <c r="N416" s="120"/>
      <c r="O416" s="122"/>
      <c r="P416" s="126"/>
      <c r="Q416" s="124"/>
      <c r="R416" s="127"/>
      <c r="S416" s="126"/>
    </row>
    <row r="417" spans="1:20" ht="15.75" customHeight="1" x14ac:dyDescent="0.25">
      <c r="A417" s="41">
        <v>1902</v>
      </c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131"/>
      <c r="M417" s="119"/>
      <c r="N417" s="120"/>
      <c r="O417" s="122"/>
      <c r="P417" s="126"/>
      <c r="Q417" s="124"/>
      <c r="R417" s="127"/>
      <c r="S417" s="126"/>
    </row>
    <row r="418" spans="1:20" ht="15.75" customHeight="1" x14ac:dyDescent="0.25">
      <c r="A418" s="41">
        <v>2001</v>
      </c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131"/>
      <c r="M418" s="119"/>
      <c r="N418" s="120"/>
      <c r="O418" s="122"/>
      <c r="P418" s="120"/>
      <c r="Q418" s="122"/>
      <c r="R418" s="151"/>
      <c r="S418" s="126"/>
    </row>
    <row r="419" spans="1:20" ht="15.75" customHeight="1" x14ac:dyDescent="0.25">
      <c r="A419" s="41">
        <v>2002</v>
      </c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131"/>
      <c r="M419" s="119"/>
      <c r="N419" s="120"/>
      <c r="O419" s="122"/>
      <c r="P419" s="52" t="s">
        <v>35</v>
      </c>
      <c r="Q419" s="94">
        <v>29</v>
      </c>
      <c r="R419" s="54">
        <f>IF(SUM(L409:L419)=0,"",SUM(L409:L419))</f>
        <v>50</v>
      </c>
      <c r="S419" s="55" t="s">
        <v>20</v>
      </c>
    </row>
    <row r="420" spans="1:20" ht="15.75" customHeight="1" x14ac:dyDescent="0.25">
      <c r="A420" s="41">
        <v>2101</v>
      </c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131"/>
      <c r="M420" s="119"/>
      <c r="N420" s="120"/>
      <c r="O420" s="122"/>
      <c r="P420" s="56" t="s">
        <v>36</v>
      </c>
      <c r="Q420" s="96">
        <f>IF(Q419/B405=0,"",Q419/B405)</f>
        <v>0.40845070422535212</v>
      </c>
      <c r="R420" s="58">
        <f>IF(Q419/R419=0,"",Q419/R419)</f>
        <v>0.57999999999999996</v>
      </c>
      <c r="S420" s="59" t="s">
        <v>37</v>
      </c>
    </row>
    <row r="421" spans="1:20" ht="15.75" customHeight="1" x14ac:dyDescent="0.25">
      <c r="A421" s="41">
        <v>2102</v>
      </c>
      <c r="B421" s="178"/>
      <c r="C421" s="178"/>
      <c r="D421" s="178"/>
      <c r="E421" s="178"/>
      <c r="F421" s="178"/>
      <c r="G421" s="178"/>
      <c r="H421" s="178"/>
      <c r="I421" s="178"/>
      <c r="J421" s="178"/>
      <c r="K421" s="178"/>
      <c r="L421" s="131"/>
      <c r="M421" s="128"/>
      <c r="N421" s="129"/>
      <c r="O421" s="130"/>
      <c r="P421" s="61"/>
      <c r="Q421" s="62"/>
      <c r="R421" s="62"/>
      <c r="S421" s="63"/>
    </row>
    <row r="422" spans="1:20" ht="18" customHeight="1" x14ac:dyDescent="0.25">
      <c r="A422" s="22"/>
      <c r="B422" s="210" t="s">
        <v>79</v>
      </c>
      <c r="C422" s="210"/>
      <c r="D422" s="210"/>
      <c r="E422" s="210"/>
      <c r="F422" s="210"/>
      <c r="G422" s="210"/>
      <c r="H422" s="210"/>
      <c r="I422" s="210"/>
      <c r="J422" s="210"/>
      <c r="K422" s="210"/>
      <c r="L422" s="177">
        <f>SUM(L414:L418)</f>
        <v>50</v>
      </c>
      <c r="M422" s="65">
        <f>IF(L414=0,"",L414/B405)</f>
        <v>0.6901408450704225</v>
      </c>
      <c r="N422" s="65">
        <f>IF(L422=0,"",L422/B405)</f>
        <v>0.70422535211267601</v>
      </c>
      <c r="O422" s="65">
        <f>IF(L414=0,"",N422-M422)</f>
        <v>1.4084507042253502E-2</v>
      </c>
      <c r="P422" s="1"/>
      <c r="Q422" s="27"/>
      <c r="R422" s="30"/>
      <c r="S422" s="1"/>
    </row>
    <row r="423" spans="1:20" ht="12.75" customHeight="1" x14ac:dyDescent="0.2">
      <c r="M423" s="1"/>
      <c r="N423" s="1"/>
      <c r="P423" s="1"/>
    </row>
    <row r="424" spans="1:20" ht="12.75" customHeight="1" x14ac:dyDescent="0.2">
      <c r="M424" s="1"/>
      <c r="N424" s="1"/>
      <c r="P424" s="1"/>
    </row>
    <row r="425" spans="1:20" ht="26.25" customHeight="1" x14ac:dyDescent="0.4">
      <c r="A425" s="113"/>
      <c r="B425" s="211" t="s">
        <v>68</v>
      </c>
      <c r="C425" s="211"/>
      <c r="D425" s="211"/>
      <c r="E425" s="211"/>
      <c r="F425" s="211"/>
      <c r="G425" s="211"/>
      <c r="H425" s="211"/>
      <c r="I425" s="211"/>
      <c r="J425" s="211"/>
      <c r="K425" s="211"/>
      <c r="L425" s="66" t="s">
        <v>64</v>
      </c>
      <c r="M425" s="1"/>
      <c r="N425" s="1"/>
      <c r="O425" s="27"/>
      <c r="P425" s="1"/>
      <c r="Q425" s="27"/>
      <c r="R425" s="27"/>
      <c r="S425" s="27"/>
    </row>
    <row r="426" spans="1:20" ht="20.25" customHeight="1" x14ac:dyDescent="0.2">
      <c r="A426" s="223" t="s">
        <v>19</v>
      </c>
      <c r="B426" s="224" t="s">
        <v>69</v>
      </c>
      <c r="C426" s="225"/>
      <c r="D426" s="225"/>
      <c r="E426" s="225"/>
      <c r="F426" s="225"/>
      <c r="G426" s="225"/>
      <c r="H426" s="225"/>
      <c r="I426" s="225"/>
      <c r="J426" s="225"/>
      <c r="K426" s="226"/>
      <c r="L426" s="227" t="s">
        <v>20</v>
      </c>
      <c r="M426" s="221" t="s">
        <v>11</v>
      </c>
      <c r="N426" s="221" t="s">
        <v>12</v>
      </c>
      <c r="O426" s="229" t="s">
        <v>13</v>
      </c>
      <c r="P426" s="221" t="s">
        <v>14</v>
      </c>
      <c r="Q426" s="222" t="s">
        <v>15</v>
      </c>
      <c r="R426" s="222" t="s">
        <v>16</v>
      </c>
      <c r="S426" s="221" t="s">
        <v>17</v>
      </c>
    </row>
    <row r="427" spans="1:20" ht="15.75" customHeight="1" x14ac:dyDescent="0.25">
      <c r="A427" s="217"/>
      <c r="B427" s="41" t="s">
        <v>70</v>
      </c>
      <c r="C427" s="41" t="s">
        <v>71</v>
      </c>
      <c r="D427" s="41" t="s">
        <v>72</v>
      </c>
      <c r="E427" s="41" t="s">
        <v>73</v>
      </c>
      <c r="F427" s="41" t="s">
        <v>74</v>
      </c>
      <c r="G427" s="41" t="s">
        <v>75</v>
      </c>
      <c r="H427" s="41" t="s">
        <v>76</v>
      </c>
      <c r="I427" s="41" t="s">
        <v>77</v>
      </c>
      <c r="J427" s="41" t="s">
        <v>78</v>
      </c>
      <c r="K427" s="191" t="s">
        <v>123</v>
      </c>
      <c r="L427" s="249"/>
      <c r="M427" s="217"/>
      <c r="N427" s="217"/>
      <c r="O427" s="217"/>
      <c r="P427" s="217"/>
      <c r="Q427" s="217"/>
      <c r="R427" s="217"/>
      <c r="S427" s="217"/>
    </row>
    <row r="428" spans="1:20" ht="15.75" customHeight="1" x14ac:dyDescent="0.25">
      <c r="A428" s="41">
        <v>1401</v>
      </c>
      <c r="B428" s="42">
        <v>15</v>
      </c>
      <c r="C428" s="42"/>
      <c r="D428" s="42"/>
      <c r="E428" s="42"/>
      <c r="F428" s="42"/>
      <c r="G428" s="42"/>
      <c r="H428" s="42"/>
      <c r="I428" s="42"/>
      <c r="J428" s="42"/>
      <c r="K428" s="42"/>
      <c r="L428" s="131"/>
      <c r="M428" s="114"/>
      <c r="N428" s="115"/>
      <c r="O428" s="116"/>
      <c r="P428" s="117"/>
      <c r="Q428" s="44">
        <f>B428</f>
        <v>15</v>
      </c>
      <c r="R428" s="118"/>
      <c r="S428" s="117"/>
    </row>
    <row r="429" spans="1:20" ht="15.75" customHeight="1" x14ac:dyDescent="0.25">
      <c r="A429" s="41">
        <v>1402</v>
      </c>
      <c r="B429" s="42"/>
      <c r="C429" s="42">
        <v>13</v>
      </c>
      <c r="D429" s="42"/>
      <c r="E429" s="42"/>
      <c r="F429" s="42"/>
      <c r="G429" s="42"/>
      <c r="H429" s="42"/>
      <c r="I429" s="42"/>
      <c r="J429" s="42"/>
      <c r="K429" s="42"/>
      <c r="L429" s="131"/>
      <c r="M429" s="119"/>
      <c r="N429" s="120"/>
      <c r="O429" s="121"/>
      <c r="P429" s="47">
        <f>IF(C429=0,"",C429/B428)</f>
        <v>0.8666666666666667</v>
      </c>
      <c r="Q429" s="48">
        <v>13</v>
      </c>
      <c r="R429" s="49">
        <f t="shared" ref="R429:R437" si="44">IF(Q429=0,"",Q429/Q428)</f>
        <v>0.8666666666666667</v>
      </c>
      <c r="S429" s="49">
        <f t="shared" ref="S429:S437" si="45">IF(Q429=0,"",100%-R429)</f>
        <v>0.1333333333333333</v>
      </c>
    </row>
    <row r="430" spans="1:20" ht="15.75" customHeight="1" x14ac:dyDescent="0.25">
      <c r="A430" s="41">
        <v>1501</v>
      </c>
      <c r="B430" s="42"/>
      <c r="C430" s="42"/>
      <c r="D430" s="42">
        <v>11</v>
      </c>
      <c r="E430" s="42"/>
      <c r="F430" s="42"/>
      <c r="G430" s="42"/>
      <c r="H430" s="42"/>
      <c r="I430" s="42"/>
      <c r="J430" s="42"/>
      <c r="K430" s="42"/>
      <c r="L430" s="131"/>
      <c r="M430" s="119"/>
      <c r="N430" s="120"/>
      <c r="O430" s="121"/>
      <c r="P430" s="47">
        <f>IF(D430=0,"",D430/C429)</f>
        <v>0.84615384615384615</v>
      </c>
      <c r="Q430" s="48">
        <v>12</v>
      </c>
      <c r="R430" s="49">
        <f t="shared" si="44"/>
        <v>0.92307692307692313</v>
      </c>
      <c r="S430" s="49">
        <f t="shared" si="45"/>
        <v>7.6923076923076872E-2</v>
      </c>
      <c r="T430" s="74"/>
    </row>
    <row r="431" spans="1:20" ht="15.75" customHeight="1" x14ac:dyDescent="0.25">
      <c r="A431" s="41">
        <v>1502</v>
      </c>
      <c r="B431" s="42"/>
      <c r="C431" s="42"/>
      <c r="D431" s="42"/>
      <c r="E431" s="42">
        <v>10</v>
      </c>
      <c r="F431" s="42"/>
      <c r="G431" s="42"/>
      <c r="H431" s="42"/>
      <c r="I431" s="42"/>
      <c r="J431" s="42"/>
      <c r="K431" s="42"/>
      <c r="L431" s="131"/>
      <c r="M431" s="119"/>
      <c r="N431" s="120"/>
      <c r="O431" s="121"/>
      <c r="P431" s="47">
        <f>IF(E431=0,"",E431/D430)</f>
        <v>0.90909090909090906</v>
      </c>
      <c r="Q431" s="48">
        <v>10</v>
      </c>
      <c r="R431" s="49">
        <f t="shared" si="44"/>
        <v>0.83333333333333337</v>
      </c>
      <c r="S431" s="49">
        <f t="shared" si="45"/>
        <v>0.16666666666666663</v>
      </c>
    </row>
    <row r="432" spans="1:20" ht="15.75" customHeight="1" x14ac:dyDescent="0.25">
      <c r="A432" s="41">
        <v>1601</v>
      </c>
      <c r="B432" s="42"/>
      <c r="C432" s="42"/>
      <c r="D432" s="42"/>
      <c r="E432" s="42"/>
      <c r="F432" s="42">
        <v>10</v>
      </c>
      <c r="G432" s="42"/>
      <c r="H432" s="42"/>
      <c r="I432" s="42"/>
      <c r="J432" s="42"/>
      <c r="K432" s="42"/>
      <c r="L432" s="131"/>
      <c r="M432" s="119"/>
      <c r="N432" s="120"/>
      <c r="O432" s="121"/>
      <c r="P432" s="47">
        <f>IF(F432=0,"",F432/E431)</f>
        <v>1</v>
      </c>
      <c r="Q432" s="48">
        <v>10</v>
      </c>
      <c r="R432" s="49">
        <f t="shared" si="44"/>
        <v>1</v>
      </c>
      <c r="S432" s="49">
        <f t="shared" si="45"/>
        <v>0</v>
      </c>
    </row>
    <row r="433" spans="1:19" ht="15.75" customHeight="1" x14ac:dyDescent="0.25">
      <c r="A433" s="41">
        <v>1602</v>
      </c>
      <c r="B433" s="42"/>
      <c r="C433" s="42"/>
      <c r="D433" s="42"/>
      <c r="E433" s="42"/>
      <c r="F433" s="42"/>
      <c r="G433" s="42">
        <v>10</v>
      </c>
      <c r="H433" s="42"/>
      <c r="I433" s="42"/>
      <c r="J433" s="42"/>
      <c r="K433" s="42"/>
      <c r="L433" s="131"/>
      <c r="M433" s="119"/>
      <c r="N433" s="120"/>
      <c r="O433" s="121"/>
      <c r="P433" s="47">
        <f>IF(G433=0,"",G433/F432)</f>
        <v>1</v>
      </c>
      <c r="Q433" s="48">
        <v>10</v>
      </c>
      <c r="R433" s="49">
        <f t="shared" si="44"/>
        <v>1</v>
      </c>
      <c r="S433" s="49">
        <f t="shared" si="45"/>
        <v>0</v>
      </c>
    </row>
    <row r="434" spans="1:19" ht="15.75" customHeight="1" x14ac:dyDescent="0.25">
      <c r="A434" s="41">
        <v>1701</v>
      </c>
      <c r="B434" s="42"/>
      <c r="C434" s="42"/>
      <c r="D434" s="42"/>
      <c r="E434" s="42"/>
      <c r="F434" s="42"/>
      <c r="G434" s="42"/>
      <c r="H434" s="42">
        <v>10</v>
      </c>
      <c r="I434" s="42"/>
      <c r="J434" s="42"/>
      <c r="K434" s="42"/>
      <c r="L434" s="131"/>
      <c r="M434" s="119"/>
      <c r="N434" s="120"/>
      <c r="O434" s="121"/>
      <c r="P434" s="47">
        <f>IF(H434=0,"",H434/G433)</f>
        <v>1</v>
      </c>
      <c r="Q434" s="48">
        <v>10</v>
      </c>
      <c r="R434" s="49">
        <f t="shared" si="44"/>
        <v>1</v>
      </c>
      <c r="S434" s="49">
        <f t="shared" si="45"/>
        <v>0</v>
      </c>
    </row>
    <row r="435" spans="1:19" ht="15.75" customHeight="1" x14ac:dyDescent="0.25">
      <c r="A435" s="41">
        <v>1702</v>
      </c>
      <c r="B435" s="42"/>
      <c r="C435" s="42"/>
      <c r="D435" s="42"/>
      <c r="E435" s="42"/>
      <c r="F435" s="42"/>
      <c r="G435" s="42"/>
      <c r="H435" s="42"/>
      <c r="I435" s="42">
        <v>10</v>
      </c>
      <c r="J435" s="42"/>
      <c r="K435" s="42"/>
      <c r="L435" s="131"/>
      <c r="M435" s="119"/>
      <c r="N435" s="120"/>
      <c r="O435" s="121"/>
      <c r="P435" s="47">
        <f>IF(I435=0,"",I435/H434)</f>
        <v>1</v>
      </c>
      <c r="Q435" s="48">
        <v>10</v>
      </c>
      <c r="R435" s="49">
        <f t="shared" si="44"/>
        <v>1</v>
      </c>
      <c r="S435" s="49">
        <f t="shared" si="45"/>
        <v>0</v>
      </c>
    </row>
    <row r="436" spans="1:19" ht="15.75" customHeight="1" x14ac:dyDescent="0.25">
      <c r="A436" s="41">
        <v>1801</v>
      </c>
      <c r="B436" s="42"/>
      <c r="C436" s="42"/>
      <c r="D436" s="42"/>
      <c r="E436" s="42"/>
      <c r="F436" s="42"/>
      <c r="G436" s="42"/>
      <c r="H436" s="42"/>
      <c r="I436" s="42"/>
      <c r="J436" s="42">
        <v>10</v>
      </c>
      <c r="K436" s="42"/>
      <c r="L436" s="131"/>
      <c r="M436" s="119"/>
      <c r="N436" s="120"/>
      <c r="O436" s="121"/>
      <c r="P436" s="47">
        <f>IF(J436=0,"",J436/I435)</f>
        <v>1</v>
      </c>
      <c r="Q436" s="48">
        <v>10</v>
      </c>
      <c r="R436" s="49">
        <f t="shared" si="44"/>
        <v>1</v>
      </c>
      <c r="S436" s="49">
        <f t="shared" si="45"/>
        <v>0</v>
      </c>
    </row>
    <row r="437" spans="1:19" ht="15.75" customHeight="1" x14ac:dyDescent="0.25">
      <c r="A437" s="41">
        <v>1802</v>
      </c>
      <c r="B437" s="42"/>
      <c r="C437" s="42"/>
      <c r="D437" s="42"/>
      <c r="E437" s="42"/>
      <c r="F437" s="42"/>
      <c r="G437" s="42"/>
      <c r="H437" s="42"/>
      <c r="I437" s="42"/>
      <c r="J437" s="42"/>
      <c r="K437" s="42">
        <v>10</v>
      </c>
      <c r="L437" s="131">
        <v>10</v>
      </c>
      <c r="M437" s="119"/>
      <c r="N437" s="120"/>
      <c r="O437" s="121"/>
      <c r="P437" s="47">
        <f>IF(K437=0,"",K437/J436)</f>
        <v>1</v>
      </c>
      <c r="Q437" s="48">
        <v>10</v>
      </c>
      <c r="R437" s="49">
        <f t="shared" si="44"/>
        <v>1</v>
      </c>
      <c r="S437" s="49">
        <f t="shared" si="45"/>
        <v>0</v>
      </c>
    </row>
    <row r="438" spans="1:19" ht="15.75" customHeight="1" x14ac:dyDescent="0.25">
      <c r="A438" s="41">
        <v>1901</v>
      </c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131"/>
      <c r="M438" s="119"/>
      <c r="N438" s="120"/>
      <c r="O438" s="122"/>
      <c r="P438" s="123"/>
      <c r="Q438" s="124"/>
      <c r="R438" s="125"/>
      <c r="S438" s="123"/>
    </row>
    <row r="439" spans="1:19" ht="15.75" customHeight="1" x14ac:dyDescent="0.25">
      <c r="A439" s="41">
        <v>1902</v>
      </c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131"/>
      <c r="M439" s="119"/>
      <c r="N439" s="120"/>
      <c r="O439" s="122"/>
      <c r="P439" s="126"/>
      <c r="Q439" s="124"/>
      <c r="R439" s="127"/>
      <c r="S439" s="126"/>
    </row>
    <row r="440" spans="1:19" ht="15.75" customHeight="1" x14ac:dyDescent="0.25">
      <c r="A440" s="41">
        <v>2001</v>
      </c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131"/>
      <c r="M440" s="119"/>
      <c r="N440" s="120"/>
      <c r="O440" s="122"/>
      <c r="P440" s="126"/>
      <c r="Q440" s="124"/>
      <c r="R440" s="127"/>
      <c r="S440" s="126"/>
    </row>
    <row r="441" spans="1:19" ht="15.75" customHeight="1" x14ac:dyDescent="0.25">
      <c r="A441" s="41">
        <v>2002</v>
      </c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131"/>
      <c r="M441" s="119"/>
      <c r="N441" s="120"/>
      <c r="O441" s="122"/>
      <c r="P441" s="120"/>
      <c r="Q441" s="122"/>
      <c r="R441" s="151"/>
      <c r="S441" s="126"/>
    </row>
    <row r="442" spans="1:19" ht="15.75" customHeight="1" x14ac:dyDescent="0.25">
      <c r="A442" s="41">
        <v>2101</v>
      </c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131"/>
      <c r="M442" s="119"/>
      <c r="N442" s="120"/>
      <c r="O442" s="122"/>
      <c r="P442" s="52" t="s">
        <v>35</v>
      </c>
      <c r="Q442" s="94">
        <v>7</v>
      </c>
      <c r="R442" s="54">
        <f>IF(SUM(L432:L442)=0,"",SUM(L432:L442))</f>
        <v>10</v>
      </c>
      <c r="S442" s="55" t="s">
        <v>20</v>
      </c>
    </row>
    <row r="443" spans="1:19" ht="15.75" customHeight="1" x14ac:dyDescent="0.25">
      <c r="A443" s="41">
        <v>2102</v>
      </c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131"/>
      <c r="M443" s="119"/>
      <c r="N443" s="120"/>
      <c r="O443" s="122"/>
      <c r="P443" s="56" t="s">
        <v>36</v>
      </c>
      <c r="Q443" s="96">
        <f>Q442/B428</f>
        <v>0.46666666666666667</v>
      </c>
      <c r="R443" s="58">
        <f>IF(Q442/R442=0,"",Q442/R442)</f>
        <v>0.7</v>
      </c>
      <c r="S443" s="59" t="s">
        <v>37</v>
      </c>
    </row>
    <row r="444" spans="1:19" ht="15.75" customHeight="1" x14ac:dyDescent="0.25">
      <c r="A444" s="41">
        <v>2201</v>
      </c>
      <c r="B444" s="178"/>
      <c r="C444" s="178"/>
      <c r="D444" s="178"/>
      <c r="E444" s="178"/>
      <c r="F444" s="178"/>
      <c r="G444" s="178"/>
      <c r="H444" s="178"/>
      <c r="I444" s="178"/>
      <c r="J444" s="178"/>
      <c r="K444" s="178"/>
      <c r="L444" s="131"/>
      <c r="M444" s="128"/>
      <c r="N444" s="129"/>
      <c r="O444" s="130"/>
      <c r="P444" s="61"/>
      <c r="Q444" s="62"/>
      <c r="R444" s="62"/>
      <c r="S444" s="63"/>
    </row>
    <row r="445" spans="1:19" ht="18" customHeight="1" x14ac:dyDescent="0.25">
      <c r="A445" s="22"/>
      <c r="B445" s="210" t="s">
        <v>79</v>
      </c>
      <c r="C445" s="210"/>
      <c r="D445" s="210"/>
      <c r="E445" s="210"/>
      <c r="F445" s="210"/>
      <c r="G445" s="210"/>
      <c r="H445" s="210"/>
      <c r="I445" s="210"/>
      <c r="J445" s="210"/>
      <c r="K445" s="210"/>
      <c r="L445" s="177">
        <f>SUM(L437:L441)</f>
        <v>10</v>
      </c>
      <c r="M445" s="65">
        <f>IF(L437=0,"",L437/B428)</f>
        <v>0.66666666666666663</v>
      </c>
      <c r="N445" s="65">
        <f>IF(L445=0,"",L445/B428)</f>
        <v>0.66666666666666663</v>
      </c>
      <c r="O445" s="65">
        <f>IF(L437=0,"",N445-M445)</f>
        <v>0</v>
      </c>
      <c r="P445" s="1"/>
      <c r="Q445" s="27"/>
      <c r="R445" s="30"/>
      <c r="S445" s="1"/>
    </row>
    <row r="446" spans="1:19" ht="12.75" customHeight="1" x14ac:dyDescent="0.2">
      <c r="M446" s="1"/>
      <c r="N446" s="1"/>
      <c r="P446" s="1"/>
    </row>
    <row r="447" spans="1:19" ht="12.75" customHeight="1" x14ac:dyDescent="0.2">
      <c r="M447" s="1"/>
      <c r="N447" s="1"/>
      <c r="P447" s="1"/>
    </row>
    <row r="448" spans="1:19" ht="26.25" customHeight="1" x14ac:dyDescent="0.4">
      <c r="A448" s="113"/>
      <c r="B448" s="211" t="s">
        <v>68</v>
      </c>
      <c r="C448" s="211"/>
      <c r="D448" s="211"/>
      <c r="E448" s="211"/>
      <c r="F448" s="211"/>
      <c r="G448" s="211"/>
      <c r="H448" s="211"/>
      <c r="I448" s="211"/>
      <c r="J448" s="211"/>
      <c r="K448" s="211"/>
      <c r="L448" s="66" t="s">
        <v>65</v>
      </c>
      <c r="M448" s="1"/>
      <c r="N448" s="1"/>
      <c r="O448" s="27"/>
      <c r="P448" s="1"/>
      <c r="Q448" s="27"/>
      <c r="R448" s="27"/>
      <c r="S448" s="27"/>
    </row>
    <row r="449" spans="1:22" ht="20.25" customHeight="1" x14ac:dyDescent="0.2">
      <c r="A449" s="223" t="s">
        <v>19</v>
      </c>
      <c r="B449" s="224" t="s">
        <v>69</v>
      </c>
      <c r="C449" s="225"/>
      <c r="D449" s="225"/>
      <c r="E449" s="225"/>
      <c r="F449" s="225"/>
      <c r="G449" s="225"/>
      <c r="H449" s="225"/>
      <c r="I449" s="225"/>
      <c r="J449" s="225"/>
      <c r="K449" s="226"/>
      <c r="L449" s="227" t="s">
        <v>20</v>
      </c>
      <c r="M449" s="221" t="s">
        <v>11</v>
      </c>
      <c r="N449" s="221" t="s">
        <v>12</v>
      </c>
      <c r="O449" s="229" t="s">
        <v>13</v>
      </c>
      <c r="P449" s="221" t="s">
        <v>14</v>
      </c>
      <c r="Q449" s="222" t="s">
        <v>15</v>
      </c>
      <c r="R449" s="222" t="s">
        <v>16</v>
      </c>
      <c r="S449" s="221" t="s">
        <v>17</v>
      </c>
    </row>
    <row r="450" spans="1:22" ht="15.75" customHeight="1" x14ac:dyDescent="0.25">
      <c r="A450" s="217"/>
      <c r="B450" s="41" t="s">
        <v>70</v>
      </c>
      <c r="C450" s="41" t="s">
        <v>71</v>
      </c>
      <c r="D450" s="41" t="s">
        <v>72</v>
      </c>
      <c r="E450" s="41" t="s">
        <v>73</v>
      </c>
      <c r="F450" s="41" t="s">
        <v>74</v>
      </c>
      <c r="G450" s="41" t="s">
        <v>75</v>
      </c>
      <c r="H450" s="41" t="s">
        <v>76</v>
      </c>
      <c r="I450" s="41" t="s">
        <v>77</v>
      </c>
      <c r="J450" s="41" t="s">
        <v>78</v>
      </c>
      <c r="K450" s="191" t="s">
        <v>123</v>
      </c>
      <c r="L450" s="249"/>
      <c r="M450" s="217"/>
      <c r="N450" s="217"/>
      <c r="O450" s="217"/>
      <c r="P450" s="217"/>
      <c r="Q450" s="217"/>
      <c r="R450" s="217"/>
      <c r="S450" s="217"/>
    </row>
    <row r="451" spans="1:22" ht="15.75" customHeight="1" x14ac:dyDescent="0.25">
      <c r="A451" s="41">
        <v>1402</v>
      </c>
      <c r="B451" s="42">
        <v>69</v>
      </c>
      <c r="C451" s="42"/>
      <c r="D451" s="42"/>
      <c r="E451" s="42"/>
      <c r="F451" s="42"/>
      <c r="G451" s="42"/>
      <c r="H451" s="42"/>
      <c r="I451" s="42"/>
      <c r="J451" s="42"/>
      <c r="K451" s="42"/>
      <c r="L451" s="131"/>
      <c r="M451" s="114"/>
      <c r="N451" s="115"/>
      <c r="O451" s="116"/>
      <c r="P451" s="117"/>
      <c r="Q451" s="44">
        <f>B451</f>
        <v>69</v>
      </c>
      <c r="R451" s="118"/>
      <c r="S451" s="117"/>
    </row>
    <row r="452" spans="1:22" ht="15.75" customHeight="1" x14ac:dyDescent="0.25">
      <c r="A452" s="41">
        <v>1501</v>
      </c>
      <c r="B452" s="42"/>
      <c r="C452" s="42">
        <v>54</v>
      </c>
      <c r="D452" s="42"/>
      <c r="E452" s="42"/>
      <c r="F452" s="42"/>
      <c r="G452" s="42"/>
      <c r="H452" s="42"/>
      <c r="I452" s="42"/>
      <c r="J452" s="42"/>
      <c r="K452" s="42"/>
      <c r="L452" s="131"/>
      <c r="M452" s="119"/>
      <c r="N452" s="120"/>
      <c r="O452" s="121"/>
      <c r="P452" s="47">
        <f>IF(C452=0,"",C452/B451)</f>
        <v>0.78260869565217395</v>
      </c>
      <c r="Q452" s="48">
        <v>54</v>
      </c>
      <c r="R452" s="49">
        <f t="shared" ref="R452:R460" si="46">IF(Q452=0,"",Q452/Q451)</f>
        <v>0.78260869565217395</v>
      </c>
      <c r="S452" s="49">
        <f t="shared" ref="S452:S460" si="47">IF(Q452=0,"",100%-R452)</f>
        <v>0.21739130434782605</v>
      </c>
    </row>
    <row r="453" spans="1:22" ht="15.75" customHeight="1" x14ac:dyDescent="0.25">
      <c r="A453" s="41">
        <v>1502</v>
      </c>
      <c r="B453" s="42"/>
      <c r="C453" s="42"/>
      <c r="D453" s="42">
        <v>47</v>
      </c>
      <c r="E453" s="42"/>
      <c r="F453" s="42"/>
      <c r="G453" s="42"/>
      <c r="H453" s="42"/>
      <c r="I453" s="42"/>
      <c r="J453" s="42"/>
      <c r="K453" s="42"/>
      <c r="L453" s="131"/>
      <c r="M453" s="119"/>
      <c r="N453" s="120"/>
      <c r="O453" s="121"/>
      <c r="P453" s="47">
        <f>IF(D453=0,"",D453/C452)</f>
        <v>0.87037037037037035</v>
      </c>
      <c r="Q453" s="48">
        <v>51</v>
      </c>
      <c r="R453" s="49">
        <f t="shared" si="46"/>
        <v>0.94444444444444442</v>
      </c>
      <c r="S453" s="49">
        <f t="shared" si="47"/>
        <v>5.555555555555558E-2</v>
      </c>
      <c r="T453" s="74"/>
    </row>
    <row r="454" spans="1:22" ht="15.75" customHeight="1" x14ac:dyDescent="0.25">
      <c r="A454" s="41">
        <v>1601</v>
      </c>
      <c r="B454" s="42"/>
      <c r="C454" s="42"/>
      <c r="D454" s="42"/>
      <c r="E454" s="42">
        <v>46</v>
      </c>
      <c r="F454" s="42"/>
      <c r="G454" s="42"/>
      <c r="H454" s="42"/>
      <c r="I454" s="42"/>
      <c r="J454" s="42"/>
      <c r="K454" s="42"/>
      <c r="L454" s="131"/>
      <c r="M454" s="119"/>
      <c r="N454" s="120"/>
      <c r="O454" s="121"/>
      <c r="P454" s="47">
        <f>IF(E454=0,"",E454/D453)</f>
        <v>0.97872340425531912</v>
      </c>
      <c r="Q454" s="48">
        <v>51</v>
      </c>
      <c r="R454" s="49">
        <f t="shared" si="46"/>
        <v>1</v>
      </c>
      <c r="S454" s="49">
        <f t="shared" si="47"/>
        <v>0</v>
      </c>
    </row>
    <row r="455" spans="1:22" ht="15.75" customHeight="1" x14ac:dyDescent="0.25">
      <c r="A455" s="41">
        <v>1602</v>
      </c>
      <c r="B455" s="42"/>
      <c r="C455" s="42"/>
      <c r="D455" s="42"/>
      <c r="E455" s="42"/>
      <c r="F455" s="42">
        <v>42</v>
      </c>
      <c r="G455" s="42"/>
      <c r="H455" s="42"/>
      <c r="I455" s="42"/>
      <c r="J455" s="42"/>
      <c r="K455" s="42"/>
      <c r="L455" s="131"/>
      <c r="M455" s="119"/>
      <c r="N455" s="120"/>
      <c r="O455" s="121"/>
      <c r="P455" s="47">
        <f>IF(F455=0,"",F455/E454)</f>
        <v>0.91304347826086951</v>
      </c>
      <c r="Q455" s="48">
        <v>46</v>
      </c>
      <c r="R455" s="49">
        <f t="shared" si="46"/>
        <v>0.90196078431372551</v>
      </c>
      <c r="S455" s="49">
        <f t="shared" si="47"/>
        <v>9.8039215686274495E-2</v>
      </c>
    </row>
    <row r="456" spans="1:22" ht="15.75" customHeight="1" x14ac:dyDescent="0.25">
      <c r="A456" s="41">
        <v>1701</v>
      </c>
      <c r="B456" s="42"/>
      <c r="C456" s="42"/>
      <c r="D456" s="42"/>
      <c r="E456" s="42"/>
      <c r="F456" s="42"/>
      <c r="G456" s="42">
        <v>41</v>
      </c>
      <c r="H456" s="42"/>
      <c r="I456" s="42"/>
      <c r="J456" s="42"/>
      <c r="K456" s="42"/>
      <c r="L456" s="131"/>
      <c r="M456" s="119"/>
      <c r="N456" s="120"/>
      <c r="O456" s="121"/>
      <c r="P456" s="47">
        <f>IF(G456=0,"",G456/F455)</f>
        <v>0.97619047619047616</v>
      </c>
      <c r="Q456" s="48">
        <v>46</v>
      </c>
      <c r="R456" s="49">
        <f t="shared" si="46"/>
        <v>1</v>
      </c>
      <c r="S456" s="49">
        <f t="shared" si="47"/>
        <v>0</v>
      </c>
    </row>
    <row r="457" spans="1:22" ht="15.75" customHeight="1" x14ac:dyDescent="0.25">
      <c r="A457" s="41">
        <v>1702</v>
      </c>
      <c r="B457" s="42"/>
      <c r="C457" s="42"/>
      <c r="D457" s="42"/>
      <c r="E457" s="42"/>
      <c r="F457" s="42"/>
      <c r="G457" s="42"/>
      <c r="H457" s="42">
        <v>39</v>
      </c>
      <c r="I457" s="42"/>
      <c r="J457" s="42"/>
      <c r="K457" s="42"/>
      <c r="L457" s="131"/>
      <c r="M457" s="119"/>
      <c r="N457" s="120"/>
      <c r="O457" s="121"/>
      <c r="P457" s="47">
        <f>IF(H457=0,"",H457/G456)</f>
        <v>0.95121951219512191</v>
      </c>
      <c r="Q457" s="48">
        <v>45</v>
      </c>
      <c r="R457" s="49">
        <f t="shared" si="46"/>
        <v>0.97826086956521741</v>
      </c>
      <c r="S457" s="49">
        <f t="shared" si="47"/>
        <v>2.1739130434782594E-2</v>
      </c>
    </row>
    <row r="458" spans="1:22" ht="15.75" customHeight="1" x14ac:dyDescent="0.25">
      <c r="A458" s="41">
        <v>1801</v>
      </c>
      <c r="B458" s="42"/>
      <c r="C458" s="42"/>
      <c r="D458" s="42"/>
      <c r="E458" s="42"/>
      <c r="F458" s="42"/>
      <c r="G458" s="42"/>
      <c r="H458" s="42"/>
      <c r="I458" s="42">
        <v>39</v>
      </c>
      <c r="J458" s="42"/>
      <c r="K458" s="42"/>
      <c r="L458" s="131"/>
      <c r="M458" s="119"/>
      <c r="N458" s="120"/>
      <c r="O458" s="121"/>
      <c r="P458" s="47">
        <f>IF(I458=0,"",I458/H457)</f>
        <v>1</v>
      </c>
      <c r="Q458" s="48">
        <v>42</v>
      </c>
      <c r="R458" s="49">
        <f t="shared" si="46"/>
        <v>0.93333333333333335</v>
      </c>
      <c r="S458" s="49">
        <f t="shared" si="47"/>
        <v>6.6666666666666652E-2</v>
      </c>
    </row>
    <row r="459" spans="1:22" ht="15.75" customHeight="1" x14ac:dyDescent="0.25">
      <c r="A459" s="41">
        <v>1802</v>
      </c>
      <c r="B459" s="42"/>
      <c r="C459" s="42"/>
      <c r="D459" s="42"/>
      <c r="E459" s="42"/>
      <c r="F459" s="42"/>
      <c r="G459" s="42"/>
      <c r="H459" s="42"/>
      <c r="I459" s="42"/>
      <c r="J459" s="42">
        <v>36</v>
      </c>
      <c r="K459" s="42"/>
      <c r="L459" s="131"/>
      <c r="M459" s="119"/>
      <c r="N459" s="120"/>
      <c r="O459" s="121"/>
      <c r="P459" s="47">
        <f>IF(J459=0,"",J459/I458)</f>
        <v>0.92307692307692313</v>
      </c>
      <c r="Q459" s="48">
        <v>41</v>
      </c>
      <c r="R459" s="49">
        <f t="shared" si="46"/>
        <v>0.97619047619047616</v>
      </c>
      <c r="S459" s="49">
        <f t="shared" si="47"/>
        <v>2.3809523809523836E-2</v>
      </c>
    </row>
    <row r="460" spans="1:22" ht="15.75" customHeight="1" x14ac:dyDescent="0.25">
      <c r="A460" s="41">
        <v>1901</v>
      </c>
      <c r="B460" s="42"/>
      <c r="C460" s="42"/>
      <c r="D460" s="42"/>
      <c r="E460" s="42"/>
      <c r="F460" s="42"/>
      <c r="G460" s="42"/>
      <c r="H460" s="42"/>
      <c r="I460" s="42"/>
      <c r="J460" s="42"/>
      <c r="K460" s="42">
        <v>36</v>
      </c>
      <c r="L460" s="131">
        <v>36</v>
      </c>
      <c r="M460" s="119"/>
      <c r="N460" s="120"/>
      <c r="O460" s="121"/>
      <c r="P460" s="47">
        <f>IF(K460=0,"",K460/J459)</f>
        <v>1</v>
      </c>
      <c r="Q460" s="48">
        <v>41</v>
      </c>
      <c r="R460" s="49">
        <f t="shared" si="46"/>
        <v>1</v>
      </c>
      <c r="S460" s="49">
        <f t="shared" si="47"/>
        <v>0</v>
      </c>
    </row>
    <row r="461" spans="1:22" ht="15.75" customHeight="1" x14ac:dyDescent="0.25">
      <c r="A461" s="41">
        <v>1902</v>
      </c>
      <c r="B461" s="42"/>
      <c r="C461" s="42"/>
      <c r="D461" s="42"/>
      <c r="E461" s="42"/>
      <c r="F461" s="42"/>
      <c r="G461" s="42"/>
      <c r="H461" s="42"/>
      <c r="I461" s="42"/>
      <c r="J461" s="42"/>
      <c r="K461" s="42">
        <v>5</v>
      </c>
      <c r="L461" s="131">
        <v>4</v>
      </c>
      <c r="M461" s="119"/>
      <c r="N461" s="120"/>
      <c r="O461" s="122"/>
      <c r="P461" s="123"/>
      <c r="Q461" s="124">
        <v>5</v>
      </c>
      <c r="R461" s="125"/>
      <c r="S461" s="123"/>
    </row>
    <row r="462" spans="1:22" ht="15.75" customHeight="1" x14ac:dyDescent="0.25">
      <c r="A462" s="41">
        <v>2001</v>
      </c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131"/>
      <c r="M462" s="119"/>
      <c r="N462" s="120"/>
      <c r="O462" s="122"/>
      <c r="P462" s="126"/>
      <c r="Q462" s="124"/>
      <c r="R462" s="127"/>
      <c r="S462" s="126"/>
      <c r="U462" s="1"/>
      <c r="V462" s="1"/>
    </row>
    <row r="463" spans="1:22" ht="15.75" customHeight="1" x14ac:dyDescent="0.25">
      <c r="A463" s="41">
        <v>2002</v>
      </c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131"/>
      <c r="M463" s="119"/>
      <c r="N463" s="120"/>
      <c r="O463" s="122"/>
      <c r="P463" s="126"/>
      <c r="Q463" s="124"/>
      <c r="R463" s="127"/>
      <c r="S463" s="126"/>
    </row>
    <row r="464" spans="1:22" ht="15.75" customHeight="1" x14ac:dyDescent="0.25">
      <c r="A464" s="41">
        <v>2101</v>
      </c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131"/>
      <c r="M464" s="119"/>
      <c r="N464" s="120"/>
      <c r="O464" s="122"/>
      <c r="P464" s="120"/>
      <c r="Q464" s="122"/>
      <c r="R464" s="151"/>
      <c r="S464" s="126"/>
    </row>
    <row r="465" spans="1:21" ht="15.75" customHeight="1" x14ac:dyDescent="0.25">
      <c r="A465" s="41">
        <v>2102</v>
      </c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131"/>
      <c r="M465" s="119"/>
      <c r="N465" s="120"/>
      <c r="O465" s="122"/>
      <c r="P465" s="52" t="s">
        <v>35</v>
      </c>
      <c r="Q465" s="94">
        <v>30</v>
      </c>
      <c r="R465" s="54">
        <f>IF(SUM(L455:L465)=0,"",SUM(L455:L465))</f>
        <v>40</v>
      </c>
      <c r="S465" s="55" t="s">
        <v>20</v>
      </c>
    </row>
    <row r="466" spans="1:21" ht="15.75" customHeight="1" x14ac:dyDescent="0.25">
      <c r="A466" s="41">
        <v>2201</v>
      </c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131"/>
      <c r="M466" s="119"/>
      <c r="N466" s="120"/>
      <c r="O466" s="122"/>
      <c r="P466" s="56" t="s">
        <v>36</v>
      </c>
      <c r="Q466" s="96">
        <f>Q465/B451</f>
        <v>0.43478260869565216</v>
      </c>
      <c r="R466" s="58">
        <f>IF(Q465/R465=0,"",Q465/R465)</f>
        <v>0.75</v>
      </c>
      <c r="S466" s="59" t="s">
        <v>37</v>
      </c>
    </row>
    <row r="467" spans="1:21" ht="15.75" customHeight="1" x14ac:dyDescent="0.25">
      <c r="A467" s="41">
        <v>2202</v>
      </c>
      <c r="B467" s="178"/>
      <c r="C467" s="178"/>
      <c r="D467" s="178"/>
      <c r="E467" s="178"/>
      <c r="F467" s="178"/>
      <c r="G467" s="178"/>
      <c r="H467" s="178"/>
      <c r="I467" s="178"/>
      <c r="J467" s="178"/>
      <c r="K467" s="178"/>
      <c r="L467" s="131"/>
      <c r="M467" s="128"/>
      <c r="N467" s="129"/>
      <c r="O467" s="130"/>
      <c r="P467" s="61"/>
      <c r="Q467" s="62"/>
      <c r="R467" s="62"/>
      <c r="S467" s="63"/>
    </row>
    <row r="468" spans="1:21" ht="18" customHeight="1" x14ac:dyDescent="0.25">
      <c r="A468" s="22"/>
      <c r="B468" s="210" t="s">
        <v>79</v>
      </c>
      <c r="C468" s="210"/>
      <c r="D468" s="210"/>
      <c r="E468" s="210"/>
      <c r="F468" s="210"/>
      <c r="G468" s="210"/>
      <c r="H468" s="210"/>
      <c r="I468" s="210"/>
      <c r="J468" s="210"/>
      <c r="K468" s="210"/>
      <c r="L468" s="177">
        <f>SUM(L460:L464)</f>
        <v>40</v>
      </c>
      <c r="M468" s="65">
        <f>IF(L460=0,"",L460/B451)</f>
        <v>0.52173913043478259</v>
      </c>
      <c r="N468" s="65">
        <f>IF(L468=0,"",L468/B451)</f>
        <v>0.57971014492753625</v>
      </c>
      <c r="O468" s="65">
        <f>IF(L460=0,"",N468-M468)</f>
        <v>5.7971014492753659E-2</v>
      </c>
      <c r="P468" s="1"/>
      <c r="Q468" s="27"/>
      <c r="R468" s="30"/>
      <c r="S468" s="1"/>
      <c r="U468" s="106"/>
    </row>
    <row r="469" spans="1:21" ht="12.75" customHeight="1" x14ac:dyDescent="0.2">
      <c r="M469" s="1"/>
      <c r="N469" s="1"/>
      <c r="P469" s="1"/>
    </row>
    <row r="470" spans="1:21" ht="12.75" customHeight="1" x14ac:dyDescent="0.2">
      <c r="M470" s="1"/>
      <c r="N470" s="1"/>
      <c r="P470" s="1"/>
    </row>
    <row r="471" spans="1:21" ht="26.25" customHeight="1" x14ac:dyDescent="0.4">
      <c r="A471" s="113"/>
      <c r="B471" s="211" t="s">
        <v>68</v>
      </c>
      <c r="C471" s="211"/>
      <c r="D471" s="211"/>
      <c r="E471" s="211"/>
      <c r="F471" s="211"/>
      <c r="G471" s="211"/>
      <c r="H471" s="211"/>
      <c r="I471" s="211"/>
      <c r="J471" s="211"/>
      <c r="K471" s="211"/>
      <c r="L471" s="66" t="s">
        <v>80</v>
      </c>
      <c r="M471" s="1"/>
      <c r="N471" s="1"/>
      <c r="O471" s="27"/>
      <c r="P471" s="1"/>
      <c r="Q471" s="27"/>
      <c r="R471" s="27"/>
      <c r="S471" s="27"/>
    </row>
    <row r="472" spans="1:21" ht="20.25" customHeight="1" x14ac:dyDescent="0.2">
      <c r="A472" s="223" t="s">
        <v>19</v>
      </c>
      <c r="B472" s="224" t="s">
        <v>69</v>
      </c>
      <c r="C472" s="225"/>
      <c r="D472" s="225"/>
      <c r="E472" s="225"/>
      <c r="F472" s="225"/>
      <c r="G472" s="225"/>
      <c r="H472" s="225"/>
      <c r="I472" s="225"/>
      <c r="J472" s="225"/>
      <c r="K472" s="226"/>
      <c r="L472" s="227" t="s">
        <v>20</v>
      </c>
      <c r="M472" s="221" t="s">
        <v>11</v>
      </c>
      <c r="N472" s="221" t="s">
        <v>12</v>
      </c>
      <c r="O472" s="229" t="s">
        <v>13</v>
      </c>
      <c r="P472" s="221" t="s">
        <v>14</v>
      </c>
      <c r="Q472" s="222" t="s">
        <v>15</v>
      </c>
      <c r="R472" s="222" t="s">
        <v>16</v>
      </c>
      <c r="S472" s="221" t="s">
        <v>17</v>
      </c>
    </row>
    <row r="473" spans="1:21" ht="15.75" customHeight="1" x14ac:dyDescent="0.25">
      <c r="A473" s="217"/>
      <c r="B473" s="41" t="s">
        <v>70</v>
      </c>
      <c r="C473" s="41" t="s">
        <v>71</v>
      </c>
      <c r="D473" s="41" t="s">
        <v>72</v>
      </c>
      <c r="E473" s="41" t="s">
        <v>73</v>
      </c>
      <c r="F473" s="41" t="s">
        <v>74</v>
      </c>
      <c r="G473" s="41" t="s">
        <v>75</v>
      </c>
      <c r="H473" s="41" t="s">
        <v>76</v>
      </c>
      <c r="I473" s="41" t="s">
        <v>77</v>
      </c>
      <c r="J473" s="41" t="s">
        <v>78</v>
      </c>
      <c r="K473" s="191" t="s">
        <v>123</v>
      </c>
      <c r="L473" s="249"/>
      <c r="M473" s="217"/>
      <c r="N473" s="217"/>
      <c r="O473" s="217"/>
      <c r="P473" s="217"/>
      <c r="Q473" s="217"/>
      <c r="R473" s="217"/>
      <c r="S473" s="217"/>
    </row>
    <row r="474" spans="1:21" ht="15.75" customHeight="1" x14ac:dyDescent="0.25">
      <c r="A474" s="41">
        <v>1501</v>
      </c>
      <c r="B474" s="42">
        <v>17</v>
      </c>
      <c r="C474" s="42"/>
      <c r="D474" s="42"/>
      <c r="E474" s="42"/>
      <c r="F474" s="42"/>
      <c r="G474" s="42"/>
      <c r="H474" s="42"/>
      <c r="I474" s="42"/>
      <c r="J474" s="42"/>
      <c r="K474" s="42"/>
      <c r="L474" s="131"/>
      <c r="M474" s="114"/>
      <c r="N474" s="115"/>
      <c r="O474" s="116"/>
      <c r="P474" s="117"/>
      <c r="Q474" s="44">
        <f>B474</f>
        <v>17</v>
      </c>
      <c r="R474" s="118"/>
      <c r="S474" s="117"/>
    </row>
    <row r="475" spans="1:21" ht="15.75" customHeight="1" x14ac:dyDescent="0.25">
      <c r="A475" s="41">
        <v>1502</v>
      </c>
      <c r="B475" s="42"/>
      <c r="C475" s="42">
        <v>10</v>
      </c>
      <c r="D475" s="42"/>
      <c r="E475" s="42"/>
      <c r="F475" s="42"/>
      <c r="G475" s="42"/>
      <c r="H475" s="42"/>
      <c r="I475" s="42"/>
      <c r="J475" s="42"/>
      <c r="K475" s="42"/>
      <c r="L475" s="131"/>
      <c r="M475" s="119"/>
      <c r="N475" s="120"/>
      <c r="O475" s="121"/>
      <c r="P475" s="47">
        <f>IF(C475=0,"",C475/B474)</f>
        <v>0.58823529411764708</v>
      </c>
      <c r="Q475" s="48">
        <v>10</v>
      </c>
      <c r="R475" s="49">
        <f t="shared" ref="R475:R483" si="48">IF(Q475=0,"",Q475/Q474)</f>
        <v>0.58823529411764708</v>
      </c>
      <c r="S475" s="49">
        <f t="shared" ref="S475:S483" si="49">IF(Q475=0,"",100%-R475)</f>
        <v>0.41176470588235292</v>
      </c>
    </row>
    <row r="476" spans="1:21" ht="15.75" customHeight="1" x14ac:dyDescent="0.25">
      <c r="A476" s="41">
        <v>1601</v>
      </c>
      <c r="B476" s="42"/>
      <c r="C476" s="42"/>
      <c r="D476" s="42">
        <v>10</v>
      </c>
      <c r="E476" s="42"/>
      <c r="F476" s="42"/>
      <c r="G476" s="42"/>
      <c r="H476" s="42"/>
      <c r="I476" s="42"/>
      <c r="J476" s="42"/>
      <c r="K476" s="42"/>
      <c r="L476" s="131"/>
      <c r="M476" s="119"/>
      <c r="N476" s="120"/>
      <c r="O476" s="121"/>
      <c r="P476" s="47">
        <f>IF(D476=0,"",D476/C475)</f>
        <v>1</v>
      </c>
      <c r="Q476" s="48">
        <v>10</v>
      </c>
      <c r="R476" s="49">
        <f t="shared" si="48"/>
        <v>1</v>
      </c>
      <c r="S476" s="49">
        <f t="shared" si="49"/>
        <v>0</v>
      </c>
      <c r="T476" s="74"/>
    </row>
    <row r="477" spans="1:21" ht="15.75" customHeight="1" x14ac:dyDescent="0.25">
      <c r="A477" s="41">
        <v>1602</v>
      </c>
      <c r="B477" s="42"/>
      <c r="C477" s="42"/>
      <c r="D477" s="42"/>
      <c r="E477" s="42">
        <v>10</v>
      </c>
      <c r="F477" s="42"/>
      <c r="G477" s="42"/>
      <c r="H477" s="42"/>
      <c r="I477" s="42"/>
      <c r="J477" s="42"/>
      <c r="K477" s="42"/>
      <c r="L477" s="131"/>
      <c r="M477" s="119"/>
      <c r="N477" s="120"/>
      <c r="O477" s="121"/>
      <c r="P477" s="47">
        <f>IF(E477=0,"",E477/D476)</f>
        <v>1</v>
      </c>
      <c r="Q477" s="48">
        <v>10</v>
      </c>
      <c r="R477" s="49">
        <f t="shared" si="48"/>
        <v>1</v>
      </c>
      <c r="S477" s="49">
        <f t="shared" si="49"/>
        <v>0</v>
      </c>
    </row>
    <row r="478" spans="1:21" ht="15.75" customHeight="1" x14ac:dyDescent="0.25">
      <c r="A478" s="41">
        <v>1701</v>
      </c>
      <c r="B478" s="42"/>
      <c r="C478" s="42"/>
      <c r="D478" s="42"/>
      <c r="E478" s="42"/>
      <c r="F478" s="42">
        <v>10</v>
      </c>
      <c r="G478" s="42"/>
      <c r="H478" s="42"/>
      <c r="I478" s="42"/>
      <c r="J478" s="42"/>
      <c r="K478" s="42"/>
      <c r="L478" s="131"/>
      <c r="M478" s="119"/>
      <c r="N478" s="120"/>
      <c r="O478" s="121"/>
      <c r="P478" s="47">
        <f>IF(F478=0,"",F478/E477)</f>
        <v>1</v>
      </c>
      <c r="Q478" s="48">
        <v>10</v>
      </c>
      <c r="R478" s="49">
        <f t="shared" si="48"/>
        <v>1</v>
      </c>
      <c r="S478" s="49">
        <f t="shared" si="49"/>
        <v>0</v>
      </c>
    </row>
    <row r="479" spans="1:21" ht="15.75" customHeight="1" x14ac:dyDescent="0.25">
      <c r="A479" s="41">
        <v>1702</v>
      </c>
      <c r="B479" s="42"/>
      <c r="C479" s="42"/>
      <c r="D479" s="42"/>
      <c r="E479" s="42"/>
      <c r="F479" s="42"/>
      <c r="G479" s="42">
        <v>9</v>
      </c>
      <c r="H479" s="42"/>
      <c r="I479" s="42"/>
      <c r="J479" s="42"/>
      <c r="K479" s="42"/>
      <c r="L479" s="131"/>
      <c r="M479" s="119"/>
      <c r="N479" s="120"/>
      <c r="O479" s="121"/>
      <c r="P479" s="47">
        <f>IF(G479=0,"",G479/F478)</f>
        <v>0.9</v>
      </c>
      <c r="Q479" s="48">
        <v>9</v>
      </c>
      <c r="R479" s="49">
        <f t="shared" si="48"/>
        <v>0.9</v>
      </c>
      <c r="S479" s="49">
        <f t="shared" si="49"/>
        <v>9.9999999999999978E-2</v>
      </c>
    </row>
    <row r="480" spans="1:21" ht="15.75" customHeight="1" x14ac:dyDescent="0.25">
      <c r="A480" s="41">
        <v>1801</v>
      </c>
      <c r="B480" s="42"/>
      <c r="C480" s="42"/>
      <c r="D480" s="42"/>
      <c r="E480" s="42"/>
      <c r="F480" s="42"/>
      <c r="G480" s="42"/>
      <c r="H480" s="42">
        <v>9</v>
      </c>
      <c r="I480" s="42"/>
      <c r="J480" s="42"/>
      <c r="K480" s="42"/>
      <c r="L480" s="131"/>
      <c r="M480" s="119"/>
      <c r="N480" s="120"/>
      <c r="O480" s="121"/>
      <c r="P480" s="47">
        <f>IF(H480=0,"",H480/G479)</f>
        <v>1</v>
      </c>
      <c r="Q480" s="48">
        <v>9</v>
      </c>
      <c r="R480" s="49">
        <f t="shared" si="48"/>
        <v>1</v>
      </c>
      <c r="S480" s="49">
        <f t="shared" si="49"/>
        <v>0</v>
      </c>
    </row>
    <row r="481" spans="1:19" ht="15.75" customHeight="1" x14ac:dyDescent="0.25">
      <c r="A481" s="41">
        <v>1802</v>
      </c>
      <c r="B481" s="42"/>
      <c r="C481" s="42"/>
      <c r="D481" s="42"/>
      <c r="E481" s="42"/>
      <c r="F481" s="42"/>
      <c r="G481" s="42"/>
      <c r="H481" s="42"/>
      <c r="I481" s="42">
        <v>9</v>
      </c>
      <c r="J481" s="42"/>
      <c r="K481" s="42"/>
      <c r="L481" s="131"/>
      <c r="M481" s="119"/>
      <c r="N481" s="120"/>
      <c r="O481" s="121"/>
      <c r="P481" s="47">
        <f>IF(I481=0,"",I481/H480)</f>
        <v>1</v>
      </c>
      <c r="Q481" s="48">
        <v>9</v>
      </c>
      <c r="R481" s="49">
        <f t="shared" si="48"/>
        <v>1</v>
      </c>
      <c r="S481" s="49">
        <f t="shared" si="49"/>
        <v>0</v>
      </c>
    </row>
    <row r="482" spans="1:19" ht="15.75" customHeight="1" x14ac:dyDescent="0.25">
      <c r="A482" s="41">
        <v>1901</v>
      </c>
      <c r="B482" s="42"/>
      <c r="C482" s="42"/>
      <c r="D482" s="42"/>
      <c r="E482" s="42"/>
      <c r="F482" s="42"/>
      <c r="G482" s="42"/>
      <c r="H482" s="42"/>
      <c r="I482" s="42"/>
      <c r="J482" s="42">
        <v>9</v>
      </c>
      <c r="K482" s="42"/>
      <c r="L482" s="131"/>
      <c r="M482" s="119"/>
      <c r="N482" s="120"/>
      <c r="O482" s="121"/>
      <c r="P482" s="47">
        <f>IF(J482=0,"",J482/I481)</f>
        <v>1</v>
      </c>
      <c r="Q482" s="48">
        <v>9</v>
      </c>
      <c r="R482" s="49">
        <f t="shared" si="48"/>
        <v>1</v>
      </c>
      <c r="S482" s="49">
        <f t="shared" si="49"/>
        <v>0</v>
      </c>
    </row>
    <row r="483" spans="1:19" ht="15.75" customHeight="1" x14ac:dyDescent="0.25">
      <c r="A483" s="41">
        <v>1902</v>
      </c>
      <c r="B483" s="42"/>
      <c r="C483" s="42"/>
      <c r="D483" s="42"/>
      <c r="E483" s="42"/>
      <c r="F483" s="42"/>
      <c r="G483" s="42"/>
      <c r="H483" s="42"/>
      <c r="I483" s="42"/>
      <c r="J483" s="42"/>
      <c r="K483" s="42">
        <v>9</v>
      </c>
      <c r="L483" s="131">
        <v>8</v>
      </c>
      <c r="M483" s="119"/>
      <c r="N483" s="120"/>
      <c r="O483" s="121"/>
      <c r="P483" s="47">
        <f>IF(K483=0,"",K483/J482)</f>
        <v>1</v>
      </c>
      <c r="Q483" s="48">
        <v>9</v>
      </c>
      <c r="R483" s="49">
        <f t="shared" si="48"/>
        <v>1</v>
      </c>
      <c r="S483" s="49">
        <f t="shared" si="49"/>
        <v>0</v>
      </c>
    </row>
    <row r="484" spans="1:19" ht="15.75" customHeight="1" x14ac:dyDescent="0.25">
      <c r="A484" s="41">
        <v>2001</v>
      </c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131"/>
      <c r="M484" s="119"/>
      <c r="N484" s="120"/>
      <c r="O484" s="122"/>
      <c r="P484" s="123"/>
      <c r="Q484" s="124"/>
      <c r="R484" s="125"/>
      <c r="S484" s="123"/>
    </row>
    <row r="485" spans="1:19" ht="15.75" customHeight="1" x14ac:dyDescent="0.25">
      <c r="A485" s="41">
        <v>2002</v>
      </c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131"/>
      <c r="M485" s="119"/>
      <c r="N485" s="120"/>
      <c r="O485" s="122"/>
      <c r="P485" s="126"/>
      <c r="Q485" s="124"/>
      <c r="R485" s="127"/>
      <c r="S485" s="126"/>
    </row>
    <row r="486" spans="1:19" ht="15.75" customHeight="1" x14ac:dyDescent="0.25">
      <c r="A486" s="41">
        <v>2101</v>
      </c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131"/>
      <c r="M486" s="119"/>
      <c r="N486" s="120"/>
      <c r="O486" s="122"/>
      <c r="P486" s="126"/>
      <c r="Q486" s="124"/>
      <c r="R486" s="127"/>
      <c r="S486" s="126"/>
    </row>
    <row r="487" spans="1:19" ht="15.75" customHeight="1" x14ac:dyDescent="0.25">
      <c r="A487" s="41">
        <v>2102</v>
      </c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131"/>
      <c r="M487" s="119"/>
      <c r="N487" s="120"/>
      <c r="O487" s="122"/>
      <c r="P487" s="120"/>
      <c r="Q487" s="122"/>
      <c r="R487" s="151"/>
      <c r="S487" s="126"/>
    </row>
    <row r="488" spans="1:19" ht="15.75" customHeight="1" x14ac:dyDescent="0.25">
      <c r="A488" s="41">
        <v>2201</v>
      </c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131"/>
      <c r="M488" s="119"/>
      <c r="N488" s="120"/>
      <c r="O488" s="122"/>
      <c r="P488" s="52" t="s">
        <v>35</v>
      </c>
      <c r="Q488" s="94">
        <v>8</v>
      </c>
      <c r="R488" s="54">
        <f>IF(SUM(L478:L488)=0,"",SUM(L478:L488))</f>
        <v>8</v>
      </c>
      <c r="S488" s="55" t="s">
        <v>20</v>
      </c>
    </row>
    <row r="489" spans="1:19" ht="15.75" customHeight="1" x14ac:dyDescent="0.25">
      <c r="A489" s="41">
        <v>2202</v>
      </c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131"/>
      <c r="M489" s="119"/>
      <c r="N489" s="120"/>
      <c r="O489" s="122"/>
      <c r="P489" s="56" t="s">
        <v>36</v>
      </c>
      <c r="Q489" s="96">
        <f>Q488/B474</f>
        <v>0.47058823529411764</v>
      </c>
      <c r="R489" s="58">
        <f>IF(Q488/R488=0,"",Q488/R488)</f>
        <v>1</v>
      </c>
      <c r="S489" s="59" t="s">
        <v>37</v>
      </c>
    </row>
    <row r="490" spans="1:19" ht="15.75" customHeight="1" x14ac:dyDescent="0.25">
      <c r="A490" s="41">
        <v>2301</v>
      </c>
      <c r="B490" s="178"/>
      <c r="C490" s="178"/>
      <c r="D490" s="178"/>
      <c r="E490" s="178"/>
      <c r="F490" s="178"/>
      <c r="G490" s="178"/>
      <c r="H490" s="178"/>
      <c r="I490" s="178"/>
      <c r="J490" s="178"/>
      <c r="K490" s="178"/>
      <c r="L490" s="131"/>
      <c r="M490" s="128"/>
      <c r="N490" s="129"/>
      <c r="O490" s="130"/>
      <c r="P490" s="61"/>
      <c r="Q490" s="62"/>
      <c r="R490" s="62"/>
      <c r="S490" s="63"/>
    </row>
    <row r="491" spans="1:19" ht="18" customHeight="1" x14ac:dyDescent="0.25">
      <c r="A491" s="22"/>
      <c r="B491" s="210" t="s">
        <v>79</v>
      </c>
      <c r="C491" s="210"/>
      <c r="D491" s="210"/>
      <c r="E491" s="210"/>
      <c r="F491" s="210"/>
      <c r="G491" s="210"/>
      <c r="H491" s="210"/>
      <c r="I491" s="210"/>
      <c r="J491" s="210"/>
      <c r="K491" s="210"/>
      <c r="L491" s="177">
        <f>SUM(L483:L487)</f>
        <v>8</v>
      </c>
      <c r="M491" s="65">
        <f>IF(L483=0,"",L483/B474)</f>
        <v>0.47058823529411764</v>
      </c>
      <c r="N491" s="65">
        <f>IF(L491=0,"",L491/B474)</f>
        <v>0.47058823529411764</v>
      </c>
      <c r="O491" s="65">
        <f>IF(L483=0,"",N491-M491)</f>
        <v>0</v>
      </c>
      <c r="P491" s="1"/>
      <c r="Q491" s="27"/>
      <c r="R491" s="30"/>
      <c r="S491" s="1"/>
    </row>
    <row r="492" spans="1:19" ht="12.75" customHeight="1" x14ac:dyDescent="0.2">
      <c r="M492" s="1"/>
      <c r="N492" s="1"/>
      <c r="P492" s="1"/>
    </row>
    <row r="493" spans="1:19" ht="12.75" customHeight="1" x14ac:dyDescent="0.2">
      <c r="M493" s="1"/>
      <c r="N493" s="1"/>
      <c r="P493" s="1"/>
    </row>
    <row r="494" spans="1:19" ht="26.25" customHeight="1" x14ac:dyDescent="0.4">
      <c r="A494" s="113"/>
      <c r="B494" s="211" t="s">
        <v>68</v>
      </c>
      <c r="C494" s="211"/>
      <c r="D494" s="211"/>
      <c r="E494" s="211"/>
      <c r="F494" s="211"/>
      <c r="G494" s="211"/>
      <c r="H494" s="211"/>
      <c r="I494" s="211"/>
      <c r="J494" s="211"/>
      <c r="K494" s="66" t="s">
        <v>81</v>
      </c>
      <c r="L494" s="1"/>
      <c r="M494" s="1"/>
      <c r="N494" s="27"/>
      <c r="O494" s="1"/>
      <c r="P494" s="27"/>
      <c r="Q494" s="27"/>
      <c r="R494" s="27"/>
    </row>
    <row r="495" spans="1:19" ht="20.25" customHeight="1" x14ac:dyDescent="0.2">
      <c r="A495" s="223" t="s">
        <v>19</v>
      </c>
      <c r="B495" s="224" t="s">
        <v>69</v>
      </c>
      <c r="C495" s="247"/>
      <c r="D495" s="247"/>
      <c r="E495" s="247"/>
      <c r="F495" s="247"/>
      <c r="G495" s="247"/>
      <c r="H495" s="247"/>
      <c r="I495" s="247"/>
      <c r="J495" s="248"/>
      <c r="K495" s="227" t="s">
        <v>20</v>
      </c>
      <c r="L495" s="221" t="s">
        <v>11</v>
      </c>
      <c r="M495" s="221" t="s">
        <v>12</v>
      </c>
      <c r="N495" s="229" t="s">
        <v>13</v>
      </c>
      <c r="O495" s="221" t="s">
        <v>14</v>
      </c>
      <c r="P495" s="222" t="s">
        <v>15</v>
      </c>
      <c r="Q495" s="222" t="s">
        <v>16</v>
      </c>
      <c r="R495" s="221" t="s">
        <v>17</v>
      </c>
    </row>
    <row r="496" spans="1:19" ht="15.75" customHeight="1" x14ac:dyDescent="0.25">
      <c r="A496" s="217"/>
      <c r="B496" s="41" t="s">
        <v>70</v>
      </c>
      <c r="C496" s="41" t="s">
        <v>71</v>
      </c>
      <c r="D496" s="41" t="s">
        <v>72</v>
      </c>
      <c r="E496" s="41" t="s">
        <v>73</v>
      </c>
      <c r="F496" s="41" t="s">
        <v>74</v>
      </c>
      <c r="G496" s="41" t="s">
        <v>75</v>
      </c>
      <c r="H496" s="41" t="s">
        <v>76</v>
      </c>
      <c r="I496" s="41" t="s">
        <v>77</v>
      </c>
      <c r="J496" s="41" t="s">
        <v>78</v>
      </c>
      <c r="K496" s="236"/>
      <c r="L496" s="217"/>
      <c r="M496" s="217"/>
      <c r="N496" s="217"/>
      <c r="O496" s="217"/>
      <c r="P496" s="217"/>
      <c r="Q496" s="217"/>
      <c r="R496" s="217"/>
    </row>
    <row r="497" spans="1:22" ht="15.75" customHeight="1" x14ac:dyDescent="0.25">
      <c r="A497" s="41">
        <v>1502</v>
      </c>
      <c r="B497" s="42">
        <v>80</v>
      </c>
      <c r="C497" s="42"/>
      <c r="D497" s="42"/>
      <c r="E497" s="42"/>
      <c r="F497" s="42"/>
      <c r="G497" s="42"/>
      <c r="H497" s="42"/>
      <c r="I497" s="42"/>
      <c r="J497" s="42"/>
      <c r="K497" s="131"/>
      <c r="L497" s="114"/>
      <c r="M497" s="115"/>
      <c r="N497" s="116"/>
      <c r="O497" s="117"/>
      <c r="P497" s="44">
        <f>B497</f>
        <v>80</v>
      </c>
      <c r="Q497" s="118"/>
      <c r="R497" s="117"/>
    </row>
    <row r="498" spans="1:22" ht="15.75" customHeight="1" x14ac:dyDescent="0.25">
      <c r="A498" s="41">
        <v>1601</v>
      </c>
      <c r="B498" s="42"/>
      <c r="C498" s="42">
        <v>70</v>
      </c>
      <c r="D498" s="42"/>
      <c r="E498" s="42"/>
      <c r="F498" s="42"/>
      <c r="G498" s="42"/>
      <c r="H498" s="42"/>
      <c r="I498" s="42"/>
      <c r="J498" s="42"/>
      <c r="K498" s="131"/>
      <c r="L498" s="119"/>
      <c r="M498" s="120"/>
      <c r="N498" s="121"/>
      <c r="O498" s="47">
        <f>IF(C498=0,"",C498/B497)</f>
        <v>0.875</v>
      </c>
      <c r="P498" s="48">
        <v>70</v>
      </c>
      <c r="Q498" s="49">
        <f t="shared" ref="Q498:Q505" si="50">IF(P498=0,"",P498/P497)</f>
        <v>0.875</v>
      </c>
      <c r="R498" s="49">
        <f t="shared" ref="R498:R505" si="51">IF(P498=0,"",100%-Q498)</f>
        <v>0.125</v>
      </c>
    </row>
    <row r="499" spans="1:22" ht="15.75" customHeight="1" x14ac:dyDescent="0.25">
      <c r="A499" s="41">
        <v>1602</v>
      </c>
      <c r="B499" s="42"/>
      <c r="C499" s="42"/>
      <c r="D499" s="42">
        <v>60</v>
      </c>
      <c r="E499" s="42"/>
      <c r="F499" s="42"/>
      <c r="G499" s="42"/>
      <c r="H499" s="42"/>
      <c r="I499" s="42"/>
      <c r="J499" s="42"/>
      <c r="K499" s="131"/>
      <c r="L499" s="119"/>
      <c r="M499" s="120"/>
      <c r="N499" s="121"/>
      <c r="O499" s="47">
        <f>IF(D499=0,"",D499/C498)</f>
        <v>0.8571428571428571</v>
      </c>
      <c r="P499" s="48">
        <v>60</v>
      </c>
      <c r="Q499" s="49">
        <f t="shared" si="50"/>
        <v>0.8571428571428571</v>
      </c>
      <c r="R499" s="49">
        <f t="shared" si="51"/>
        <v>0.1428571428571429</v>
      </c>
      <c r="S499" s="74">
        <f>P499/P497</f>
        <v>0.75</v>
      </c>
    </row>
    <row r="500" spans="1:22" ht="15.75" customHeight="1" x14ac:dyDescent="0.25">
      <c r="A500" s="41">
        <v>1701</v>
      </c>
      <c r="B500" s="42"/>
      <c r="C500" s="42"/>
      <c r="D500" s="42"/>
      <c r="E500" s="42">
        <v>58</v>
      </c>
      <c r="F500" s="42"/>
      <c r="G500" s="42"/>
      <c r="H500" s="42"/>
      <c r="I500" s="42"/>
      <c r="J500" s="42"/>
      <c r="K500" s="131"/>
      <c r="L500" s="119"/>
      <c r="M500" s="120"/>
      <c r="N500" s="121"/>
      <c r="O500" s="47">
        <f>IF(E500=0,"",E500/D499)</f>
        <v>0.96666666666666667</v>
      </c>
      <c r="P500" s="48">
        <v>60</v>
      </c>
      <c r="Q500" s="49">
        <f t="shared" si="50"/>
        <v>1</v>
      </c>
      <c r="R500" s="49">
        <f t="shared" si="51"/>
        <v>0</v>
      </c>
    </row>
    <row r="501" spans="1:22" ht="15.75" customHeight="1" x14ac:dyDescent="0.25">
      <c r="A501" s="41">
        <v>1702</v>
      </c>
      <c r="B501" s="42"/>
      <c r="C501" s="42"/>
      <c r="D501" s="42"/>
      <c r="E501" s="42"/>
      <c r="F501" s="42">
        <v>54</v>
      </c>
      <c r="G501" s="42"/>
      <c r="H501" s="42"/>
      <c r="I501" s="42"/>
      <c r="J501" s="42"/>
      <c r="K501" s="131"/>
      <c r="L501" s="119"/>
      <c r="M501" s="120"/>
      <c r="N501" s="121"/>
      <c r="O501" s="47">
        <f>IF(F501=0,"",F501/E500)</f>
        <v>0.93103448275862066</v>
      </c>
      <c r="P501" s="48">
        <v>54</v>
      </c>
      <c r="Q501" s="49">
        <f t="shared" si="50"/>
        <v>0.9</v>
      </c>
      <c r="R501" s="49">
        <f t="shared" si="51"/>
        <v>9.9999999999999978E-2</v>
      </c>
    </row>
    <row r="502" spans="1:22" ht="15.75" customHeight="1" x14ac:dyDescent="0.25">
      <c r="A502" s="41">
        <v>1801</v>
      </c>
      <c r="B502" s="42"/>
      <c r="C502" s="42"/>
      <c r="D502" s="42"/>
      <c r="E502" s="42"/>
      <c r="F502" s="42"/>
      <c r="G502" s="42">
        <v>51</v>
      </c>
      <c r="H502" s="42"/>
      <c r="I502" s="42"/>
      <c r="J502" s="42"/>
      <c r="K502" s="131"/>
      <c r="L502" s="119"/>
      <c r="M502" s="120"/>
      <c r="N502" s="121"/>
      <c r="O502" s="47">
        <f>IF(G502=0,"",G502/F501)</f>
        <v>0.94444444444444442</v>
      </c>
      <c r="P502" s="48">
        <v>52</v>
      </c>
      <c r="Q502" s="49">
        <f t="shared" si="50"/>
        <v>0.96296296296296291</v>
      </c>
      <c r="R502" s="49">
        <f t="shared" si="51"/>
        <v>3.703703703703709E-2</v>
      </c>
      <c r="V502" s="1"/>
    </row>
    <row r="503" spans="1:22" ht="15.75" customHeight="1" x14ac:dyDescent="0.25">
      <c r="A503" s="41">
        <v>1802</v>
      </c>
      <c r="B503" s="42"/>
      <c r="C503" s="42"/>
      <c r="D503" s="42"/>
      <c r="E503" s="42"/>
      <c r="F503" s="42"/>
      <c r="G503" s="42"/>
      <c r="H503" s="42">
        <v>51</v>
      </c>
      <c r="I503" s="42"/>
      <c r="J503" s="42"/>
      <c r="K503" s="131"/>
      <c r="L503" s="119"/>
      <c r="M503" s="120"/>
      <c r="N503" s="121"/>
      <c r="O503" s="47">
        <f>IF(H503=0,"",H503/G502)</f>
        <v>1</v>
      </c>
      <c r="P503" s="48">
        <v>51</v>
      </c>
      <c r="Q503" s="49">
        <f t="shared" si="50"/>
        <v>0.98076923076923073</v>
      </c>
      <c r="R503" s="49">
        <f t="shared" si="51"/>
        <v>1.9230769230769273E-2</v>
      </c>
    </row>
    <row r="504" spans="1:22" ht="15.75" customHeight="1" x14ac:dyDescent="0.25">
      <c r="A504" s="41">
        <v>1901</v>
      </c>
      <c r="B504" s="42"/>
      <c r="C504" s="42"/>
      <c r="D504" s="42"/>
      <c r="E504" s="42"/>
      <c r="F504" s="42"/>
      <c r="G504" s="42"/>
      <c r="H504" s="42"/>
      <c r="I504" s="42">
        <v>49</v>
      </c>
      <c r="J504" s="42"/>
      <c r="K504" s="131"/>
      <c r="L504" s="119"/>
      <c r="M504" s="120"/>
      <c r="N504" s="121"/>
      <c r="O504" s="47">
        <f>IF(I504=0,"",I504/H503)</f>
        <v>0.96078431372549022</v>
      </c>
      <c r="P504" s="48">
        <v>50</v>
      </c>
      <c r="Q504" s="49">
        <f t="shared" si="50"/>
        <v>0.98039215686274506</v>
      </c>
      <c r="R504" s="49">
        <f t="shared" si="51"/>
        <v>1.9607843137254943E-2</v>
      </c>
    </row>
    <row r="505" spans="1:22" ht="15.75" customHeight="1" x14ac:dyDescent="0.25">
      <c r="A505" s="41">
        <v>1902</v>
      </c>
      <c r="B505" s="42"/>
      <c r="C505" s="42"/>
      <c r="D505" s="42"/>
      <c r="E505" s="42"/>
      <c r="F505" s="42"/>
      <c r="G505" s="42"/>
      <c r="H505" s="42"/>
      <c r="I505" s="42"/>
      <c r="J505" s="42">
        <v>49</v>
      </c>
      <c r="K505" s="131">
        <v>41</v>
      </c>
      <c r="L505" s="119"/>
      <c r="M505" s="120"/>
      <c r="N505" s="121"/>
      <c r="O505" s="47">
        <f>IF(J505=0,"",J505/I504)</f>
        <v>1</v>
      </c>
      <c r="P505" s="48">
        <v>50</v>
      </c>
      <c r="Q505" s="49">
        <f t="shared" si="50"/>
        <v>1</v>
      </c>
      <c r="R505" s="49">
        <f t="shared" si="51"/>
        <v>0</v>
      </c>
    </row>
    <row r="506" spans="1:22" ht="15.75" customHeight="1" x14ac:dyDescent="0.25">
      <c r="A506" s="41">
        <v>2001</v>
      </c>
      <c r="B506" s="42"/>
      <c r="C506" s="42"/>
      <c r="D506" s="42"/>
      <c r="E506" s="42"/>
      <c r="F506" s="42"/>
      <c r="G506" s="42"/>
      <c r="H506" s="42"/>
      <c r="I506" s="42"/>
      <c r="J506" s="42">
        <v>1</v>
      </c>
      <c r="K506" s="131">
        <v>1</v>
      </c>
      <c r="L506" s="119"/>
      <c r="M506" s="120"/>
      <c r="N506" s="120"/>
      <c r="O506" s="126"/>
      <c r="P506" s="48">
        <v>1</v>
      </c>
      <c r="Q506" s="127"/>
      <c r="R506" s="126"/>
    </row>
    <row r="507" spans="1:22" ht="15.75" customHeight="1" x14ac:dyDescent="0.25">
      <c r="A507" s="41">
        <v>2002</v>
      </c>
      <c r="B507" s="42"/>
      <c r="C507" s="42"/>
      <c r="D507" s="42"/>
      <c r="E507" s="42"/>
      <c r="F507" s="42"/>
      <c r="G507" s="42"/>
      <c r="H507" s="42"/>
      <c r="I507" s="42"/>
      <c r="J507" s="42"/>
      <c r="K507" s="131"/>
      <c r="L507" s="119"/>
      <c r="M507" s="120"/>
      <c r="N507" s="122"/>
      <c r="O507" s="126"/>
      <c r="P507" s="124"/>
      <c r="Q507" s="127"/>
      <c r="R507" s="126"/>
    </row>
    <row r="508" spans="1:22" ht="15.75" customHeight="1" x14ac:dyDescent="0.25">
      <c r="A508" s="41">
        <v>2101</v>
      </c>
      <c r="B508" s="42"/>
      <c r="C508" s="42"/>
      <c r="D508" s="42"/>
      <c r="E508" s="42"/>
      <c r="F508" s="42"/>
      <c r="G508" s="42"/>
      <c r="H508" s="42"/>
      <c r="I508" s="42"/>
      <c r="J508" s="42"/>
      <c r="K508" s="131"/>
      <c r="L508" s="119"/>
      <c r="M508" s="120"/>
      <c r="N508" s="122"/>
      <c r="O508" s="126"/>
      <c r="P508" s="124"/>
      <c r="Q508" s="127"/>
      <c r="R508" s="126"/>
    </row>
    <row r="509" spans="1:22" ht="15.75" customHeight="1" x14ac:dyDescent="0.25">
      <c r="A509" s="41">
        <v>2102</v>
      </c>
      <c r="B509" s="42"/>
      <c r="C509" s="42"/>
      <c r="D509" s="42"/>
      <c r="E509" s="42"/>
      <c r="F509" s="42"/>
      <c r="G509" s="42"/>
      <c r="H509" s="42"/>
      <c r="I509" s="42"/>
      <c r="J509" s="42"/>
      <c r="K509" s="131"/>
      <c r="L509" s="119"/>
      <c r="M509" s="120"/>
      <c r="N509" s="122"/>
      <c r="O509" s="126"/>
      <c r="P509" s="124"/>
      <c r="Q509" s="127"/>
      <c r="R509" s="126"/>
    </row>
    <row r="510" spans="1:22" ht="15.75" customHeight="1" x14ac:dyDescent="0.25">
      <c r="A510" s="41">
        <v>2201</v>
      </c>
      <c r="B510" s="42"/>
      <c r="C510" s="42"/>
      <c r="D510" s="42"/>
      <c r="E510" s="42"/>
      <c r="F510" s="42"/>
      <c r="G510" s="42"/>
      <c r="H510" s="42"/>
      <c r="I510" s="42"/>
      <c r="J510" s="42"/>
      <c r="K510" s="131"/>
      <c r="L510" s="119"/>
      <c r="M510" s="120"/>
      <c r="N510" s="122"/>
      <c r="O510" s="120"/>
      <c r="P510" s="122"/>
      <c r="Q510" s="151"/>
      <c r="R510" s="126"/>
    </row>
    <row r="511" spans="1:22" ht="15.75" customHeight="1" x14ac:dyDescent="0.25">
      <c r="A511" s="41">
        <v>2202</v>
      </c>
      <c r="B511" s="42"/>
      <c r="C511" s="42"/>
      <c r="D511" s="42"/>
      <c r="E511" s="42"/>
      <c r="F511" s="42"/>
      <c r="G511" s="42"/>
      <c r="H511" s="42"/>
      <c r="I511" s="42"/>
      <c r="J511" s="42"/>
      <c r="K511" s="131"/>
      <c r="L511" s="119"/>
      <c r="M511" s="120"/>
      <c r="N511" s="122"/>
      <c r="O511" s="52" t="s">
        <v>35</v>
      </c>
      <c r="P511" s="94">
        <v>35</v>
      </c>
      <c r="Q511" s="54">
        <f>IF(SUM(K501:K511)=0,"",SUM(K501:K511))</f>
        <v>42</v>
      </c>
      <c r="R511" s="55" t="s">
        <v>20</v>
      </c>
    </row>
    <row r="512" spans="1:22" ht="15.75" customHeight="1" x14ac:dyDescent="0.25">
      <c r="A512" s="41">
        <v>2301</v>
      </c>
      <c r="B512" s="42"/>
      <c r="C512" s="42"/>
      <c r="D512" s="42"/>
      <c r="E512" s="42"/>
      <c r="F512" s="42"/>
      <c r="G512" s="42"/>
      <c r="H512" s="42"/>
      <c r="I512" s="42"/>
      <c r="J512" s="42"/>
      <c r="K512" s="131"/>
      <c r="L512" s="119"/>
      <c r="M512" s="120"/>
      <c r="N512" s="122"/>
      <c r="O512" s="56" t="s">
        <v>36</v>
      </c>
      <c r="P512" s="96">
        <f>P511/B497</f>
        <v>0.4375</v>
      </c>
      <c r="Q512" s="58">
        <f>IF(P511/Q511=0,"",P511/Q511)</f>
        <v>0.83333333333333337</v>
      </c>
      <c r="R512" s="59" t="s">
        <v>37</v>
      </c>
    </row>
    <row r="513" spans="1:19" ht="15.75" customHeight="1" x14ac:dyDescent="0.25">
      <c r="A513" s="41">
        <v>2302</v>
      </c>
      <c r="B513" s="178"/>
      <c r="C513" s="178"/>
      <c r="D513" s="178"/>
      <c r="E513" s="178"/>
      <c r="F513" s="178"/>
      <c r="G513" s="178"/>
      <c r="H513" s="178"/>
      <c r="I513" s="178"/>
      <c r="J513" s="178"/>
      <c r="K513" s="131"/>
      <c r="L513" s="128"/>
      <c r="M513" s="129"/>
      <c r="N513" s="130"/>
      <c r="O513" s="61"/>
      <c r="P513" s="62"/>
      <c r="Q513" s="62"/>
      <c r="R513" s="63"/>
    </row>
    <row r="514" spans="1:19" ht="18" customHeight="1" x14ac:dyDescent="0.25">
      <c r="A514" s="22"/>
      <c r="B514" s="250" t="s">
        <v>79</v>
      </c>
      <c r="C514" s="251"/>
      <c r="D514" s="251"/>
      <c r="E514" s="251"/>
      <c r="F514" s="251"/>
      <c r="G514" s="251"/>
      <c r="H514" s="251"/>
      <c r="I514" s="251"/>
      <c r="J514" s="252"/>
      <c r="K514" s="177">
        <f>SUM(K505:K510)</f>
        <v>42</v>
      </c>
      <c r="L514" s="65">
        <f>K505/B497</f>
        <v>0.51249999999999996</v>
      </c>
      <c r="M514" s="65">
        <f>IF(K514=0,"",K514/B497)</f>
        <v>0.52500000000000002</v>
      </c>
      <c r="N514" s="65">
        <f>IF(K506=0,"",M514-L514)</f>
        <v>1.2500000000000067E-2</v>
      </c>
      <c r="O514" s="1"/>
      <c r="P514" s="27"/>
      <c r="Q514" s="30"/>
      <c r="R514" s="1"/>
    </row>
    <row r="515" spans="1:19" ht="12.75" customHeight="1" x14ac:dyDescent="0.2">
      <c r="M515" s="1"/>
      <c r="N515" s="1"/>
      <c r="P515" s="1"/>
    </row>
    <row r="516" spans="1:19" ht="12.75" customHeight="1" x14ac:dyDescent="0.2">
      <c r="M516" s="1"/>
      <c r="N516" s="1"/>
      <c r="P516" s="1"/>
    </row>
    <row r="517" spans="1:19" ht="26.25" customHeight="1" x14ac:dyDescent="0.4">
      <c r="A517" s="113"/>
      <c r="B517" s="211" t="s">
        <v>68</v>
      </c>
      <c r="C517" s="211"/>
      <c r="D517" s="211"/>
      <c r="E517" s="211"/>
      <c r="F517" s="211"/>
      <c r="G517" s="211"/>
      <c r="H517" s="211"/>
      <c r="I517" s="211"/>
      <c r="J517" s="211"/>
      <c r="K517" s="66" t="s">
        <v>82</v>
      </c>
      <c r="L517" s="1"/>
      <c r="M517" s="1"/>
      <c r="N517" s="27"/>
      <c r="O517" s="1"/>
      <c r="P517" s="27"/>
      <c r="Q517" s="27"/>
      <c r="R517" s="27"/>
    </row>
    <row r="518" spans="1:19" ht="20.25" customHeight="1" x14ac:dyDescent="0.2">
      <c r="A518" s="223" t="s">
        <v>19</v>
      </c>
      <c r="B518" s="224" t="s">
        <v>69</v>
      </c>
      <c r="C518" s="247"/>
      <c r="D518" s="247"/>
      <c r="E518" s="247"/>
      <c r="F518" s="247"/>
      <c r="G518" s="247"/>
      <c r="H518" s="247"/>
      <c r="I518" s="247"/>
      <c r="J518" s="248"/>
      <c r="K518" s="227" t="s">
        <v>20</v>
      </c>
      <c r="L518" s="221" t="s">
        <v>11</v>
      </c>
      <c r="M518" s="221" t="s">
        <v>12</v>
      </c>
      <c r="N518" s="229" t="s">
        <v>13</v>
      </c>
      <c r="O518" s="221" t="s">
        <v>14</v>
      </c>
      <c r="P518" s="222" t="s">
        <v>15</v>
      </c>
      <c r="Q518" s="222" t="s">
        <v>16</v>
      </c>
      <c r="R518" s="221" t="s">
        <v>17</v>
      </c>
    </row>
    <row r="519" spans="1:19" ht="15.75" customHeight="1" x14ac:dyDescent="0.25">
      <c r="A519" s="217"/>
      <c r="B519" s="41" t="s">
        <v>70</v>
      </c>
      <c r="C519" s="41" t="s">
        <v>71</v>
      </c>
      <c r="D519" s="41" t="s">
        <v>72</v>
      </c>
      <c r="E519" s="41" t="s">
        <v>73</v>
      </c>
      <c r="F519" s="41" t="s">
        <v>74</v>
      </c>
      <c r="G519" s="41" t="s">
        <v>75</v>
      </c>
      <c r="H519" s="41" t="s">
        <v>76</v>
      </c>
      <c r="I519" s="41" t="s">
        <v>77</v>
      </c>
      <c r="J519" s="41" t="s">
        <v>78</v>
      </c>
      <c r="K519" s="236"/>
      <c r="L519" s="217"/>
      <c r="M519" s="217"/>
      <c r="N519" s="217"/>
      <c r="O519" s="217"/>
      <c r="P519" s="217"/>
      <c r="Q519" s="217"/>
      <c r="R519" s="217"/>
    </row>
    <row r="520" spans="1:19" ht="15.75" customHeight="1" x14ac:dyDescent="0.25">
      <c r="A520" s="41">
        <v>1601</v>
      </c>
      <c r="B520" s="42">
        <v>19</v>
      </c>
      <c r="C520" s="42"/>
      <c r="D520" s="42"/>
      <c r="E520" s="42"/>
      <c r="F520" s="42"/>
      <c r="G520" s="42"/>
      <c r="H520" s="42"/>
      <c r="I520" s="42"/>
      <c r="J520" s="42"/>
      <c r="K520" s="131"/>
      <c r="L520" s="114"/>
      <c r="M520" s="115"/>
      <c r="N520" s="116"/>
      <c r="O520" s="117"/>
      <c r="P520" s="44">
        <f>B520</f>
        <v>19</v>
      </c>
      <c r="Q520" s="118"/>
      <c r="R520" s="117"/>
    </row>
    <row r="521" spans="1:19" ht="15.75" customHeight="1" x14ac:dyDescent="0.25">
      <c r="A521" s="41">
        <v>1602</v>
      </c>
      <c r="B521" s="42"/>
      <c r="C521" s="42">
        <v>17</v>
      </c>
      <c r="D521" s="42"/>
      <c r="E521" s="42"/>
      <c r="F521" s="42"/>
      <c r="G521" s="42"/>
      <c r="H521" s="42"/>
      <c r="I521" s="42"/>
      <c r="J521" s="42"/>
      <c r="K521" s="131"/>
      <c r="L521" s="119"/>
      <c r="M521" s="120"/>
      <c r="N521" s="121"/>
      <c r="O521" s="47">
        <f>IF(C521=0,"",C521/B520)</f>
        <v>0.89473684210526316</v>
      </c>
      <c r="P521" s="48">
        <v>17</v>
      </c>
      <c r="Q521" s="49">
        <f t="shared" ref="Q521:Q528" si="52">IF(P521=0,"",P521/P520)</f>
        <v>0.89473684210526316</v>
      </c>
      <c r="R521" s="49">
        <f t="shared" ref="R521:R528" si="53">IF(P521=0,"",100%-Q521)</f>
        <v>0.10526315789473684</v>
      </c>
    </row>
    <row r="522" spans="1:19" ht="15.75" customHeight="1" x14ac:dyDescent="0.25">
      <c r="A522" s="41">
        <v>1701</v>
      </c>
      <c r="B522" s="42"/>
      <c r="C522" s="42"/>
      <c r="D522" s="42">
        <v>16</v>
      </c>
      <c r="E522" s="42"/>
      <c r="F522" s="42"/>
      <c r="G522" s="42"/>
      <c r="H522" s="42"/>
      <c r="I522" s="42"/>
      <c r="J522" s="42"/>
      <c r="K522" s="131"/>
      <c r="L522" s="119"/>
      <c r="M522" s="120"/>
      <c r="N522" s="121"/>
      <c r="O522" s="47">
        <f>IF(D522=0,"",D522/C521)</f>
        <v>0.94117647058823528</v>
      </c>
      <c r="P522" s="48">
        <v>17</v>
      </c>
      <c r="Q522" s="49">
        <f t="shared" si="52"/>
        <v>1</v>
      </c>
      <c r="R522" s="49">
        <f t="shared" si="53"/>
        <v>0</v>
      </c>
      <c r="S522" s="74">
        <f>P522/P520</f>
        <v>0.89473684210526316</v>
      </c>
    </row>
    <row r="523" spans="1:19" ht="15.75" customHeight="1" x14ac:dyDescent="0.25">
      <c r="A523" s="41">
        <v>1702</v>
      </c>
      <c r="B523" s="42"/>
      <c r="C523" s="42"/>
      <c r="D523" s="42"/>
      <c r="E523" s="42">
        <v>14</v>
      </c>
      <c r="F523" s="42"/>
      <c r="G523" s="42"/>
      <c r="H523" s="42"/>
      <c r="I523" s="42"/>
      <c r="J523" s="42"/>
      <c r="K523" s="131"/>
      <c r="L523" s="119"/>
      <c r="M523" s="120"/>
      <c r="N523" s="121"/>
      <c r="O523" s="47">
        <f>IF(E523=0,"",E523/D522)</f>
        <v>0.875</v>
      </c>
      <c r="P523" s="48">
        <v>16</v>
      </c>
      <c r="Q523" s="49">
        <f t="shared" si="52"/>
        <v>0.94117647058823528</v>
      </c>
      <c r="R523" s="49">
        <f t="shared" si="53"/>
        <v>5.8823529411764719E-2</v>
      </c>
    </row>
    <row r="524" spans="1:19" ht="15.75" customHeight="1" x14ac:dyDescent="0.25">
      <c r="A524" s="41">
        <v>1801</v>
      </c>
      <c r="B524" s="42"/>
      <c r="C524" s="42"/>
      <c r="D524" s="42"/>
      <c r="E524" s="42"/>
      <c r="F524" s="42">
        <v>13</v>
      </c>
      <c r="G524" s="42"/>
      <c r="H524" s="42"/>
      <c r="I524" s="42"/>
      <c r="J524" s="42"/>
      <c r="K524" s="131"/>
      <c r="L524" s="119"/>
      <c r="M524" s="120"/>
      <c r="N524" s="121"/>
      <c r="O524" s="47">
        <f>IF(F524=0,"",F524/E523)</f>
        <v>0.9285714285714286</v>
      </c>
      <c r="P524" s="48">
        <v>14</v>
      </c>
      <c r="Q524" s="49">
        <f t="shared" si="52"/>
        <v>0.875</v>
      </c>
      <c r="R524" s="49">
        <f t="shared" si="53"/>
        <v>0.125</v>
      </c>
    </row>
    <row r="525" spans="1:19" ht="15.75" customHeight="1" x14ac:dyDescent="0.25">
      <c r="A525" s="41">
        <v>1802</v>
      </c>
      <c r="B525" s="42"/>
      <c r="C525" s="42"/>
      <c r="D525" s="42"/>
      <c r="E525" s="42"/>
      <c r="F525" s="42"/>
      <c r="G525" s="42">
        <v>12</v>
      </c>
      <c r="H525" s="42"/>
      <c r="I525" s="42"/>
      <c r="J525" s="42"/>
      <c r="K525" s="131"/>
      <c r="L525" s="119"/>
      <c r="M525" s="120"/>
      <c r="N525" s="121"/>
      <c r="O525" s="47">
        <f>IF(G525=0,"",G525/F524)</f>
        <v>0.92307692307692313</v>
      </c>
      <c r="P525" s="48">
        <v>14</v>
      </c>
      <c r="Q525" s="49">
        <f t="shared" si="52"/>
        <v>1</v>
      </c>
      <c r="R525" s="49">
        <f t="shared" si="53"/>
        <v>0</v>
      </c>
    </row>
    <row r="526" spans="1:19" ht="15.75" customHeight="1" x14ac:dyDescent="0.25">
      <c r="A526" s="41">
        <v>1901</v>
      </c>
      <c r="B526" s="42"/>
      <c r="C526" s="42"/>
      <c r="D526" s="42"/>
      <c r="E526" s="42"/>
      <c r="F526" s="42"/>
      <c r="G526" s="42"/>
      <c r="H526" s="42">
        <v>11</v>
      </c>
      <c r="I526" s="42"/>
      <c r="J526" s="42"/>
      <c r="K526" s="131"/>
      <c r="L526" s="119"/>
      <c r="M526" s="120"/>
      <c r="N526" s="121"/>
      <c r="O526" s="47">
        <f>IF(H526=0,"",H526/G525)</f>
        <v>0.91666666666666663</v>
      </c>
      <c r="P526" s="48">
        <v>13</v>
      </c>
      <c r="Q526" s="49">
        <f t="shared" si="52"/>
        <v>0.9285714285714286</v>
      </c>
      <c r="R526" s="49">
        <f t="shared" si="53"/>
        <v>7.1428571428571397E-2</v>
      </c>
    </row>
    <row r="527" spans="1:19" ht="15.75" customHeight="1" x14ac:dyDescent="0.25">
      <c r="A527" s="41">
        <v>1902</v>
      </c>
      <c r="B527" s="42"/>
      <c r="C527" s="42"/>
      <c r="D527" s="42"/>
      <c r="E527" s="42"/>
      <c r="F527" s="42"/>
      <c r="G527" s="42"/>
      <c r="H527" s="42"/>
      <c r="I527" s="42">
        <v>11</v>
      </c>
      <c r="J527" s="42"/>
      <c r="K527" s="131"/>
      <c r="L527" s="119"/>
      <c r="M527" s="120"/>
      <c r="N527" s="121"/>
      <c r="O527" s="47">
        <f>IF(I527=0,"",I527/H526)</f>
        <v>1</v>
      </c>
      <c r="P527" s="48">
        <v>13</v>
      </c>
      <c r="Q527" s="49">
        <f t="shared" si="52"/>
        <v>1</v>
      </c>
      <c r="R527" s="49">
        <f t="shared" si="53"/>
        <v>0</v>
      </c>
    </row>
    <row r="528" spans="1:19" ht="15.75" customHeight="1" x14ac:dyDescent="0.25">
      <c r="A528" s="41">
        <v>2001</v>
      </c>
      <c r="B528" s="42"/>
      <c r="C528" s="42"/>
      <c r="D528" s="42"/>
      <c r="E528" s="42"/>
      <c r="F528" s="42"/>
      <c r="G528" s="42"/>
      <c r="H528" s="42"/>
      <c r="I528" s="42"/>
      <c r="J528" s="42">
        <v>11</v>
      </c>
      <c r="K528" s="131">
        <v>9</v>
      </c>
      <c r="L528" s="119"/>
      <c r="M528" s="120"/>
      <c r="N528" s="121"/>
      <c r="O528" s="47">
        <f>IF(J528=0,"",J528/I527)</f>
        <v>1</v>
      </c>
      <c r="P528" s="48">
        <v>13</v>
      </c>
      <c r="Q528" s="49">
        <f t="shared" si="52"/>
        <v>1</v>
      </c>
      <c r="R528" s="49">
        <f t="shared" si="53"/>
        <v>0</v>
      </c>
    </row>
    <row r="529" spans="1:18" ht="15.75" customHeight="1" x14ac:dyDescent="0.25">
      <c r="A529" s="41">
        <v>2002</v>
      </c>
      <c r="B529" s="42"/>
      <c r="C529" s="42"/>
      <c r="D529" s="42"/>
      <c r="E529" s="42"/>
      <c r="F529" s="42"/>
      <c r="G529" s="42"/>
      <c r="H529" s="42"/>
      <c r="I529" s="42"/>
      <c r="J529" s="42">
        <v>9</v>
      </c>
      <c r="K529" s="131">
        <v>3</v>
      </c>
      <c r="L529" s="119"/>
      <c r="M529" s="120"/>
      <c r="N529" s="120"/>
      <c r="O529" s="126"/>
      <c r="P529" s="48"/>
      <c r="Q529" s="127"/>
      <c r="R529" s="126"/>
    </row>
    <row r="530" spans="1:18" ht="15.75" customHeight="1" x14ac:dyDescent="0.25">
      <c r="A530" s="41">
        <v>2101</v>
      </c>
      <c r="B530" s="42"/>
      <c r="C530" s="42"/>
      <c r="D530" s="42"/>
      <c r="E530" s="42"/>
      <c r="F530" s="42"/>
      <c r="G530" s="42"/>
      <c r="H530" s="42"/>
      <c r="I530" s="42"/>
      <c r="J530" s="42"/>
      <c r="K530" s="131"/>
      <c r="L530" s="119"/>
      <c r="M530" s="120"/>
      <c r="N530" s="122"/>
      <c r="O530" s="126"/>
      <c r="P530" s="124"/>
      <c r="Q530" s="127"/>
      <c r="R530" s="126"/>
    </row>
    <row r="531" spans="1:18" ht="15.75" customHeight="1" x14ac:dyDescent="0.25">
      <c r="A531" s="41">
        <v>2102</v>
      </c>
      <c r="B531" s="42"/>
      <c r="C531" s="42"/>
      <c r="D531" s="42"/>
      <c r="E531" s="42"/>
      <c r="F531" s="42"/>
      <c r="G531" s="42"/>
      <c r="H531" s="42"/>
      <c r="I531" s="42"/>
      <c r="J531" s="42"/>
      <c r="K531" s="131"/>
      <c r="L531" s="119"/>
      <c r="M531" s="120"/>
      <c r="N531" s="122"/>
      <c r="O531" s="126"/>
      <c r="P531" s="124"/>
      <c r="Q531" s="127"/>
      <c r="R531" s="126"/>
    </row>
    <row r="532" spans="1:18" ht="15.75" customHeight="1" x14ac:dyDescent="0.25">
      <c r="A532" s="41">
        <v>2201</v>
      </c>
      <c r="B532" s="42"/>
      <c r="C532" s="42"/>
      <c r="D532" s="42"/>
      <c r="E532" s="42"/>
      <c r="F532" s="42"/>
      <c r="G532" s="42"/>
      <c r="H532" s="42"/>
      <c r="I532" s="42"/>
      <c r="J532" s="42"/>
      <c r="K532" s="131"/>
      <c r="L532" s="119"/>
      <c r="M532" s="120"/>
      <c r="N532" s="122"/>
      <c r="O532" s="126"/>
      <c r="P532" s="124"/>
      <c r="Q532" s="127"/>
      <c r="R532" s="126"/>
    </row>
    <row r="533" spans="1:18" ht="15.75" customHeight="1" x14ac:dyDescent="0.25">
      <c r="A533" s="41">
        <v>2202</v>
      </c>
      <c r="B533" s="42"/>
      <c r="C533" s="42"/>
      <c r="D533" s="42"/>
      <c r="E533" s="42"/>
      <c r="F533" s="42"/>
      <c r="G533" s="42"/>
      <c r="H533" s="42"/>
      <c r="I533" s="42"/>
      <c r="J533" s="42"/>
      <c r="K533" s="131"/>
      <c r="L533" s="119"/>
      <c r="M533" s="120"/>
      <c r="N533" s="122"/>
      <c r="O533" s="120"/>
      <c r="P533" s="122"/>
      <c r="Q533" s="151"/>
      <c r="R533" s="126"/>
    </row>
    <row r="534" spans="1:18" ht="15.75" customHeight="1" x14ac:dyDescent="0.25">
      <c r="A534" s="41">
        <v>2301</v>
      </c>
      <c r="B534" s="42"/>
      <c r="C534" s="42"/>
      <c r="D534" s="42"/>
      <c r="E534" s="42"/>
      <c r="F534" s="42"/>
      <c r="G534" s="42"/>
      <c r="H534" s="42"/>
      <c r="I534" s="42"/>
      <c r="J534" s="42"/>
      <c r="K534" s="131"/>
      <c r="L534" s="119"/>
      <c r="M534" s="120"/>
      <c r="N534" s="122"/>
      <c r="O534" s="52" t="s">
        <v>35</v>
      </c>
      <c r="P534" s="94">
        <v>10</v>
      </c>
      <c r="Q534" s="54">
        <f>IF(SUM(K524:K534)=0,"",SUM(K524:K534))</f>
        <v>12</v>
      </c>
      <c r="R534" s="55" t="s">
        <v>20</v>
      </c>
    </row>
    <row r="535" spans="1:18" ht="15.75" customHeight="1" x14ac:dyDescent="0.25">
      <c r="A535" s="41">
        <v>2302</v>
      </c>
      <c r="B535" s="42"/>
      <c r="C535" s="42"/>
      <c r="D535" s="42"/>
      <c r="E535" s="42"/>
      <c r="F535" s="42"/>
      <c r="G535" s="42"/>
      <c r="H535" s="42"/>
      <c r="I535" s="42"/>
      <c r="J535" s="42"/>
      <c r="K535" s="131"/>
      <c r="L535" s="119"/>
      <c r="M535" s="120"/>
      <c r="N535" s="122"/>
      <c r="O535" s="56" t="s">
        <v>36</v>
      </c>
      <c r="P535" s="96">
        <f>P534/B520</f>
        <v>0.52631578947368418</v>
      </c>
      <c r="Q535" s="58">
        <f>IF(P534/Q534=0,"",P534/Q534)</f>
        <v>0.83333333333333337</v>
      </c>
      <c r="R535" s="59" t="s">
        <v>37</v>
      </c>
    </row>
    <row r="536" spans="1:18" ht="15.75" customHeight="1" x14ac:dyDescent="0.25">
      <c r="A536" s="41">
        <v>2401</v>
      </c>
      <c r="B536" s="178"/>
      <c r="C536" s="178"/>
      <c r="D536" s="178"/>
      <c r="E536" s="178"/>
      <c r="F536" s="178"/>
      <c r="G536" s="178"/>
      <c r="H536" s="178"/>
      <c r="I536" s="178"/>
      <c r="J536" s="178"/>
      <c r="K536" s="131"/>
      <c r="L536" s="128"/>
      <c r="M536" s="129"/>
      <c r="N536" s="130"/>
      <c r="O536" s="61"/>
      <c r="P536" s="62"/>
      <c r="Q536" s="62"/>
      <c r="R536" s="63"/>
    </row>
    <row r="537" spans="1:18" ht="18" customHeight="1" x14ac:dyDescent="0.25">
      <c r="A537" s="22"/>
      <c r="B537" s="210" t="s">
        <v>79</v>
      </c>
      <c r="C537" s="210"/>
      <c r="D537" s="210"/>
      <c r="E537" s="210"/>
      <c r="F537" s="210"/>
      <c r="G537" s="210"/>
      <c r="H537" s="210"/>
      <c r="I537" s="210"/>
      <c r="J537" s="210"/>
      <c r="K537" s="177">
        <f>SUM(K528:K533)</f>
        <v>12</v>
      </c>
      <c r="L537" s="65">
        <f>IF(K528=0,"",K528/B520)</f>
        <v>0.47368421052631576</v>
      </c>
      <c r="M537" s="65">
        <f>IF(K537=0,"",K537/B520)</f>
        <v>0.63157894736842102</v>
      </c>
      <c r="N537" s="65">
        <f>IF(K529=0,"",M537-L537)</f>
        <v>0.15789473684210525</v>
      </c>
      <c r="O537" s="1"/>
      <c r="P537" s="27"/>
      <c r="Q537" s="30"/>
      <c r="R537" s="1"/>
    </row>
    <row r="538" spans="1:18" ht="12.75" customHeight="1" x14ac:dyDescent="0.2">
      <c r="M538" s="1"/>
      <c r="N538" s="1"/>
      <c r="P538" s="1"/>
    </row>
    <row r="539" spans="1:18" ht="12.75" customHeight="1" x14ac:dyDescent="0.2">
      <c r="M539" s="1"/>
      <c r="N539" s="1"/>
      <c r="P539" s="1"/>
    </row>
    <row r="540" spans="1:18" ht="26.25" customHeight="1" x14ac:dyDescent="0.4">
      <c r="A540" s="113"/>
      <c r="B540" s="211" t="s">
        <v>68</v>
      </c>
      <c r="C540" s="211"/>
      <c r="D540" s="211"/>
      <c r="E540" s="211"/>
      <c r="F540" s="211"/>
      <c r="G540" s="211"/>
      <c r="H540" s="211"/>
      <c r="I540" s="211"/>
      <c r="J540" s="211"/>
      <c r="K540" s="66" t="s">
        <v>83</v>
      </c>
      <c r="L540" s="1"/>
      <c r="M540" s="1"/>
      <c r="N540" s="27"/>
      <c r="O540" s="1"/>
      <c r="P540" s="27"/>
      <c r="Q540" s="27"/>
      <c r="R540" s="27"/>
    </row>
    <row r="541" spans="1:18" ht="20.25" customHeight="1" x14ac:dyDescent="0.2">
      <c r="A541" s="223" t="s">
        <v>19</v>
      </c>
      <c r="B541" s="224" t="s">
        <v>69</v>
      </c>
      <c r="C541" s="247"/>
      <c r="D541" s="247"/>
      <c r="E541" s="247"/>
      <c r="F541" s="247"/>
      <c r="G541" s="247"/>
      <c r="H541" s="247"/>
      <c r="I541" s="247"/>
      <c r="J541" s="248"/>
      <c r="K541" s="227" t="s">
        <v>20</v>
      </c>
      <c r="L541" s="221" t="s">
        <v>11</v>
      </c>
      <c r="M541" s="221" t="s">
        <v>12</v>
      </c>
      <c r="N541" s="229" t="s">
        <v>13</v>
      </c>
      <c r="O541" s="221" t="s">
        <v>14</v>
      </c>
      <c r="P541" s="222" t="s">
        <v>15</v>
      </c>
      <c r="Q541" s="222" t="s">
        <v>16</v>
      </c>
      <c r="R541" s="221" t="s">
        <v>17</v>
      </c>
    </row>
    <row r="542" spans="1:18" ht="15.75" customHeight="1" x14ac:dyDescent="0.25">
      <c r="A542" s="217"/>
      <c r="B542" s="41" t="s">
        <v>70</v>
      </c>
      <c r="C542" s="41" t="s">
        <v>71</v>
      </c>
      <c r="D542" s="41" t="s">
        <v>72</v>
      </c>
      <c r="E542" s="41" t="s">
        <v>73</v>
      </c>
      <c r="F542" s="41" t="s">
        <v>74</v>
      </c>
      <c r="G542" s="41" t="s">
        <v>75</v>
      </c>
      <c r="H542" s="41" t="s">
        <v>76</v>
      </c>
      <c r="I542" s="41" t="s">
        <v>77</v>
      </c>
      <c r="J542" s="41" t="s">
        <v>78</v>
      </c>
      <c r="K542" s="236"/>
      <c r="L542" s="217"/>
      <c r="M542" s="217"/>
      <c r="N542" s="217"/>
      <c r="O542" s="217"/>
      <c r="P542" s="217"/>
      <c r="Q542" s="217"/>
      <c r="R542" s="217"/>
    </row>
    <row r="543" spans="1:18" ht="15.75" customHeight="1" x14ac:dyDescent="0.25">
      <c r="A543" s="41">
        <v>1602</v>
      </c>
      <c r="B543" s="42">
        <v>48</v>
      </c>
      <c r="C543" s="42"/>
      <c r="D543" s="42"/>
      <c r="E543" s="42"/>
      <c r="F543" s="42"/>
      <c r="G543" s="42"/>
      <c r="H543" s="42"/>
      <c r="I543" s="42"/>
      <c r="J543" s="42"/>
      <c r="K543" s="131"/>
      <c r="L543" s="114"/>
      <c r="M543" s="115"/>
      <c r="N543" s="116"/>
      <c r="O543" s="117"/>
      <c r="P543" s="44">
        <f>B543</f>
        <v>48</v>
      </c>
      <c r="Q543" s="118"/>
      <c r="R543" s="117"/>
    </row>
    <row r="544" spans="1:18" ht="15.75" customHeight="1" x14ac:dyDescent="0.25">
      <c r="A544" s="41">
        <v>1701</v>
      </c>
      <c r="B544" s="42"/>
      <c r="C544" s="42">
        <v>39</v>
      </c>
      <c r="D544" s="42"/>
      <c r="E544" s="42"/>
      <c r="F544" s="42"/>
      <c r="G544" s="42"/>
      <c r="H544" s="42"/>
      <c r="I544" s="42"/>
      <c r="J544" s="42"/>
      <c r="K544" s="131"/>
      <c r="L544" s="119"/>
      <c r="M544" s="120"/>
      <c r="N544" s="121"/>
      <c r="O544" s="47">
        <f>IF(C544=0,"",C544/B543)</f>
        <v>0.8125</v>
      </c>
      <c r="P544" s="48">
        <v>39</v>
      </c>
      <c r="Q544" s="49">
        <f t="shared" ref="Q544:Q551" si="54">IF(P544=0,"",P544/P543)</f>
        <v>0.8125</v>
      </c>
      <c r="R544" s="49">
        <f t="shared" ref="R544:R551" si="55">IF(P544=0,"",100%-Q544)</f>
        <v>0.1875</v>
      </c>
    </row>
    <row r="545" spans="1:19" ht="15.75" customHeight="1" x14ac:dyDescent="0.25">
      <c r="A545" s="41">
        <v>1702</v>
      </c>
      <c r="B545" s="42"/>
      <c r="C545" s="42"/>
      <c r="D545" s="42">
        <v>35</v>
      </c>
      <c r="E545" s="42"/>
      <c r="F545" s="42"/>
      <c r="G545" s="42"/>
      <c r="H545" s="42"/>
      <c r="I545" s="42"/>
      <c r="J545" s="42"/>
      <c r="K545" s="131"/>
      <c r="L545" s="119"/>
      <c r="M545" s="120"/>
      <c r="N545" s="121"/>
      <c r="O545" s="47">
        <f>IF(D545=0,"",D545/C544)</f>
        <v>0.89743589743589747</v>
      </c>
      <c r="P545" s="48">
        <v>36</v>
      </c>
      <c r="Q545" s="49">
        <f t="shared" si="54"/>
        <v>0.92307692307692313</v>
      </c>
      <c r="R545" s="49">
        <f t="shared" si="55"/>
        <v>7.6923076923076872E-2</v>
      </c>
      <c r="S545" s="74">
        <f>P545/P543</f>
        <v>0.75</v>
      </c>
    </row>
    <row r="546" spans="1:19" ht="15.75" customHeight="1" x14ac:dyDescent="0.25">
      <c r="A546" s="41">
        <v>1801</v>
      </c>
      <c r="B546" s="42"/>
      <c r="C546" s="42"/>
      <c r="D546" s="42"/>
      <c r="E546" s="42">
        <v>33</v>
      </c>
      <c r="F546" s="42"/>
      <c r="G546" s="42"/>
      <c r="H546" s="42"/>
      <c r="I546" s="42"/>
      <c r="J546" s="42"/>
      <c r="K546" s="131"/>
      <c r="L546" s="119"/>
      <c r="M546" s="120"/>
      <c r="N546" s="121"/>
      <c r="O546" s="47">
        <f>IF(E546=0,"",E546/D545)</f>
        <v>0.94285714285714284</v>
      </c>
      <c r="P546" s="48">
        <v>33</v>
      </c>
      <c r="Q546" s="49">
        <f t="shared" si="54"/>
        <v>0.91666666666666663</v>
      </c>
      <c r="R546" s="49">
        <f t="shared" si="55"/>
        <v>8.333333333333337E-2</v>
      </c>
    </row>
    <row r="547" spans="1:19" ht="15.75" customHeight="1" x14ac:dyDescent="0.25">
      <c r="A547" s="41">
        <v>1802</v>
      </c>
      <c r="B547" s="42"/>
      <c r="C547" s="42"/>
      <c r="D547" s="42"/>
      <c r="E547" s="42"/>
      <c r="F547" s="42">
        <v>33</v>
      </c>
      <c r="G547" s="42"/>
      <c r="H547" s="42"/>
      <c r="I547" s="42"/>
      <c r="J547" s="42"/>
      <c r="K547" s="131"/>
      <c r="L547" s="119"/>
      <c r="M547" s="120"/>
      <c r="N547" s="121"/>
      <c r="O547" s="47">
        <f>IF(F547=0,"",F547/E546)</f>
        <v>1</v>
      </c>
      <c r="P547" s="48">
        <v>33</v>
      </c>
      <c r="Q547" s="49">
        <f t="shared" si="54"/>
        <v>1</v>
      </c>
      <c r="R547" s="49">
        <f t="shared" si="55"/>
        <v>0</v>
      </c>
    </row>
    <row r="548" spans="1:19" ht="15.75" customHeight="1" x14ac:dyDescent="0.25">
      <c r="A548" s="41">
        <v>1901</v>
      </c>
      <c r="B548" s="42"/>
      <c r="C548" s="42"/>
      <c r="D548" s="42"/>
      <c r="E548" s="42"/>
      <c r="F548" s="42"/>
      <c r="G548" s="42">
        <v>33</v>
      </c>
      <c r="H548" s="42"/>
      <c r="I548" s="42"/>
      <c r="J548" s="42"/>
      <c r="K548" s="131"/>
      <c r="L548" s="119"/>
      <c r="M548" s="120"/>
      <c r="N548" s="121"/>
      <c r="O548" s="47">
        <f>IF(G548=0,"",G548/F547)</f>
        <v>1</v>
      </c>
      <c r="P548" s="48">
        <v>33</v>
      </c>
      <c r="Q548" s="49">
        <f t="shared" si="54"/>
        <v>1</v>
      </c>
      <c r="R548" s="49">
        <f t="shared" si="55"/>
        <v>0</v>
      </c>
    </row>
    <row r="549" spans="1:19" ht="15.75" customHeight="1" x14ac:dyDescent="0.25">
      <c r="A549" s="41">
        <v>1902</v>
      </c>
      <c r="B549" s="42"/>
      <c r="C549" s="42"/>
      <c r="D549" s="42"/>
      <c r="E549" s="42"/>
      <c r="F549" s="42"/>
      <c r="G549" s="42"/>
      <c r="H549" s="42">
        <v>29</v>
      </c>
      <c r="I549" s="42"/>
      <c r="J549" s="42"/>
      <c r="K549" s="131"/>
      <c r="L549" s="119"/>
      <c r="M549" s="120"/>
      <c r="N549" s="121"/>
      <c r="O549" s="47">
        <f>IF(H549=0,"",H549/G548)</f>
        <v>0.87878787878787878</v>
      </c>
      <c r="P549" s="48">
        <v>31</v>
      </c>
      <c r="Q549" s="49">
        <f t="shared" si="54"/>
        <v>0.93939393939393945</v>
      </c>
      <c r="R549" s="49">
        <f t="shared" si="55"/>
        <v>6.0606060606060552E-2</v>
      </c>
    </row>
    <row r="550" spans="1:19" ht="15.75" customHeight="1" x14ac:dyDescent="0.25">
      <c r="A550" s="41">
        <v>2001</v>
      </c>
      <c r="B550" s="42"/>
      <c r="C550" s="42"/>
      <c r="D550" s="42"/>
      <c r="E550" s="42"/>
      <c r="F550" s="42"/>
      <c r="G550" s="42"/>
      <c r="H550" s="42"/>
      <c r="I550" s="42">
        <v>29</v>
      </c>
      <c r="J550" s="42"/>
      <c r="K550" s="131"/>
      <c r="L550" s="119"/>
      <c r="M550" s="120"/>
      <c r="N550" s="121"/>
      <c r="O550" s="47">
        <f>IF(I550=0,"",I550/H549)</f>
        <v>1</v>
      </c>
      <c r="P550" s="48">
        <v>31</v>
      </c>
      <c r="Q550" s="49">
        <f t="shared" si="54"/>
        <v>1</v>
      </c>
      <c r="R550" s="49">
        <f t="shared" si="55"/>
        <v>0</v>
      </c>
    </row>
    <row r="551" spans="1:19" ht="15.75" customHeight="1" x14ac:dyDescent="0.25">
      <c r="A551" s="41">
        <v>2002</v>
      </c>
      <c r="B551" s="42"/>
      <c r="C551" s="42"/>
      <c r="D551" s="42"/>
      <c r="E551" s="42"/>
      <c r="F551" s="42"/>
      <c r="G551" s="42"/>
      <c r="H551" s="42"/>
      <c r="I551" s="42"/>
      <c r="J551" s="42">
        <v>29</v>
      </c>
      <c r="K551" s="131">
        <v>27</v>
      </c>
      <c r="L551" s="119"/>
      <c r="M551" s="120"/>
      <c r="N551" s="121"/>
      <c r="O551" s="47">
        <f>IF(J551=0,"",J551/I550)</f>
        <v>1</v>
      </c>
      <c r="P551" s="48">
        <v>31</v>
      </c>
      <c r="Q551" s="49">
        <f t="shared" si="54"/>
        <v>1</v>
      </c>
      <c r="R551" s="49">
        <f t="shared" si="55"/>
        <v>0</v>
      </c>
    </row>
    <row r="552" spans="1:19" ht="15.75" customHeight="1" x14ac:dyDescent="0.25">
      <c r="A552" s="41">
        <v>2101</v>
      </c>
      <c r="B552" s="42"/>
      <c r="C552" s="42"/>
      <c r="D552" s="42"/>
      <c r="E552" s="42"/>
      <c r="F552" s="42"/>
      <c r="G552" s="42"/>
      <c r="H552" s="42"/>
      <c r="I552" s="42"/>
      <c r="J552" s="42">
        <v>3</v>
      </c>
      <c r="K552" s="131">
        <v>2</v>
      </c>
      <c r="L552" s="119"/>
      <c r="M552" s="120"/>
      <c r="N552" s="120"/>
      <c r="O552" s="126"/>
      <c r="P552" s="48">
        <v>4</v>
      </c>
      <c r="Q552" s="127"/>
      <c r="R552" s="126"/>
    </row>
    <row r="553" spans="1:19" ht="15.75" customHeight="1" x14ac:dyDescent="0.25">
      <c r="A553" s="41">
        <v>2102</v>
      </c>
      <c r="B553" s="42"/>
      <c r="C553" s="42"/>
      <c r="D553" s="42"/>
      <c r="E553" s="42"/>
      <c r="F553" s="42"/>
      <c r="G553" s="42"/>
      <c r="H553" s="42"/>
      <c r="I553" s="42"/>
      <c r="J553" s="42">
        <v>1</v>
      </c>
      <c r="K553" s="131"/>
      <c r="L553" s="119"/>
      <c r="M553" s="120"/>
      <c r="N553" s="122"/>
      <c r="O553" s="126"/>
      <c r="P553" s="124">
        <v>1</v>
      </c>
      <c r="Q553" s="127"/>
      <c r="R553" s="126"/>
    </row>
    <row r="554" spans="1:19" ht="15.75" customHeight="1" x14ac:dyDescent="0.25">
      <c r="A554" s="41">
        <v>2201</v>
      </c>
      <c r="B554" s="42"/>
      <c r="C554" s="42"/>
      <c r="D554" s="42"/>
      <c r="E554" s="42"/>
      <c r="F554" s="42"/>
      <c r="G554" s="42"/>
      <c r="H554" s="42"/>
      <c r="I554" s="42"/>
      <c r="J554" s="42">
        <v>1</v>
      </c>
      <c r="K554" s="131">
        <v>1</v>
      </c>
      <c r="L554" s="119"/>
      <c r="M554" s="120"/>
      <c r="N554" s="122"/>
      <c r="O554" s="126"/>
      <c r="P554" s="124">
        <v>1</v>
      </c>
      <c r="Q554" s="127"/>
      <c r="R554" s="126"/>
    </row>
    <row r="555" spans="1:19" ht="15.75" customHeight="1" x14ac:dyDescent="0.25">
      <c r="A555" s="41">
        <v>2202</v>
      </c>
      <c r="B555" s="42"/>
      <c r="C555" s="42"/>
      <c r="D555" s="42"/>
      <c r="E555" s="42"/>
      <c r="F555" s="42"/>
      <c r="G555" s="42"/>
      <c r="H555" s="42"/>
      <c r="I555" s="42"/>
      <c r="J555" s="42"/>
      <c r="K555" s="131"/>
      <c r="L555" s="119"/>
      <c r="M555" s="120"/>
      <c r="N555" s="122"/>
      <c r="O555" s="126"/>
      <c r="P555" s="124"/>
      <c r="Q555" s="127"/>
      <c r="R555" s="126"/>
    </row>
    <row r="556" spans="1:19" ht="15.75" customHeight="1" x14ac:dyDescent="0.25">
      <c r="A556" s="41">
        <v>2301</v>
      </c>
      <c r="B556" s="42"/>
      <c r="C556" s="42"/>
      <c r="D556" s="42"/>
      <c r="E556" s="42"/>
      <c r="F556" s="42"/>
      <c r="G556" s="42"/>
      <c r="H556" s="42"/>
      <c r="I556" s="42"/>
      <c r="J556" s="42"/>
      <c r="K556" s="131"/>
      <c r="L556" s="119"/>
      <c r="M556" s="120"/>
      <c r="N556" s="122"/>
      <c r="O556" s="120"/>
      <c r="P556" s="122"/>
      <c r="Q556" s="151"/>
      <c r="R556" s="126"/>
    </row>
    <row r="557" spans="1:19" ht="15.75" customHeight="1" x14ac:dyDescent="0.25">
      <c r="A557" s="41">
        <v>2302</v>
      </c>
      <c r="B557" s="42"/>
      <c r="C557" s="42"/>
      <c r="D557" s="42"/>
      <c r="E557" s="42"/>
      <c r="F557" s="42"/>
      <c r="G557" s="42"/>
      <c r="H557" s="42"/>
      <c r="I557" s="42"/>
      <c r="J557" s="42"/>
      <c r="K557" s="131"/>
      <c r="L557" s="119"/>
      <c r="M557" s="120"/>
      <c r="N557" s="122"/>
      <c r="O557" s="52" t="s">
        <v>35</v>
      </c>
      <c r="P557" s="94">
        <v>27</v>
      </c>
      <c r="Q557" s="54">
        <f>IF(SUM(K547:K557)=0,"",SUM(K547:K557))</f>
        <v>30</v>
      </c>
      <c r="R557" s="55" t="s">
        <v>20</v>
      </c>
    </row>
    <row r="558" spans="1:19" ht="15.75" customHeight="1" x14ac:dyDescent="0.25">
      <c r="A558" s="41">
        <v>2401</v>
      </c>
      <c r="B558" s="42"/>
      <c r="C558" s="42"/>
      <c r="D558" s="42"/>
      <c r="E558" s="42"/>
      <c r="F558" s="42"/>
      <c r="G558" s="42"/>
      <c r="H558" s="42"/>
      <c r="I558" s="42"/>
      <c r="J558" s="42"/>
      <c r="K558" s="131"/>
      <c r="L558" s="119"/>
      <c r="M558" s="120"/>
      <c r="N558" s="122"/>
      <c r="O558" s="56" t="s">
        <v>36</v>
      </c>
      <c r="P558" s="96">
        <f>P557/B543</f>
        <v>0.5625</v>
      </c>
      <c r="Q558" s="58">
        <f>IF(P557/Q557=0,"",P557/Q557)</f>
        <v>0.9</v>
      </c>
      <c r="R558" s="59" t="s">
        <v>37</v>
      </c>
    </row>
    <row r="559" spans="1:19" ht="15.75" customHeight="1" x14ac:dyDescent="0.25">
      <c r="A559" s="41">
        <v>2402</v>
      </c>
      <c r="B559" s="178"/>
      <c r="C559" s="178"/>
      <c r="D559" s="178"/>
      <c r="E559" s="178"/>
      <c r="F559" s="178"/>
      <c r="G559" s="178"/>
      <c r="H559" s="178"/>
      <c r="I559" s="178"/>
      <c r="J559" s="178"/>
      <c r="K559" s="131"/>
      <c r="L559" s="128"/>
      <c r="M559" s="129"/>
      <c r="N559" s="130"/>
      <c r="O559" s="61"/>
      <c r="P559" s="62"/>
      <c r="Q559" s="62"/>
      <c r="R559" s="63"/>
    </row>
    <row r="560" spans="1:19" ht="18" customHeight="1" x14ac:dyDescent="0.25">
      <c r="A560" s="22"/>
      <c r="B560" s="210" t="s">
        <v>79</v>
      </c>
      <c r="C560" s="210"/>
      <c r="D560" s="210"/>
      <c r="E560" s="210"/>
      <c r="F560" s="210"/>
      <c r="G560" s="210"/>
      <c r="H560" s="210"/>
      <c r="I560" s="210"/>
      <c r="J560" s="210"/>
      <c r="K560" s="177">
        <f>SUM(K551:K556)</f>
        <v>30</v>
      </c>
      <c r="L560" s="65">
        <f>IF(K551=0,"",K551/B543)</f>
        <v>0.5625</v>
      </c>
      <c r="M560" s="65">
        <f>IF(K560=0,"",K560/B543)</f>
        <v>0.625</v>
      </c>
      <c r="N560" s="65">
        <f>IF(K552=0,"",M560-L560)</f>
        <v>6.25E-2</v>
      </c>
      <c r="O560" s="1"/>
      <c r="P560" s="27"/>
      <c r="Q560" s="30"/>
      <c r="R560" s="1"/>
    </row>
    <row r="561" spans="1:20" ht="12.75" customHeight="1" x14ac:dyDescent="0.2">
      <c r="M561" s="1"/>
      <c r="N561" s="1"/>
      <c r="P561" s="1"/>
    </row>
    <row r="562" spans="1:20" ht="12.75" customHeight="1" x14ac:dyDescent="0.2">
      <c r="M562" s="1"/>
      <c r="N562" s="1"/>
      <c r="P562" s="1"/>
    </row>
    <row r="563" spans="1:20" ht="26.25" customHeight="1" x14ac:dyDescent="0.4">
      <c r="A563" s="113"/>
      <c r="B563" s="211" t="s">
        <v>68</v>
      </c>
      <c r="C563" s="211"/>
      <c r="D563" s="211"/>
      <c r="E563" s="211"/>
      <c r="F563" s="211"/>
      <c r="G563" s="211"/>
      <c r="H563" s="211"/>
      <c r="I563" s="211"/>
      <c r="J563" s="211"/>
      <c r="K563" s="66" t="s">
        <v>84</v>
      </c>
      <c r="L563" s="1"/>
      <c r="M563" s="1"/>
      <c r="N563" s="27"/>
      <c r="O563" s="1"/>
      <c r="P563" s="27"/>
      <c r="Q563" s="27"/>
      <c r="R563" s="27"/>
    </row>
    <row r="564" spans="1:20" ht="20.25" customHeight="1" x14ac:dyDescent="0.2">
      <c r="A564" s="223" t="s">
        <v>19</v>
      </c>
      <c r="B564" s="224" t="s">
        <v>69</v>
      </c>
      <c r="C564" s="247"/>
      <c r="D564" s="247"/>
      <c r="E564" s="247"/>
      <c r="F564" s="247"/>
      <c r="G564" s="247"/>
      <c r="H564" s="247"/>
      <c r="I564" s="247"/>
      <c r="J564" s="248"/>
      <c r="K564" s="227" t="s">
        <v>20</v>
      </c>
      <c r="L564" s="221" t="s">
        <v>11</v>
      </c>
      <c r="M564" s="221" t="s">
        <v>12</v>
      </c>
      <c r="N564" s="229" t="s">
        <v>13</v>
      </c>
      <c r="O564" s="221" t="s">
        <v>14</v>
      </c>
      <c r="P564" s="222" t="s">
        <v>15</v>
      </c>
      <c r="Q564" s="222" t="s">
        <v>16</v>
      </c>
      <c r="R564" s="221" t="s">
        <v>17</v>
      </c>
    </row>
    <row r="565" spans="1:20" ht="15.75" customHeight="1" x14ac:dyDescent="0.25">
      <c r="A565" s="217"/>
      <c r="B565" s="41" t="s">
        <v>70</v>
      </c>
      <c r="C565" s="41" t="s">
        <v>71</v>
      </c>
      <c r="D565" s="41" t="s">
        <v>72</v>
      </c>
      <c r="E565" s="41" t="s">
        <v>73</v>
      </c>
      <c r="F565" s="41" t="s">
        <v>74</v>
      </c>
      <c r="G565" s="41" t="s">
        <v>75</v>
      </c>
      <c r="H565" s="41" t="s">
        <v>76</v>
      </c>
      <c r="I565" s="41" t="s">
        <v>77</v>
      </c>
      <c r="J565" s="41" t="s">
        <v>78</v>
      </c>
      <c r="K565" s="236"/>
      <c r="L565" s="217"/>
      <c r="M565" s="217"/>
      <c r="N565" s="217"/>
      <c r="O565" s="217"/>
      <c r="P565" s="217"/>
      <c r="Q565" s="217"/>
      <c r="R565" s="217"/>
    </row>
    <row r="566" spans="1:20" ht="15.75" customHeight="1" x14ac:dyDescent="0.25">
      <c r="A566" s="41">
        <v>1701</v>
      </c>
      <c r="B566" s="42">
        <v>28</v>
      </c>
      <c r="C566" s="42"/>
      <c r="D566" s="42"/>
      <c r="E566" s="42"/>
      <c r="F566" s="42"/>
      <c r="G566" s="42"/>
      <c r="H566" s="42"/>
      <c r="I566" s="42"/>
      <c r="J566" s="42"/>
      <c r="K566" s="131"/>
      <c r="L566" s="114"/>
      <c r="M566" s="115"/>
      <c r="N566" s="116"/>
      <c r="O566" s="117"/>
      <c r="P566" s="44">
        <f>B566</f>
        <v>28</v>
      </c>
      <c r="Q566" s="118"/>
      <c r="R566" s="117"/>
    </row>
    <row r="567" spans="1:20" ht="15.75" customHeight="1" x14ac:dyDescent="0.25">
      <c r="A567" s="41">
        <v>1702</v>
      </c>
      <c r="B567" s="42"/>
      <c r="C567" s="42">
        <v>24</v>
      </c>
      <c r="D567" s="42"/>
      <c r="E567" s="42"/>
      <c r="F567" s="42"/>
      <c r="G567" s="42"/>
      <c r="H567" s="42"/>
      <c r="I567" s="42"/>
      <c r="J567" s="42"/>
      <c r="K567" s="131"/>
      <c r="L567" s="119"/>
      <c r="M567" s="120"/>
      <c r="N567" s="121"/>
      <c r="O567" s="47">
        <f>IF(C567=0,"",C567/B566)</f>
        <v>0.8571428571428571</v>
      </c>
      <c r="P567" s="48">
        <v>24</v>
      </c>
      <c r="Q567" s="49">
        <f t="shared" ref="Q567:Q574" si="56">IF(P567=0,"",P567/P566)</f>
        <v>0.8571428571428571</v>
      </c>
      <c r="R567" s="49">
        <f t="shared" ref="R567:R574" si="57">IF(P567=0,"",100%-Q567)</f>
        <v>0.1428571428571429</v>
      </c>
    </row>
    <row r="568" spans="1:20" ht="15.75" customHeight="1" x14ac:dyDescent="0.25">
      <c r="A568" s="41">
        <v>1801</v>
      </c>
      <c r="B568" s="42"/>
      <c r="C568" s="42"/>
      <c r="D568" s="42">
        <v>22</v>
      </c>
      <c r="E568" s="42"/>
      <c r="F568" s="42"/>
      <c r="G568" s="42"/>
      <c r="H568" s="42"/>
      <c r="I568" s="42"/>
      <c r="J568" s="42"/>
      <c r="K568" s="131"/>
      <c r="L568" s="119"/>
      <c r="M568" s="120"/>
      <c r="N568" s="121"/>
      <c r="O568" s="47">
        <f>IF(D568=0,"",D568/C567)</f>
        <v>0.91666666666666663</v>
      </c>
      <c r="P568" s="48">
        <v>22</v>
      </c>
      <c r="Q568" s="49">
        <f t="shared" si="56"/>
        <v>0.91666666666666663</v>
      </c>
      <c r="R568" s="49">
        <f t="shared" si="57"/>
        <v>8.333333333333337E-2</v>
      </c>
      <c r="T568" s="74"/>
    </row>
    <row r="569" spans="1:20" ht="15.75" customHeight="1" x14ac:dyDescent="0.25">
      <c r="A569" s="41">
        <v>1802</v>
      </c>
      <c r="B569" s="42"/>
      <c r="C569" s="42"/>
      <c r="D569" s="42"/>
      <c r="E569" s="42">
        <v>19</v>
      </c>
      <c r="F569" s="42"/>
      <c r="G569" s="42"/>
      <c r="H569" s="42"/>
      <c r="I569" s="42"/>
      <c r="J569" s="42"/>
      <c r="K569" s="131"/>
      <c r="L569" s="119"/>
      <c r="M569" s="120"/>
      <c r="N569" s="121"/>
      <c r="O569" s="47">
        <f>IF(E569=0,"",E569/D568)</f>
        <v>0.86363636363636365</v>
      </c>
      <c r="P569" s="48">
        <v>20</v>
      </c>
      <c r="Q569" s="49">
        <f t="shared" si="56"/>
        <v>0.90909090909090906</v>
      </c>
      <c r="R569" s="49">
        <f t="shared" si="57"/>
        <v>9.0909090909090939E-2</v>
      </c>
    </row>
    <row r="570" spans="1:20" ht="15.75" customHeight="1" x14ac:dyDescent="0.25">
      <c r="A570" s="41">
        <v>1901</v>
      </c>
      <c r="B570" s="42"/>
      <c r="C570" s="42"/>
      <c r="D570" s="42"/>
      <c r="E570" s="42"/>
      <c r="F570" s="42">
        <v>18</v>
      </c>
      <c r="G570" s="42"/>
      <c r="H570" s="42"/>
      <c r="I570" s="42"/>
      <c r="J570" s="42"/>
      <c r="K570" s="131"/>
      <c r="L570" s="119"/>
      <c r="M570" s="120"/>
      <c r="N570" s="121"/>
      <c r="O570" s="47">
        <f>IF(F570=0,"",F570/E569)</f>
        <v>0.94736842105263153</v>
      </c>
      <c r="P570" s="48">
        <v>18</v>
      </c>
      <c r="Q570" s="49">
        <f t="shared" si="56"/>
        <v>0.9</v>
      </c>
      <c r="R570" s="49">
        <f t="shared" si="57"/>
        <v>9.9999999999999978E-2</v>
      </c>
    </row>
    <row r="571" spans="1:20" ht="15.75" customHeight="1" x14ac:dyDescent="0.25">
      <c r="A571" s="41">
        <v>1902</v>
      </c>
      <c r="B571" s="42"/>
      <c r="C571" s="42"/>
      <c r="D571" s="42"/>
      <c r="E571" s="42"/>
      <c r="F571" s="42"/>
      <c r="G571" s="42">
        <v>18</v>
      </c>
      <c r="H571" s="42"/>
      <c r="I571" s="42"/>
      <c r="J571" s="42"/>
      <c r="K571" s="131"/>
      <c r="L571" s="119"/>
      <c r="M571" s="120"/>
      <c r="N571" s="121"/>
      <c r="O571" s="47">
        <f>IF(G571=0,"",G571/F570)</f>
        <v>1</v>
      </c>
      <c r="P571" s="48">
        <v>18</v>
      </c>
      <c r="Q571" s="49">
        <f t="shared" si="56"/>
        <v>1</v>
      </c>
      <c r="R571" s="49">
        <f t="shared" si="57"/>
        <v>0</v>
      </c>
    </row>
    <row r="572" spans="1:20" ht="15.75" customHeight="1" x14ac:dyDescent="0.25">
      <c r="A572" s="41">
        <v>2001</v>
      </c>
      <c r="B572" s="42"/>
      <c r="C572" s="42"/>
      <c r="D572" s="42"/>
      <c r="E572" s="42"/>
      <c r="F572" s="42"/>
      <c r="G572" s="42"/>
      <c r="H572" s="42">
        <v>18</v>
      </c>
      <c r="I572" s="42"/>
      <c r="J572" s="42"/>
      <c r="K572" s="131"/>
      <c r="L572" s="119"/>
      <c r="M572" s="120"/>
      <c r="N572" s="121"/>
      <c r="O572" s="47">
        <f>IF(H572=0,"",H572/G571)</f>
        <v>1</v>
      </c>
      <c r="P572" s="48">
        <v>18</v>
      </c>
      <c r="Q572" s="49">
        <f t="shared" si="56"/>
        <v>1</v>
      </c>
      <c r="R572" s="49">
        <f t="shared" si="57"/>
        <v>0</v>
      </c>
    </row>
    <row r="573" spans="1:20" ht="15.75" customHeight="1" x14ac:dyDescent="0.25">
      <c r="A573" s="41">
        <v>2002</v>
      </c>
      <c r="B573" s="42"/>
      <c r="C573" s="42"/>
      <c r="D573" s="42"/>
      <c r="E573" s="42"/>
      <c r="F573" s="42"/>
      <c r="G573" s="42"/>
      <c r="H573" s="42"/>
      <c r="I573" s="42">
        <v>18</v>
      </c>
      <c r="J573" s="42"/>
      <c r="K573" s="131"/>
      <c r="L573" s="119"/>
      <c r="M573" s="120"/>
      <c r="N573" s="121"/>
      <c r="O573" s="47">
        <f>IF(I573=0,"",I573/H572)</f>
        <v>1</v>
      </c>
      <c r="P573" s="48">
        <v>18</v>
      </c>
      <c r="Q573" s="49">
        <f t="shared" si="56"/>
        <v>1</v>
      </c>
      <c r="R573" s="49">
        <f t="shared" si="57"/>
        <v>0</v>
      </c>
    </row>
    <row r="574" spans="1:20" ht="15.75" customHeight="1" x14ac:dyDescent="0.25">
      <c r="A574" s="41">
        <v>2101</v>
      </c>
      <c r="B574" s="42"/>
      <c r="C574" s="42"/>
      <c r="D574" s="42"/>
      <c r="E574" s="42"/>
      <c r="F574" s="42"/>
      <c r="G574" s="42"/>
      <c r="H574" s="42"/>
      <c r="I574" s="42"/>
      <c r="J574" s="42">
        <v>17</v>
      </c>
      <c r="K574" s="131">
        <v>13</v>
      </c>
      <c r="L574" s="119"/>
      <c r="M574" s="120"/>
      <c r="N574" s="121"/>
      <c r="O574" s="47">
        <f>IF(J574=0,"",J574/I573)</f>
        <v>0.94444444444444442</v>
      </c>
      <c r="P574" s="48">
        <v>17</v>
      </c>
      <c r="Q574" s="49">
        <f t="shared" si="56"/>
        <v>0.94444444444444442</v>
      </c>
      <c r="R574" s="49">
        <f t="shared" si="57"/>
        <v>5.555555555555558E-2</v>
      </c>
    </row>
    <row r="575" spans="1:20" ht="15.75" customHeight="1" x14ac:dyDescent="0.25">
      <c r="A575" s="41">
        <v>2102</v>
      </c>
      <c r="B575" s="42"/>
      <c r="C575" s="42"/>
      <c r="D575" s="42"/>
      <c r="E575" s="42"/>
      <c r="F575" s="42"/>
      <c r="G575" s="42"/>
      <c r="H575" s="42"/>
      <c r="I575" s="42"/>
      <c r="J575" s="42">
        <v>5</v>
      </c>
      <c r="K575" s="131">
        <v>4</v>
      </c>
      <c r="L575" s="119"/>
      <c r="M575" s="120"/>
      <c r="N575" s="120"/>
      <c r="O575" s="126"/>
      <c r="P575" s="48">
        <v>5</v>
      </c>
      <c r="Q575" s="127"/>
      <c r="R575" s="126"/>
    </row>
    <row r="576" spans="1:20" ht="15.75" customHeight="1" x14ac:dyDescent="0.25">
      <c r="A576" s="41">
        <v>2201</v>
      </c>
      <c r="B576" s="42"/>
      <c r="C576" s="42"/>
      <c r="D576" s="42"/>
      <c r="E576" s="42"/>
      <c r="F576" s="42"/>
      <c r="G576" s="42"/>
      <c r="H576" s="42"/>
      <c r="I576" s="42"/>
      <c r="J576" s="42">
        <v>1</v>
      </c>
      <c r="K576" s="131"/>
      <c r="L576" s="119"/>
      <c r="M576" s="120"/>
      <c r="N576" s="122"/>
      <c r="O576" s="126"/>
      <c r="P576" s="124">
        <v>1</v>
      </c>
      <c r="Q576" s="127"/>
      <c r="R576" s="126"/>
    </row>
    <row r="577" spans="1:19" ht="15.75" customHeight="1" x14ac:dyDescent="0.25">
      <c r="A577" s="41">
        <v>2202</v>
      </c>
      <c r="B577" s="42"/>
      <c r="C577" s="42"/>
      <c r="D577" s="42"/>
      <c r="E577" s="42"/>
      <c r="F577" s="42"/>
      <c r="G577" s="42"/>
      <c r="H577" s="42"/>
      <c r="I577" s="42"/>
      <c r="J577" s="42"/>
      <c r="K577" s="131">
        <v>1</v>
      </c>
      <c r="L577" s="119"/>
      <c r="M577" s="120"/>
      <c r="N577" s="122"/>
      <c r="O577" s="126"/>
      <c r="P577" s="124"/>
      <c r="Q577" s="127"/>
      <c r="R577" s="126"/>
    </row>
    <row r="578" spans="1:19" ht="15.75" customHeight="1" x14ac:dyDescent="0.25">
      <c r="A578" s="41">
        <v>2301</v>
      </c>
      <c r="B578" s="42"/>
      <c r="C578" s="42"/>
      <c r="D578" s="42"/>
      <c r="E578" s="42"/>
      <c r="F578" s="42"/>
      <c r="G578" s="42"/>
      <c r="H578" s="42"/>
      <c r="I578" s="42"/>
      <c r="J578" s="42"/>
      <c r="K578" s="131"/>
      <c r="L578" s="119"/>
      <c r="M578" s="120"/>
      <c r="N578" s="122"/>
      <c r="O578" s="126"/>
      <c r="P578" s="124"/>
      <c r="Q578" s="127"/>
      <c r="R578" s="126"/>
    </row>
    <row r="579" spans="1:19" ht="15.75" customHeight="1" x14ac:dyDescent="0.25">
      <c r="A579" s="41">
        <v>2302</v>
      </c>
      <c r="B579" s="42"/>
      <c r="C579" s="42"/>
      <c r="D579" s="42"/>
      <c r="E579" s="42"/>
      <c r="F579" s="42"/>
      <c r="G579" s="42"/>
      <c r="H579" s="42"/>
      <c r="I579" s="42"/>
      <c r="J579" s="42"/>
      <c r="K579" s="131"/>
      <c r="L579" s="119"/>
      <c r="M579" s="120"/>
      <c r="N579" s="122"/>
      <c r="O579" s="120"/>
      <c r="P579" s="122"/>
      <c r="Q579" s="151"/>
      <c r="R579" s="126"/>
    </row>
    <row r="580" spans="1:19" ht="15.75" customHeight="1" x14ac:dyDescent="0.25">
      <c r="A580" s="41">
        <v>2401</v>
      </c>
      <c r="B580" s="42"/>
      <c r="C580" s="42"/>
      <c r="D580" s="42"/>
      <c r="E580" s="42"/>
      <c r="F580" s="42"/>
      <c r="G580" s="42"/>
      <c r="H580" s="42"/>
      <c r="I580" s="42"/>
      <c r="J580" s="42"/>
      <c r="K580" s="131"/>
      <c r="L580" s="119"/>
      <c r="M580" s="120"/>
      <c r="N580" s="122"/>
      <c r="O580" s="52" t="s">
        <v>35</v>
      </c>
      <c r="P580" s="94">
        <v>14</v>
      </c>
      <c r="Q580" s="54">
        <f>IF(SUM(K570:K580)=0,"",SUM(K570:K580))</f>
        <v>18</v>
      </c>
      <c r="R580" s="55" t="s">
        <v>20</v>
      </c>
    </row>
    <row r="581" spans="1:19" ht="15.75" customHeight="1" x14ac:dyDescent="0.25">
      <c r="A581" s="41">
        <v>2402</v>
      </c>
      <c r="B581" s="42"/>
      <c r="C581" s="42"/>
      <c r="D581" s="42"/>
      <c r="E581" s="42"/>
      <c r="F581" s="42"/>
      <c r="G581" s="42"/>
      <c r="H581" s="42"/>
      <c r="I581" s="42"/>
      <c r="J581" s="42"/>
      <c r="K581" s="131"/>
      <c r="L581" s="119"/>
      <c r="M581" s="120"/>
      <c r="N581" s="122"/>
      <c r="O581" s="56" t="s">
        <v>36</v>
      </c>
      <c r="P581" s="96">
        <f>P580/B566</f>
        <v>0.5</v>
      </c>
      <c r="Q581" s="58">
        <f>IF(P580/Q580=0,"",P580/Q580)</f>
        <v>0.77777777777777779</v>
      </c>
      <c r="R581" s="59" t="s">
        <v>37</v>
      </c>
    </row>
    <row r="582" spans="1:19" ht="15.75" customHeight="1" x14ac:dyDescent="0.25">
      <c r="A582" s="41">
        <v>2501</v>
      </c>
      <c r="B582" s="178"/>
      <c r="C582" s="178"/>
      <c r="D582" s="178"/>
      <c r="E582" s="178"/>
      <c r="F582" s="178"/>
      <c r="G582" s="178"/>
      <c r="H582" s="178"/>
      <c r="I582" s="178"/>
      <c r="J582" s="178"/>
      <c r="K582" s="131"/>
      <c r="L582" s="128"/>
      <c r="M582" s="129"/>
      <c r="N582" s="130"/>
      <c r="O582" s="61"/>
      <c r="P582" s="62"/>
      <c r="Q582" s="62"/>
      <c r="R582" s="63"/>
    </row>
    <row r="583" spans="1:19" ht="18" customHeight="1" x14ac:dyDescent="0.25">
      <c r="A583" s="22"/>
      <c r="B583" s="210" t="s">
        <v>79</v>
      </c>
      <c r="C583" s="210"/>
      <c r="D583" s="210"/>
      <c r="E583" s="210"/>
      <c r="F583" s="210"/>
      <c r="G583" s="210"/>
      <c r="H583" s="210"/>
      <c r="I583" s="210"/>
      <c r="J583" s="210"/>
      <c r="K583" s="177">
        <f>SUM(K574:K579)</f>
        <v>18</v>
      </c>
      <c r="L583" s="65">
        <f>IF(K574=0,"",K574/B566)</f>
        <v>0.4642857142857143</v>
      </c>
      <c r="M583" s="65">
        <f>IF(K583=0,"",K583/B566)</f>
        <v>0.6428571428571429</v>
      </c>
      <c r="N583" s="65">
        <f>IF(K575=0,"",M583-L583)</f>
        <v>0.1785714285714286</v>
      </c>
      <c r="O583" s="1"/>
      <c r="P583" s="27"/>
      <c r="Q583" s="30"/>
      <c r="R583" s="1"/>
    </row>
    <row r="584" spans="1:19" ht="12.75" customHeight="1" x14ac:dyDescent="0.2">
      <c r="M584" s="1"/>
      <c r="N584" s="1"/>
      <c r="P584" s="1"/>
    </row>
    <row r="585" spans="1:19" ht="12.75" customHeight="1" x14ac:dyDescent="0.2">
      <c r="M585" s="1"/>
      <c r="N585" s="1"/>
      <c r="P585" s="1"/>
    </row>
    <row r="586" spans="1:19" ht="26.25" customHeight="1" x14ac:dyDescent="0.4">
      <c r="A586" s="113"/>
      <c r="B586" s="211" t="s">
        <v>68</v>
      </c>
      <c r="C586" s="211"/>
      <c r="D586" s="211"/>
      <c r="E586" s="211"/>
      <c r="F586" s="211"/>
      <c r="G586" s="211"/>
      <c r="H586" s="211"/>
      <c r="I586" s="211"/>
      <c r="J586" s="211"/>
      <c r="K586" s="66" t="s">
        <v>85</v>
      </c>
      <c r="L586" s="1"/>
      <c r="M586" s="1"/>
      <c r="N586" s="27"/>
      <c r="O586" s="1"/>
      <c r="P586" s="27"/>
      <c r="Q586" s="27"/>
      <c r="R586" s="27"/>
    </row>
    <row r="587" spans="1:19" ht="20.25" customHeight="1" x14ac:dyDescent="0.2">
      <c r="A587" s="223" t="s">
        <v>19</v>
      </c>
      <c r="B587" s="224" t="s">
        <v>69</v>
      </c>
      <c r="C587" s="247"/>
      <c r="D587" s="247"/>
      <c r="E587" s="247"/>
      <c r="F587" s="247"/>
      <c r="G587" s="247"/>
      <c r="H587" s="247"/>
      <c r="I587" s="247"/>
      <c r="J587" s="248"/>
      <c r="K587" s="227" t="s">
        <v>20</v>
      </c>
      <c r="L587" s="221" t="s">
        <v>11</v>
      </c>
      <c r="M587" s="221" t="s">
        <v>12</v>
      </c>
      <c r="N587" s="229" t="s">
        <v>13</v>
      </c>
      <c r="O587" s="221" t="s">
        <v>14</v>
      </c>
      <c r="P587" s="222" t="s">
        <v>15</v>
      </c>
      <c r="Q587" s="222" t="s">
        <v>16</v>
      </c>
      <c r="R587" s="221" t="s">
        <v>17</v>
      </c>
    </row>
    <row r="588" spans="1:19" ht="15.75" customHeight="1" x14ac:dyDescent="0.25">
      <c r="A588" s="217"/>
      <c r="B588" s="41" t="s">
        <v>70</v>
      </c>
      <c r="C588" s="41" t="s">
        <v>71</v>
      </c>
      <c r="D588" s="41" t="s">
        <v>72</v>
      </c>
      <c r="E588" s="41" t="s">
        <v>73</v>
      </c>
      <c r="F588" s="41" t="s">
        <v>74</v>
      </c>
      <c r="G588" s="41" t="s">
        <v>75</v>
      </c>
      <c r="H588" s="41" t="s">
        <v>76</v>
      </c>
      <c r="I588" s="41" t="s">
        <v>77</v>
      </c>
      <c r="J588" s="41" t="s">
        <v>78</v>
      </c>
      <c r="K588" s="236"/>
      <c r="L588" s="217"/>
      <c r="M588" s="217"/>
      <c r="N588" s="217"/>
      <c r="O588" s="217"/>
      <c r="P588" s="217"/>
      <c r="Q588" s="217"/>
      <c r="R588" s="217"/>
    </row>
    <row r="589" spans="1:19" ht="15.75" customHeight="1" x14ac:dyDescent="0.25">
      <c r="A589" s="41">
        <v>1702</v>
      </c>
      <c r="B589" s="42">
        <v>80</v>
      </c>
      <c r="C589" s="42"/>
      <c r="D589" s="42"/>
      <c r="E589" s="42"/>
      <c r="F589" s="42"/>
      <c r="G589" s="42"/>
      <c r="H589" s="42"/>
      <c r="I589" s="42"/>
      <c r="J589" s="42"/>
      <c r="K589" s="131"/>
      <c r="L589" s="114"/>
      <c r="M589" s="115"/>
      <c r="N589" s="116"/>
      <c r="O589" s="43"/>
      <c r="P589" s="44">
        <f>B589</f>
        <v>80</v>
      </c>
      <c r="Q589" s="45"/>
      <c r="R589" s="43"/>
    </row>
    <row r="590" spans="1:19" ht="15.75" customHeight="1" x14ac:dyDescent="0.25">
      <c r="A590" s="41">
        <v>1801</v>
      </c>
      <c r="B590" s="42"/>
      <c r="C590" s="42">
        <v>63</v>
      </c>
      <c r="D590" s="42"/>
      <c r="E590" s="42"/>
      <c r="F590" s="42"/>
      <c r="G590" s="42"/>
      <c r="H590" s="42"/>
      <c r="I590" s="42"/>
      <c r="J590" s="42"/>
      <c r="K590" s="131"/>
      <c r="L590" s="119"/>
      <c r="M590" s="120"/>
      <c r="N590" s="121"/>
      <c r="O590" s="47">
        <f>IF(C590=0,"",C590/B589)</f>
        <v>0.78749999999999998</v>
      </c>
      <c r="P590" s="48">
        <v>63</v>
      </c>
      <c r="Q590" s="49">
        <f t="shared" ref="Q590:Q597" si="58">IF(P590=0,"",P590/P589)</f>
        <v>0.78749999999999998</v>
      </c>
      <c r="R590" s="49">
        <f t="shared" ref="R590:R597" si="59">IF(P590=0,"",100%-Q590)</f>
        <v>0.21250000000000002</v>
      </c>
    </row>
    <row r="591" spans="1:19" ht="15.75" customHeight="1" x14ac:dyDescent="0.25">
      <c r="A591" s="41">
        <v>1802</v>
      </c>
      <c r="B591" s="42"/>
      <c r="C591" s="42"/>
      <c r="D591" s="42">
        <v>61</v>
      </c>
      <c r="E591" s="42"/>
      <c r="F591" s="42"/>
      <c r="G591" s="42"/>
      <c r="H591" s="42"/>
      <c r="I591" s="42"/>
      <c r="J591" s="42"/>
      <c r="K591" s="131"/>
      <c r="L591" s="119"/>
      <c r="M591" s="120"/>
      <c r="N591" s="121"/>
      <c r="O591" s="47">
        <f>IF(D591=0,"",D591/C590)</f>
        <v>0.96825396825396826</v>
      </c>
      <c r="P591" s="48">
        <v>61</v>
      </c>
      <c r="Q591" s="49">
        <f t="shared" si="58"/>
        <v>0.96825396825396826</v>
      </c>
      <c r="R591" s="49">
        <f t="shared" si="59"/>
        <v>3.1746031746031744E-2</v>
      </c>
      <c r="S591" s="74">
        <f>P591/P589</f>
        <v>0.76249999999999996</v>
      </c>
    </row>
    <row r="592" spans="1:19" ht="15.75" customHeight="1" x14ac:dyDescent="0.25">
      <c r="A592" s="41">
        <v>1901</v>
      </c>
      <c r="B592" s="42"/>
      <c r="C592" s="42"/>
      <c r="D592" s="42"/>
      <c r="E592" s="42">
        <v>54</v>
      </c>
      <c r="F592" s="42"/>
      <c r="G592" s="42"/>
      <c r="H592" s="42"/>
      <c r="I592" s="42"/>
      <c r="J592" s="42"/>
      <c r="K592" s="131"/>
      <c r="L592" s="119"/>
      <c r="M592" s="120"/>
      <c r="N592" s="121"/>
      <c r="O592" s="47">
        <f>IF(E592=0,"",E592/D591)</f>
        <v>0.88524590163934425</v>
      </c>
      <c r="P592" s="48">
        <v>55</v>
      </c>
      <c r="Q592" s="49">
        <f t="shared" si="58"/>
        <v>0.90163934426229508</v>
      </c>
      <c r="R592" s="49">
        <f t="shared" si="59"/>
        <v>9.8360655737704916E-2</v>
      </c>
    </row>
    <row r="593" spans="1:18" ht="15.75" customHeight="1" x14ac:dyDescent="0.25">
      <c r="A593" s="41">
        <v>1902</v>
      </c>
      <c r="B593" s="42"/>
      <c r="C593" s="42"/>
      <c r="D593" s="42"/>
      <c r="E593" s="42"/>
      <c r="F593" s="42">
        <v>53</v>
      </c>
      <c r="G593" s="42"/>
      <c r="H593" s="42"/>
      <c r="I593" s="42"/>
      <c r="J593" s="42"/>
      <c r="K593" s="131"/>
      <c r="L593" s="119"/>
      <c r="M593" s="120"/>
      <c r="N593" s="121"/>
      <c r="O593" s="47">
        <f>IF(F593=0,"",F593/E592)</f>
        <v>0.98148148148148151</v>
      </c>
      <c r="P593" s="48">
        <v>54</v>
      </c>
      <c r="Q593" s="49">
        <f t="shared" si="58"/>
        <v>0.98181818181818181</v>
      </c>
      <c r="R593" s="49">
        <f t="shared" si="59"/>
        <v>1.8181818181818188E-2</v>
      </c>
    </row>
    <row r="594" spans="1:18" ht="15.75" customHeight="1" x14ac:dyDescent="0.25">
      <c r="A594" s="41">
        <v>2001</v>
      </c>
      <c r="B594" s="42"/>
      <c r="C594" s="42"/>
      <c r="D594" s="42"/>
      <c r="E594" s="42"/>
      <c r="F594" s="42"/>
      <c r="G594" s="42">
        <v>51</v>
      </c>
      <c r="H594" s="42"/>
      <c r="I594" s="42"/>
      <c r="J594" s="42"/>
      <c r="K594" s="131"/>
      <c r="L594" s="119"/>
      <c r="M594" s="120"/>
      <c r="N594" s="121"/>
      <c r="O594" s="47">
        <f>IF(G594=0,"",G594/F593)</f>
        <v>0.96226415094339623</v>
      </c>
      <c r="P594" s="48">
        <v>53</v>
      </c>
      <c r="Q594" s="49">
        <f t="shared" si="58"/>
        <v>0.98148148148148151</v>
      </c>
      <c r="R594" s="49">
        <f t="shared" si="59"/>
        <v>1.851851851851849E-2</v>
      </c>
    </row>
    <row r="595" spans="1:18" ht="15.75" customHeight="1" x14ac:dyDescent="0.25">
      <c r="A595" s="41">
        <v>2002</v>
      </c>
      <c r="B595" s="42"/>
      <c r="C595" s="42"/>
      <c r="D595" s="42"/>
      <c r="E595" s="42"/>
      <c r="F595" s="42"/>
      <c r="G595" s="42"/>
      <c r="H595" s="42">
        <v>51</v>
      </c>
      <c r="I595" s="42"/>
      <c r="J595" s="42"/>
      <c r="K595" s="131"/>
      <c r="L595" s="119"/>
      <c r="M595" s="120"/>
      <c r="N595" s="121"/>
      <c r="O595" s="47">
        <f>IF(H595=0,"",H595/G594)</f>
        <v>1</v>
      </c>
      <c r="P595" s="48">
        <v>53</v>
      </c>
      <c r="Q595" s="49">
        <f t="shared" si="58"/>
        <v>1</v>
      </c>
      <c r="R595" s="49">
        <f t="shared" si="59"/>
        <v>0</v>
      </c>
    </row>
    <row r="596" spans="1:18" ht="15.75" customHeight="1" x14ac:dyDescent="0.25">
      <c r="A596" s="41">
        <v>2101</v>
      </c>
      <c r="B596" s="42"/>
      <c r="C596" s="42"/>
      <c r="D596" s="42"/>
      <c r="E596" s="42"/>
      <c r="F596" s="42"/>
      <c r="G596" s="42"/>
      <c r="H596" s="42"/>
      <c r="I596" s="42">
        <v>49</v>
      </c>
      <c r="J596" s="42"/>
      <c r="K596" s="131"/>
      <c r="L596" s="119"/>
      <c r="M596" s="120"/>
      <c r="N596" s="121"/>
      <c r="O596" s="47">
        <f>IF(I596=0,"",I596/H595)</f>
        <v>0.96078431372549022</v>
      </c>
      <c r="P596" s="48">
        <v>50</v>
      </c>
      <c r="Q596" s="49">
        <f t="shared" si="58"/>
        <v>0.94339622641509435</v>
      </c>
      <c r="R596" s="49">
        <f t="shared" si="59"/>
        <v>5.6603773584905648E-2</v>
      </c>
    </row>
    <row r="597" spans="1:18" ht="15.75" customHeight="1" x14ac:dyDescent="0.25">
      <c r="A597" s="41">
        <v>2102</v>
      </c>
      <c r="B597" s="42"/>
      <c r="C597" s="42"/>
      <c r="D597" s="42"/>
      <c r="E597" s="42"/>
      <c r="F597" s="42"/>
      <c r="G597" s="42"/>
      <c r="H597" s="42"/>
      <c r="I597" s="42"/>
      <c r="J597" s="42">
        <v>49</v>
      </c>
      <c r="K597" s="131">
        <v>40</v>
      </c>
      <c r="L597" s="119"/>
      <c r="M597" s="120"/>
      <c r="N597" s="121"/>
      <c r="O597" s="47">
        <f>IF(J597=0,"",J597/I596)</f>
        <v>1</v>
      </c>
      <c r="P597" s="48">
        <v>50</v>
      </c>
      <c r="Q597" s="49">
        <f t="shared" si="58"/>
        <v>1</v>
      </c>
      <c r="R597" s="49">
        <f t="shared" si="59"/>
        <v>0</v>
      </c>
    </row>
    <row r="598" spans="1:18" ht="15.75" customHeight="1" x14ac:dyDescent="0.25">
      <c r="A598" s="41">
        <v>2201</v>
      </c>
      <c r="B598" s="42"/>
      <c r="C598" s="42"/>
      <c r="D598" s="42"/>
      <c r="E598" s="42"/>
      <c r="F598" s="42"/>
      <c r="G598" s="42"/>
      <c r="H598" s="42"/>
      <c r="I598" s="42"/>
      <c r="J598" s="42">
        <v>4</v>
      </c>
      <c r="K598" s="131">
        <v>4</v>
      </c>
      <c r="L598" s="119"/>
      <c r="M598" s="120"/>
      <c r="N598" s="120"/>
      <c r="O598" s="168"/>
      <c r="P598" s="48">
        <v>7</v>
      </c>
      <c r="Q598" s="180"/>
      <c r="R598" s="168"/>
    </row>
    <row r="599" spans="1:18" ht="15.75" customHeight="1" x14ac:dyDescent="0.25">
      <c r="A599" s="41">
        <v>2202</v>
      </c>
      <c r="B599" s="42"/>
      <c r="C599" s="42"/>
      <c r="D599" s="42"/>
      <c r="E599" s="42"/>
      <c r="F599" s="42"/>
      <c r="G599" s="42"/>
      <c r="H599" s="42"/>
      <c r="I599" s="42"/>
      <c r="J599" s="42">
        <v>2</v>
      </c>
      <c r="K599" s="131">
        <v>1</v>
      </c>
      <c r="L599" s="119"/>
      <c r="M599" s="120"/>
      <c r="N599" s="122"/>
      <c r="O599" s="168"/>
      <c r="P599" s="124">
        <v>2</v>
      </c>
      <c r="Q599" s="180"/>
      <c r="R599" s="168"/>
    </row>
    <row r="600" spans="1:18" ht="15.75" customHeight="1" x14ac:dyDescent="0.25">
      <c r="A600" s="41">
        <v>2301</v>
      </c>
      <c r="B600" s="42"/>
      <c r="C600" s="42"/>
      <c r="D600" s="42"/>
      <c r="E600" s="42"/>
      <c r="F600" s="42"/>
      <c r="G600" s="42"/>
      <c r="H600" s="42"/>
      <c r="I600" s="42"/>
      <c r="J600" s="42">
        <v>1</v>
      </c>
      <c r="K600" s="131"/>
      <c r="L600" s="119"/>
      <c r="M600" s="120"/>
      <c r="N600" s="122"/>
      <c r="O600" s="168"/>
      <c r="P600" s="124">
        <v>1</v>
      </c>
      <c r="Q600" s="180"/>
      <c r="R600" s="168"/>
    </row>
    <row r="601" spans="1:18" ht="15.75" customHeight="1" x14ac:dyDescent="0.25">
      <c r="A601" s="41">
        <v>2302</v>
      </c>
      <c r="B601" s="42"/>
      <c r="C601" s="42"/>
      <c r="D601" s="42"/>
      <c r="E601" s="42"/>
      <c r="F601" s="42"/>
      <c r="G601" s="42"/>
      <c r="H601" s="42"/>
      <c r="I601" s="42"/>
      <c r="J601" s="42">
        <v>1</v>
      </c>
      <c r="K601" s="131">
        <v>1</v>
      </c>
      <c r="L601" s="119"/>
      <c r="M601" s="120"/>
      <c r="N601" s="122"/>
      <c r="O601" s="168"/>
      <c r="P601" s="124">
        <v>1</v>
      </c>
      <c r="Q601" s="180"/>
      <c r="R601" s="168"/>
    </row>
    <row r="602" spans="1:18" ht="15.75" customHeight="1" x14ac:dyDescent="0.25">
      <c r="A602" s="41">
        <v>2401</v>
      </c>
      <c r="B602" s="42"/>
      <c r="C602" s="42"/>
      <c r="D602" s="42"/>
      <c r="E602" s="42"/>
      <c r="F602" s="42"/>
      <c r="G602" s="42"/>
      <c r="H602" s="42"/>
      <c r="I602" s="42"/>
      <c r="J602" s="42"/>
      <c r="K602" s="131"/>
      <c r="L602" s="119"/>
      <c r="M602" s="120"/>
      <c r="N602" s="122"/>
      <c r="O602" s="158"/>
      <c r="P602" s="160"/>
      <c r="Q602" s="181"/>
      <c r="R602" s="168"/>
    </row>
    <row r="603" spans="1:18" ht="15.75" customHeight="1" x14ac:dyDescent="0.25">
      <c r="A603" s="41">
        <v>2402</v>
      </c>
      <c r="B603" s="42"/>
      <c r="C603" s="42"/>
      <c r="D603" s="42"/>
      <c r="E603" s="42"/>
      <c r="F603" s="42"/>
      <c r="G603" s="42"/>
      <c r="H603" s="42"/>
      <c r="I603" s="42"/>
      <c r="J603" s="42"/>
      <c r="K603" s="131"/>
      <c r="L603" s="119"/>
      <c r="M603" s="120"/>
      <c r="N603" s="122"/>
      <c r="O603" s="52" t="s">
        <v>35</v>
      </c>
      <c r="P603" s="94">
        <v>36</v>
      </c>
      <c r="Q603" s="54">
        <f>IF(SUM(K593:K603)=0,"",SUM(K593:K603))</f>
        <v>46</v>
      </c>
      <c r="R603" s="55" t="s">
        <v>20</v>
      </c>
    </row>
    <row r="604" spans="1:18" ht="15.75" customHeight="1" x14ac:dyDescent="0.25">
      <c r="A604" s="41">
        <v>2501</v>
      </c>
      <c r="B604" s="42"/>
      <c r="C604" s="42"/>
      <c r="D604" s="42"/>
      <c r="E604" s="42"/>
      <c r="F604" s="42"/>
      <c r="G604" s="42"/>
      <c r="H604" s="42"/>
      <c r="I604" s="42"/>
      <c r="J604" s="42"/>
      <c r="K604" s="131"/>
      <c r="L604" s="119"/>
      <c r="M604" s="120"/>
      <c r="N604" s="122"/>
      <c r="O604" s="56" t="s">
        <v>36</v>
      </c>
      <c r="P604" s="96">
        <f>P603/B589</f>
        <v>0.45</v>
      </c>
      <c r="Q604" s="58">
        <f>IF(P603/Q603=0,"",P603/Q603)</f>
        <v>0.78260869565217395</v>
      </c>
      <c r="R604" s="59" t="s">
        <v>37</v>
      </c>
    </row>
    <row r="605" spans="1:18" ht="15.75" customHeight="1" x14ac:dyDescent="0.25">
      <c r="A605" s="41">
        <v>2502</v>
      </c>
      <c r="B605" s="178"/>
      <c r="C605" s="178"/>
      <c r="D605" s="178"/>
      <c r="E605" s="178"/>
      <c r="F605" s="178"/>
      <c r="G605" s="178"/>
      <c r="H605" s="178"/>
      <c r="I605" s="178"/>
      <c r="J605" s="178"/>
      <c r="K605" s="131"/>
      <c r="L605" s="128"/>
      <c r="M605" s="129"/>
      <c r="N605" s="130"/>
      <c r="O605" s="61"/>
      <c r="P605" s="62"/>
      <c r="Q605" s="62"/>
      <c r="R605" s="63"/>
    </row>
    <row r="606" spans="1:18" ht="18" customHeight="1" x14ac:dyDescent="0.25">
      <c r="A606" s="22"/>
      <c r="B606" s="210" t="s">
        <v>79</v>
      </c>
      <c r="C606" s="210"/>
      <c r="D606" s="210"/>
      <c r="E606" s="210"/>
      <c r="F606" s="210"/>
      <c r="G606" s="210"/>
      <c r="H606" s="210"/>
      <c r="I606" s="210"/>
      <c r="J606" s="210"/>
      <c r="K606" s="177">
        <f>SUM(K597:K602)</f>
        <v>46</v>
      </c>
      <c r="L606" s="65">
        <f>IF(K597=0,"",K597/B589)</f>
        <v>0.5</v>
      </c>
      <c r="M606" s="65">
        <f>IF(K606=0,"",K606/B589)</f>
        <v>0.57499999999999996</v>
      </c>
      <c r="N606" s="65">
        <f>IF(K598=0,"",M606-L606)</f>
        <v>7.4999999999999956E-2</v>
      </c>
      <c r="O606" s="1"/>
      <c r="P606" s="27"/>
      <c r="Q606" s="30"/>
      <c r="R606" s="1"/>
    </row>
    <row r="607" spans="1:18" ht="12.75" customHeight="1" x14ac:dyDescent="0.2">
      <c r="M607" s="1"/>
      <c r="N607" s="1"/>
      <c r="P607" s="1"/>
    </row>
    <row r="608" spans="1:18" ht="12.75" customHeight="1" x14ac:dyDescent="0.2">
      <c r="M608" s="1"/>
      <c r="N608" s="1"/>
      <c r="P608" s="1"/>
    </row>
    <row r="609" spans="1:19" ht="26.25" customHeight="1" x14ac:dyDescent="0.4">
      <c r="A609" s="113"/>
      <c r="B609" s="211" t="s">
        <v>68</v>
      </c>
      <c r="C609" s="211"/>
      <c r="D609" s="211"/>
      <c r="E609" s="211"/>
      <c r="F609" s="211"/>
      <c r="G609" s="211"/>
      <c r="H609" s="211"/>
      <c r="I609" s="211"/>
      <c r="J609" s="211"/>
      <c r="K609" s="66" t="s">
        <v>86</v>
      </c>
      <c r="L609" s="1"/>
      <c r="M609" s="1"/>
      <c r="N609" s="27"/>
      <c r="O609" s="1"/>
      <c r="P609" s="27"/>
      <c r="Q609" s="27"/>
      <c r="R609" s="27"/>
    </row>
    <row r="610" spans="1:19" ht="20.25" customHeight="1" x14ac:dyDescent="0.2">
      <c r="A610" s="223" t="s">
        <v>19</v>
      </c>
      <c r="B610" s="224" t="s">
        <v>69</v>
      </c>
      <c r="C610" s="247"/>
      <c r="D610" s="247"/>
      <c r="E610" s="247"/>
      <c r="F610" s="247"/>
      <c r="G610" s="247"/>
      <c r="H610" s="247"/>
      <c r="I610" s="247"/>
      <c r="J610" s="248"/>
      <c r="K610" s="227" t="s">
        <v>20</v>
      </c>
      <c r="L610" s="221" t="s">
        <v>11</v>
      </c>
      <c r="M610" s="221" t="s">
        <v>12</v>
      </c>
      <c r="N610" s="229" t="s">
        <v>13</v>
      </c>
      <c r="O610" s="221" t="s">
        <v>14</v>
      </c>
      <c r="P610" s="222" t="s">
        <v>15</v>
      </c>
      <c r="Q610" s="222" t="s">
        <v>16</v>
      </c>
      <c r="R610" s="221" t="s">
        <v>17</v>
      </c>
    </row>
    <row r="611" spans="1:19" ht="15.75" customHeight="1" x14ac:dyDescent="0.25">
      <c r="A611" s="217"/>
      <c r="B611" s="41" t="s">
        <v>70</v>
      </c>
      <c r="C611" s="41" t="s">
        <v>71</v>
      </c>
      <c r="D611" s="41" t="s">
        <v>72</v>
      </c>
      <c r="E611" s="41" t="s">
        <v>73</v>
      </c>
      <c r="F611" s="41" t="s">
        <v>74</v>
      </c>
      <c r="G611" s="41" t="s">
        <v>75</v>
      </c>
      <c r="H611" s="41" t="s">
        <v>76</v>
      </c>
      <c r="I611" s="41" t="s">
        <v>77</v>
      </c>
      <c r="J611" s="41" t="s">
        <v>78</v>
      </c>
      <c r="K611" s="236"/>
      <c r="L611" s="217"/>
      <c r="M611" s="217"/>
      <c r="N611" s="217"/>
      <c r="O611" s="217"/>
      <c r="P611" s="217"/>
      <c r="Q611" s="217"/>
      <c r="R611" s="217"/>
    </row>
    <row r="612" spans="1:19" ht="15.75" customHeight="1" x14ac:dyDescent="0.25">
      <c r="A612" s="41">
        <v>1801</v>
      </c>
      <c r="B612" s="42">
        <v>21</v>
      </c>
      <c r="C612" s="42"/>
      <c r="D612" s="42"/>
      <c r="E612" s="42"/>
      <c r="F612" s="42"/>
      <c r="G612" s="42"/>
      <c r="H612" s="42"/>
      <c r="I612" s="42"/>
      <c r="J612" s="42"/>
      <c r="K612" s="131"/>
      <c r="L612" s="114"/>
      <c r="M612" s="115"/>
      <c r="N612" s="116"/>
      <c r="O612" s="117"/>
      <c r="P612" s="44">
        <f>B612</f>
        <v>21</v>
      </c>
      <c r="Q612" s="118"/>
      <c r="R612" s="117"/>
    </row>
    <row r="613" spans="1:19" ht="15.75" customHeight="1" x14ac:dyDescent="0.25">
      <c r="A613" s="41">
        <v>1802</v>
      </c>
      <c r="B613" s="42"/>
      <c r="C613" s="42">
        <v>18</v>
      </c>
      <c r="D613" s="42"/>
      <c r="E613" s="42"/>
      <c r="F613" s="42"/>
      <c r="G613" s="42"/>
      <c r="H613" s="42"/>
      <c r="I613" s="42"/>
      <c r="J613" s="42"/>
      <c r="K613" s="131"/>
      <c r="L613" s="119"/>
      <c r="M613" s="120"/>
      <c r="N613" s="121"/>
      <c r="O613" s="47">
        <f>IF(C613=0,"",C613/B612)</f>
        <v>0.8571428571428571</v>
      </c>
      <c r="P613" s="48">
        <v>18</v>
      </c>
      <c r="Q613" s="49">
        <f t="shared" ref="Q613:Q620" si="60">IF(P613=0,"",P613/P612)</f>
        <v>0.8571428571428571</v>
      </c>
      <c r="R613" s="49">
        <f t="shared" ref="R613:R620" si="61">IF(P613=0,"",100%-Q613)</f>
        <v>0.1428571428571429</v>
      </c>
    </row>
    <row r="614" spans="1:19" ht="15.75" customHeight="1" x14ac:dyDescent="0.25">
      <c r="A614" s="41">
        <v>1901</v>
      </c>
      <c r="B614" s="42"/>
      <c r="C614" s="42"/>
      <c r="D614" s="42">
        <v>16</v>
      </c>
      <c r="E614" s="42"/>
      <c r="F614" s="42"/>
      <c r="G614" s="42"/>
      <c r="H614" s="42"/>
      <c r="I614" s="42"/>
      <c r="J614" s="42"/>
      <c r="K614" s="131"/>
      <c r="L614" s="119"/>
      <c r="M614" s="120"/>
      <c r="N614" s="121"/>
      <c r="O614" s="47">
        <f>IF(D614=0,"",D614/C613)</f>
        <v>0.88888888888888884</v>
      </c>
      <c r="P614" s="48">
        <v>17</v>
      </c>
      <c r="Q614" s="49">
        <f t="shared" si="60"/>
        <v>0.94444444444444442</v>
      </c>
      <c r="R614" s="49">
        <f t="shared" si="61"/>
        <v>5.555555555555558E-2</v>
      </c>
      <c r="S614" s="74">
        <f>P614/P612</f>
        <v>0.80952380952380953</v>
      </c>
    </row>
    <row r="615" spans="1:19" ht="15.75" customHeight="1" x14ac:dyDescent="0.25">
      <c r="A615" s="41">
        <v>1902</v>
      </c>
      <c r="B615" s="42"/>
      <c r="C615" s="42"/>
      <c r="D615" s="42"/>
      <c r="E615" s="42">
        <v>14</v>
      </c>
      <c r="F615" s="42"/>
      <c r="G615" s="42"/>
      <c r="H615" s="42"/>
      <c r="I615" s="42"/>
      <c r="J615" s="42"/>
      <c r="K615" s="131"/>
      <c r="L615" s="119"/>
      <c r="M615" s="120"/>
      <c r="N615" s="121"/>
      <c r="O615" s="47">
        <f>IF(E615=0,"",E615/D614)</f>
        <v>0.875</v>
      </c>
      <c r="P615" s="48">
        <v>16</v>
      </c>
      <c r="Q615" s="49">
        <f t="shared" si="60"/>
        <v>0.94117647058823528</v>
      </c>
      <c r="R615" s="49">
        <f t="shared" si="61"/>
        <v>5.8823529411764719E-2</v>
      </c>
    </row>
    <row r="616" spans="1:19" ht="15.75" customHeight="1" x14ac:dyDescent="0.25">
      <c r="A616" s="41">
        <v>2001</v>
      </c>
      <c r="B616" s="42"/>
      <c r="C616" s="42"/>
      <c r="D616" s="42"/>
      <c r="E616" s="42"/>
      <c r="F616" s="42">
        <v>13</v>
      </c>
      <c r="G616" s="42"/>
      <c r="H616" s="42"/>
      <c r="I616" s="42"/>
      <c r="J616" s="42"/>
      <c r="K616" s="131"/>
      <c r="L616" s="119"/>
      <c r="M616" s="120"/>
      <c r="N616" s="121"/>
      <c r="O616" s="47">
        <f>IF(F616=0,"",F616/E615)</f>
        <v>0.9285714285714286</v>
      </c>
      <c r="P616" s="48">
        <v>15</v>
      </c>
      <c r="Q616" s="49">
        <f t="shared" si="60"/>
        <v>0.9375</v>
      </c>
      <c r="R616" s="49">
        <f t="shared" si="61"/>
        <v>6.25E-2</v>
      </c>
    </row>
    <row r="617" spans="1:19" ht="15.75" customHeight="1" x14ac:dyDescent="0.25">
      <c r="A617" s="41">
        <v>2002</v>
      </c>
      <c r="B617" s="42"/>
      <c r="C617" s="42"/>
      <c r="D617" s="42"/>
      <c r="E617" s="42"/>
      <c r="F617" s="42"/>
      <c r="G617" s="42">
        <v>13</v>
      </c>
      <c r="H617" s="42"/>
      <c r="I617" s="42"/>
      <c r="J617" s="42"/>
      <c r="K617" s="131"/>
      <c r="L617" s="119"/>
      <c r="M617" s="120"/>
      <c r="N617" s="121"/>
      <c r="O617" s="47">
        <f>IF(G617=0,"",G617/F616)</f>
        <v>1</v>
      </c>
      <c r="P617" s="48">
        <v>14</v>
      </c>
      <c r="Q617" s="49">
        <f t="shared" si="60"/>
        <v>0.93333333333333335</v>
      </c>
      <c r="R617" s="49">
        <f t="shared" si="61"/>
        <v>6.6666666666666652E-2</v>
      </c>
    </row>
    <row r="618" spans="1:19" ht="15.75" customHeight="1" x14ac:dyDescent="0.25">
      <c r="A618" s="41">
        <v>2101</v>
      </c>
      <c r="B618" s="42"/>
      <c r="C618" s="42"/>
      <c r="D618" s="42"/>
      <c r="E618" s="42"/>
      <c r="F618" s="42"/>
      <c r="G618" s="42"/>
      <c r="H618" s="42">
        <v>12</v>
      </c>
      <c r="I618" s="42"/>
      <c r="J618" s="42"/>
      <c r="K618" s="131"/>
      <c r="L618" s="119"/>
      <c r="M618" s="120"/>
      <c r="N618" s="121"/>
      <c r="O618" s="47">
        <f>IF(H618=0,"",H618/G617)</f>
        <v>0.92307692307692313</v>
      </c>
      <c r="P618" s="48">
        <v>13</v>
      </c>
      <c r="Q618" s="49">
        <f t="shared" si="60"/>
        <v>0.9285714285714286</v>
      </c>
      <c r="R618" s="49">
        <f t="shared" si="61"/>
        <v>7.1428571428571397E-2</v>
      </c>
    </row>
    <row r="619" spans="1:19" ht="15.75" customHeight="1" x14ac:dyDescent="0.25">
      <c r="A619" s="41">
        <v>2102</v>
      </c>
      <c r="B619" s="42"/>
      <c r="C619" s="42"/>
      <c r="D619" s="42"/>
      <c r="E619" s="42"/>
      <c r="F619" s="42"/>
      <c r="G619" s="42"/>
      <c r="H619" s="42"/>
      <c r="I619" s="42">
        <v>12</v>
      </c>
      <c r="J619" s="42"/>
      <c r="K619" s="131"/>
      <c r="L619" s="119"/>
      <c r="M619" s="120"/>
      <c r="N619" s="121"/>
      <c r="O619" s="47">
        <f>IF(I619=0,"",I619/H618)</f>
        <v>1</v>
      </c>
      <c r="P619" s="48">
        <v>13</v>
      </c>
      <c r="Q619" s="49">
        <f t="shared" si="60"/>
        <v>1</v>
      </c>
      <c r="R619" s="49">
        <f t="shared" si="61"/>
        <v>0</v>
      </c>
    </row>
    <row r="620" spans="1:19" ht="15.75" customHeight="1" x14ac:dyDescent="0.25">
      <c r="A620" s="41">
        <v>2201</v>
      </c>
      <c r="B620" s="42"/>
      <c r="C620" s="42"/>
      <c r="D620" s="42"/>
      <c r="E620" s="42"/>
      <c r="F620" s="42"/>
      <c r="G620" s="42"/>
      <c r="H620" s="42"/>
      <c r="I620" s="42"/>
      <c r="J620" s="42">
        <v>11</v>
      </c>
      <c r="K620" s="131">
        <v>9</v>
      </c>
      <c r="L620" s="119"/>
      <c r="M620" s="120"/>
      <c r="N620" s="121"/>
      <c r="O620" s="47">
        <f>IF(J620=0,"",J620/I619)</f>
        <v>0.91666666666666663</v>
      </c>
      <c r="P620" s="48">
        <v>13</v>
      </c>
      <c r="Q620" s="49">
        <f t="shared" si="60"/>
        <v>1</v>
      </c>
      <c r="R620" s="49">
        <f t="shared" si="61"/>
        <v>0</v>
      </c>
    </row>
    <row r="621" spans="1:19" ht="15.75" customHeight="1" x14ac:dyDescent="0.25">
      <c r="A621" s="41">
        <v>2202</v>
      </c>
      <c r="B621" s="42"/>
      <c r="C621" s="42"/>
      <c r="D621" s="42"/>
      <c r="E621" s="42"/>
      <c r="F621" s="42"/>
      <c r="G621" s="42"/>
      <c r="H621" s="42"/>
      <c r="I621" s="42"/>
      <c r="J621" s="42">
        <v>2</v>
      </c>
      <c r="K621" s="131">
        <v>2</v>
      </c>
      <c r="L621" s="119"/>
      <c r="M621" s="120"/>
      <c r="N621" s="120"/>
      <c r="O621" s="126"/>
      <c r="P621" s="48">
        <v>2</v>
      </c>
      <c r="Q621" s="127"/>
      <c r="R621" s="126"/>
    </row>
    <row r="622" spans="1:19" ht="15.75" customHeight="1" x14ac:dyDescent="0.25">
      <c r="A622" s="41">
        <v>2301</v>
      </c>
      <c r="B622" s="42"/>
      <c r="C622" s="42"/>
      <c r="D622" s="42"/>
      <c r="E622" s="42"/>
      <c r="F622" s="42"/>
      <c r="G622" s="42"/>
      <c r="H622" s="42"/>
      <c r="I622" s="42"/>
      <c r="J622" s="42">
        <v>1</v>
      </c>
      <c r="K622" s="131"/>
      <c r="L622" s="119"/>
      <c r="M622" s="120"/>
      <c r="N622" s="122"/>
      <c r="O622" s="126"/>
      <c r="P622" s="124">
        <v>1</v>
      </c>
      <c r="Q622" s="127"/>
      <c r="R622" s="126"/>
    </row>
    <row r="623" spans="1:19" ht="15.75" customHeight="1" x14ac:dyDescent="0.25">
      <c r="A623" s="41">
        <v>2302</v>
      </c>
      <c r="B623" s="42"/>
      <c r="C623" s="42"/>
      <c r="D623" s="42"/>
      <c r="E623" s="42"/>
      <c r="F623" s="42"/>
      <c r="G623" s="42"/>
      <c r="H623" s="42"/>
      <c r="I623" s="42"/>
      <c r="J623" s="42">
        <v>1</v>
      </c>
      <c r="K623" s="131"/>
      <c r="L623" s="119"/>
      <c r="M623" s="120"/>
      <c r="N623" s="122"/>
      <c r="O623" s="126"/>
      <c r="P623" s="162">
        <v>1</v>
      </c>
      <c r="Q623" s="127"/>
      <c r="R623" s="126"/>
    </row>
    <row r="624" spans="1:19" ht="15.75" customHeight="1" x14ac:dyDescent="0.25">
      <c r="A624" s="41">
        <v>2401</v>
      </c>
      <c r="B624" s="42"/>
      <c r="C624" s="42"/>
      <c r="D624" s="42"/>
      <c r="E624" s="42"/>
      <c r="F624" s="42"/>
      <c r="G624" s="42"/>
      <c r="H624" s="42"/>
      <c r="I624" s="42"/>
      <c r="J624" s="42">
        <v>1</v>
      </c>
      <c r="K624" s="131"/>
      <c r="L624" s="119"/>
      <c r="M624" s="120"/>
      <c r="N624" s="122"/>
      <c r="O624" s="179"/>
      <c r="P624" s="164">
        <v>1</v>
      </c>
      <c r="Q624" s="173"/>
      <c r="R624" s="126"/>
    </row>
    <row r="625" spans="1:23" ht="15.75" customHeight="1" x14ac:dyDescent="0.25">
      <c r="A625" s="41">
        <v>2402</v>
      </c>
      <c r="B625" s="42"/>
      <c r="C625" s="42"/>
      <c r="D625" s="42"/>
      <c r="E625" s="42"/>
      <c r="F625" s="42"/>
      <c r="G625" s="42"/>
      <c r="H625" s="42"/>
      <c r="I625" s="42"/>
      <c r="J625" s="42">
        <v>1</v>
      </c>
      <c r="K625" s="131"/>
      <c r="L625" s="119"/>
      <c r="M625" s="120"/>
      <c r="N625" s="122"/>
      <c r="O625" s="179"/>
      <c r="P625" s="164">
        <v>1</v>
      </c>
      <c r="Q625" s="173"/>
      <c r="R625" s="126"/>
    </row>
    <row r="626" spans="1:23" ht="15.75" customHeight="1" x14ac:dyDescent="0.25">
      <c r="A626" s="41">
        <v>2501</v>
      </c>
      <c r="B626" s="42"/>
      <c r="C626" s="42"/>
      <c r="D626" s="42"/>
      <c r="E626" s="42"/>
      <c r="F626" s="42"/>
      <c r="G626" s="42"/>
      <c r="H626" s="42"/>
      <c r="I626" s="42"/>
      <c r="J626" s="42">
        <v>2</v>
      </c>
      <c r="K626" s="131">
        <v>1</v>
      </c>
      <c r="L626" s="119"/>
      <c r="M626" s="120"/>
      <c r="N626" s="122"/>
      <c r="O626" s="179"/>
      <c r="P626" s="164">
        <v>2</v>
      </c>
      <c r="Q626" s="173"/>
      <c r="R626" s="161"/>
    </row>
    <row r="627" spans="1:23" ht="15.75" customHeight="1" x14ac:dyDescent="0.25">
      <c r="A627" s="41">
        <v>2502</v>
      </c>
      <c r="B627" s="42"/>
      <c r="C627" s="42"/>
      <c r="D627" s="42"/>
      <c r="E627" s="42"/>
      <c r="F627" s="42"/>
      <c r="G627" s="42"/>
      <c r="H627" s="42"/>
      <c r="I627" s="42"/>
      <c r="J627" s="42"/>
      <c r="K627" s="131"/>
      <c r="L627" s="119"/>
      <c r="M627" s="120"/>
      <c r="N627" s="122"/>
      <c r="O627" s="120"/>
      <c r="P627" s="122"/>
      <c r="Q627" s="151"/>
      <c r="R627" s="161"/>
    </row>
    <row r="628" spans="1:23" ht="15.75" customHeight="1" x14ac:dyDescent="0.25">
      <c r="A628" s="41">
        <v>2601</v>
      </c>
      <c r="B628" s="42"/>
      <c r="C628" s="42"/>
      <c r="D628" s="42"/>
      <c r="E628" s="42"/>
      <c r="F628" s="42"/>
      <c r="G628" s="42"/>
      <c r="H628" s="42"/>
      <c r="I628" s="42"/>
      <c r="J628" s="42"/>
      <c r="K628" s="131"/>
      <c r="L628" s="119"/>
      <c r="M628" s="120"/>
      <c r="N628" s="122"/>
      <c r="O628" s="52" t="s">
        <v>35</v>
      </c>
      <c r="P628" s="94">
        <v>10</v>
      </c>
      <c r="Q628" s="54">
        <f>IF(SUM(K616:K628)=0,"",SUM(K616:K628))</f>
        <v>12</v>
      </c>
      <c r="R628" s="55" t="s">
        <v>20</v>
      </c>
    </row>
    <row r="629" spans="1:23" ht="15.75" customHeight="1" x14ac:dyDescent="0.25">
      <c r="A629" s="41">
        <v>2602</v>
      </c>
      <c r="B629" s="42"/>
      <c r="C629" s="42"/>
      <c r="D629" s="42"/>
      <c r="E629" s="42"/>
      <c r="F629" s="42"/>
      <c r="G629" s="42"/>
      <c r="H629" s="42"/>
      <c r="I629" s="42"/>
      <c r="J629" s="42"/>
      <c r="K629" s="131"/>
      <c r="L629" s="119"/>
      <c r="M629" s="120"/>
      <c r="N629" s="122"/>
      <c r="O629" s="56" t="s">
        <v>36</v>
      </c>
      <c r="P629" s="96">
        <f>P628/B612</f>
        <v>0.47619047619047616</v>
      </c>
      <c r="Q629" s="58">
        <f>IF(P628/Q628=0,"",P628/Q628)</f>
        <v>0.83333333333333337</v>
      </c>
      <c r="R629" s="59" t="s">
        <v>37</v>
      </c>
    </row>
    <row r="630" spans="1:23" ht="15.75" customHeight="1" x14ac:dyDescent="0.25">
      <c r="A630" s="41">
        <v>2701</v>
      </c>
      <c r="B630" s="178"/>
      <c r="C630" s="178"/>
      <c r="D630" s="178"/>
      <c r="E630" s="178"/>
      <c r="F630" s="178"/>
      <c r="G630" s="178"/>
      <c r="H630" s="178"/>
      <c r="I630" s="178"/>
      <c r="J630" s="178"/>
      <c r="K630" s="131"/>
      <c r="L630" s="128"/>
      <c r="M630" s="129"/>
      <c r="N630" s="130"/>
      <c r="O630" s="61"/>
      <c r="P630" s="62"/>
      <c r="Q630" s="62"/>
      <c r="R630" s="63"/>
    </row>
    <row r="631" spans="1:23" ht="18" customHeight="1" x14ac:dyDescent="0.25">
      <c r="A631" s="22"/>
      <c r="B631" s="210" t="s">
        <v>79</v>
      </c>
      <c r="C631" s="210"/>
      <c r="D631" s="210"/>
      <c r="E631" s="210"/>
      <c r="F631" s="210"/>
      <c r="G631" s="210"/>
      <c r="H631" s="210"/>
      <c r="I631" s="210"/>
      <c r="J631" s="210"/>
      <c r="K631" s="177">
        <f>SUM(K620:K625)</f>
        <v>11</v>
      </c>
      <c r="L631" s="65">
        <f>IF(K620=0,"",K620/B612)</f>
        <v>0.42857142857142855</v>
      </c>
      <c r="M631" s="65">
        <f>IF(K631=0,"",K631/B612)</f>
        <v>0.52380952380952384</v>
      </c>
      <c r="N631" s="65">
        <f>IF(K621=0,"",M631-L631)</f>
        <v>9.5238095238095288E-2</v>
      </c>
      <c r="O631" s="1"/>
      <c r="P631" s="27"/>
      <c r="Q631" s="30"/>
      <c r="R631" s="1"/>
    </row>
    <row r="632" spans="1:23" ht="12.75" customHeight="1" x14ac:dyDescent="0.2">
      <c r="M632" s="1"/>
      <c r="N632" s="1"/>
      <c r="P632" s="1"/>
    </row>
    <row r="633" spans="1:23" ht="12.75" customHeight="1" x14ac:dyDescent="0.2">
      <c r="M633" s="1"/>
      <c r="N633" s="1"/>
      <c r="P633" s="1"/>
    </row>
    <row r="634" spans="1:23" ht="26.25" customHeight="1" x14ac:dyDescent="0.4">
      <c r="A634" s="113"/>
      <c r="B634" s="211" t="s">
        <v>68</v>
      </c>
      <c r="C634" s="211"/>
      <c r="D634" s="211"/>
      <c r="E634" s="211"/>
      <c r="F634" s="211"/>
      <c r="G634" s="211"/>
      <c r="H634" s="211"/>
      <c r="I634" s="211"/>
      <c r="J634" s="211"/>
      <c r="K634" s="66" t="s">
        <v>87</v>
      </c>
      <c r="L634" s="1"/>
      <c r="M634" s="1"/>
      <c r="N634" s="27"/>
      <c r="O634" s="1"/>
      <c r="P634" s="27"/>
      <c r="Q634" s="27"/>
      <c r="R634" s="27"/>
      <c r="W634" s="140"/>
    </row>
    <row r="635" spans="1:23" ht="20.25" customHeight="1" x14ac:dyDescent="0.2">
      <c r="A635" s="223" t="s">
        <v>19</v>
      </c>
      <c r="B635" s="224" t="s">
        <v>69</v>
      </c>
      <c r="C635" s="247"/>
      <c r="D635" s="247"/>
      <c r="E635" s="247"/>
      <c r="F635" s="247"/>
      <c r="G635" s="247"/>
      <c r="H635" s="247"/>
      <c r="I635" s="247"/>
      <c r="J635" s="248"/>
      <c r="K635" s="227" t="s">
        <v>20</v>
      </c>
      <c r="L635" s="221" t="s">
        <v>11</v>
      </c>
      <c r="M635" s="221" t="s">
        <v>12</v>
      </c>
      <c r="N635" s="229" t="s">
        <v>13</v>
      </c>
      <c r="O635" s="221" t="s">
        <v>14</v>
      </c>
      <c r="P635" s="222" t="s">
        <v>15</v>
      </c>
      <c r="Q635" s="222" t="s">
        <v>16</v>
      </c>
      <c r="R635" s="221" t="s">
        <v>17</v>
      </c>
    </row>
    <row r="636" spans="1:23" ht="15.75" customHeight="1" x14ac:dyDescent="0.25">
      <c r="A636" s="217"/>
      <c r="B636" s="41" t="s">
        <v>70</v>
      </c>
      <c r="C636" s="41" t="s">
        <v>71</v>
      </c>
      <c r="D636" s="41" t="s">
        <v>72</v>
      </c>
      <c r="E636" s="41" t="s">
        <v>73</v>
      </c>
      <c r="F636" s="41" t="s">
        <v>74</v>
      </c>
      <c r="G636" s="41" t="s">
        <v>75</v>
      </c>
      <c r="H636" s="41" t="s">
        <v>76</v>
      </c>
      <c r="I636" s="41" t="s">
        <v>77</v>
      </c>
      <c r="J636" s="41" t="s">
        <v>78</v>
      </c>
      <c r="K636" s="236"/>
      <c r="L636" s="217"/>
      <c r="M636" s="217"/>
      <c r="N636" s="217"/>
      <c r="O636" s="217"/>
      <c r="P636" s="217"/>
      <c r="Q636" s="217"/>
      <c r="R636" s="217"/>
    </row>
    <row r="637" spans="1:23" ht="15.75" customHeight="1" x14ac:dyDescent="0.25">
      <c r="A637" s="41">
        <v>1802</v>
      </c>
      <c r="B637" s="42">
        <v>38</v>
      </c>
      <c r="C637" s="42"/>
      <c r="D637" s="42"/>
      <c r="E637" s="42"/>
      <c r="F637" s="42"/>
      <c r="G637" s="42"/>
      <c r="H637" s="42"/>
      <c r="I637" s="42"/>
      <c r="J637" s="42"/>
      <c r="K637" s="131"/>
      <c r="L637" s="114"/>
      <c r="M637" s="115"/>
      <c r="N637" s="116"/>
      <c r="O637" s="43"/>
      <c r="P637" s="44">
        <f>B637</f>
        <v>38</v>
      </c>
      <c r="Q637" s="45"/>
      <c r="R637" s="43"/>
    </row>
    <row r="638" spans="1:23" ht="15.75" customHeight="1" x14ac:dyDescent="0.25">
      <c r="A638" s="41">
        <v>1901</v>
      </c>
      <c r="B638" s="42"/>
      <c r="C638" s="42">
        <v>36</v>
      </c>
      <c r="D638" s="42"/>
      <c r="E638" s="42"/>
      <c r="F638" s="42"/>
      <c r="G638" s="42"/>
      <c r="H638" s="42"/>
      <c r="I638" s="42"/>
      <c r="J638" s="42"/>
      <c r="K638" s="131"/>
      <c r="L638" s="119"/>
      <c r="M638" s="120"/>
      <c r="N638" s="121"/>
      <c r="O638" s="47">
        <f>IF(C638=0,"",C638/B637)</f>
        <v>0.94736842105263153</v>
      </c>
      <c r="P638" s="48">
        <v>36</v>
      </c>
      <c r="Q638" s="49">
        <f t="shared" ref="Q638:Q645" si="62">IF(P638=0,"",P638/P637)</f>
        <v>0.94736842105263153</v>
      </c>
      <c r="R638" s="49">
        <f t="shared" ref="R638:R645" si="63">IF(P638=0,"",100%-Q638)</f>
        <v>5.2631578947368474E-2</v>
      </c>
    </row>
    <row r="639" spans="1:23" ht="15.75" customHeight="1" x14ac:dyDescent="0.25">
      <c r="A639" s="41">
        <v>1902</v>
      </c>
      <c r="B639" s="42"/>
      <c r="C639" s="42"/>
      <c r="D639" s="42">
        <v>35</v>
      </c>
      <c r="E639" s="42"/>
      <c r="F639" s="42"/>
      <c r="G639" s="42"/>
      <c r="H639" s="42"/>
      <c r="I639" s="42"/>
      <c r="J639" s="42"/>
      <c r="K639" s="131"/>
      <c r="L639" s="119"/>
      <c r="M639" s="120"/>
      <c r="N639" s="121"/>
      <c r="O639" s="47">
        <f>IF(D639=0,"",D639/C638)</f>
        <v>0.97222222222222221</v>
      </c>
      <c r="P639" s="48">
        <v>35</v>
      </c>
      <c r="Q639" s="49">
        <f t="shared" si="62"/>
        <v>0.97222222222222221</v>
      </c>
      <c r="R639" s="49">
        <f t="shared" si="63"/>
        <v>2.777777777777779E-2</v>
      </c>
      <c r="S639" s="74">
        <f>P639/P637</f>
        <v>0.92105263157894735</v>
      </c>
    </row>
    <row r="640" spans="1:23" ht="15.75" customHeight="1" x14ac:dyDescent="0.25">
      <c r="A640" s="41">
        <v>2001</v>
      </c>
      <c r="B640" s="42"/>
      <c r="C640" s="42"/>
      <c r="D640" s="42"/>
      <c r="E640" s="42">
        <v>33</v>
      </c>
      <c r="F640" s="42"/>
      <c r="G640" s="42"/>
      <c r="H640" s="42"/>
      <c r="I640" s="42"/>
      <c r="J640" s="42"/>
      <c r="K640" s="131"/>
      <c r="L640" s="119"/>
      <c r="M640" s="120"/>
      <c r="N640" s="121"/>
      <c r="O640" s="47">
        <f>IF(E640=0,"",E640/D639)</f>
        <v>0.94285714285714284</v>
      </c>
      <c r="P640" s="48">
        <v>35</v>
      </c>
      <c r="Q640" s="49">
        <f t="shared" si="62"/>
        <v>1</v>
      </c>
      <c r="R640" s="49">
        <f t="shared" si="63"/>
        <v>0</v>
      </c>
    </row>
    <row r="641" spans="1:18" ht="15.75" customHeight="1" x14ac:dyDescent="0.25">
      <c r="A641" s="41">
        <v>2002</v>
      </c>
      <c r="B641" s="42"/>
      <c r="C641" s="42"/>
      <c r="D641" s="42"/>
      <c r="E641" s="42"/>
      <c r="F641" s="42">
        <v>33</v>
      </c>
      <c r="G641" s="42"/>
      <c r="H641" s="42"/>
      <c r="I641" s="42"/>
      <c r="J641" s="42"/>
      <c r="K641" s="131"/>
      <c r="L641" s="119"/>
      <c r="M641" s="120"/>
      <c r="N641" s="121"/>
      <c r="O641" s="47">
        <f>IF(F641=0,"",F641/E640)</f>
        <v>1</v>
      </c>
      <c r="P641" s="48">
        <v>35</v>
      </c>
      <c r="Q641" s="49">
        <f t="shared" si="62"/>
        <v>1</v>
      </c>
      <c r="R641" s="49">
        <f t="shared" si="63"/>
        <v>0</v>
      </c>
    </row>
    <row r="642" spans="1:18" ht="15.75" customHeight="1" x14ac:dyDescent="0.25">
      <c r="A642" s="41">
        <v>2101</v>
      </c>
      <c r="B642" s="42"/>
      <c r="C642" s="42"/>
      <c r="D642" s="42"/>
      <c r="E642" s="42"/>
      <c r="F642" s="42"/>
      <c r="G642" s="42">
        <v>33</v>
      </c>
      <c r="H642" s="42"/>
      <c r="I642" s="42"/>
      <c r="J642" s="42"/>
      <c r="K642" s="131"/>
      <c r="L642" s="119"/>
      <c r="M642" s="120"/>
      <c r="N642" s="121"/>
      <c r="O642" s="47">
        <f>IF(G642=0,"",G642/F641)</f>
        <v>1</v>
      </c>
      <c r="P642" s="48">
        <v>35</v>
      </c>
      <c r="Q642" s="49">
        <f t="shared" si="62"/>
        <v>1</v>
      </c>
      <c r="R642" s="49">
        <f t="shared" si="63"/>
        <v>0</v>
      </c>
    </row>
    <row r="643" spans="1:18" ht="15.75" customHeight="1" x14ac:dyDescent="0.25">
      <c r="A643" s="41">
        <v>2102</v>
      </c>
      <c r="B643" s="42"/>
      <c r="C643" s="42"/>
      <c r="D643" s="42"/>
      <c r="E643" s="42"/>
      <c r="F643" s="42"/>
      <c r="G643" s="42"/>
      <c r="H643" s="42">
        <v>30</v>
      </c>
      <c r="I643" s="42"/>
      <c r="J643" s="42"/>
      <c r="K643" s="131"/>
      <c r="L643" s="119"/>
      <c r="M643" s="120"/>
      <c r="N643" s="121"/>
      <c r="O643" s="47">
        <f>IF(H643=0,"",H643/G642)</f>
        <v>0.90909090909090906</v>
      </c>
      <c r="P643" s="48">
        <v>35</v>
      </c>
      <c r="Q643" s="49">
        <f t="shared" si="62"/>
        <v>1</v>
      </c>
      <c r="R643" s="49">
        <f t="shared" si="63"/>
        <v>0</v>
      </c>
    </row>
    <row r="644" spans="1:18" ht="15.75" customHeight="1" x14ac:dyDescent="0.25">
      <c r="A644" s="41">
        <v>2201</v>
      </c>
      <c r="B644" s="42"/>
      <c r="C644" s="42"/>
      <c r="D644" s="42"/>
      <c r="E644" s="42"/>
      <c r="F644" s="42"/>
      <c r="G644" s="42"/>
      <c r="H644" s="42"/>
      <c r="I644" s="42">
        <v>29</v>
      </c>
      <c r="J644" s="42"/>
      <c r="K644" s="131"/>
      <c r="L644" s="119"/>
      <c r="M644" s="120"/>
      <c r="N644" s="121"/>
      <c r="O644" s="47">
        <f>IF(I644=0,"",I644/H643)</f>
        <v>0.96666666666666667</v>
      </c>
      <c r="P644" s="48">
        <v>34</v>
      </c>
      <c r="Q644" s="49">
        <f t="shared" si="62"/>
        <v>0.97142857142857142</v>
      </c>
      <c r="R644" s="49">
        <f t="shared" si="63"/>
        <v>2.8571428571428581E-2</v>
      </c>
    </row>
    <row r="645" spans="1:18" ht="15.75" customHeight="1" x14ac:dyDescent="0.25">
      <c r="A645" s="41">
        <v>2202</v>
      </c>
      <c r="B645" s="42"/>
      <c r="C645" s="42"/>
      <c r="D645" s="42"/>
      <c r="E645" s="42"/>
      <c r="F645" s="42"/>
      <c r="G645" s="42"/>
      <c r="H645" s="42"/>
      <c r="I645" s="42"/>
      <c r="J645" s="42">
        <v>28</v>
      </c>
      <c r="K645" s="131">
        <v>23</v>
      </c>
      <c r="L645" s="119"/>
      <c r="M645" s="120"/>
      <c r="N645" s="121"/>
      <c r="O645" s="47">
        <f>IF(J645=0,"",J645/I644)</f>
        <v>0.96551724137931039</v>
      </c>
      <c r="P645" s="48">
        <v>33</v>
      </c>
      <c r="Q645" s="49">
        <f t="shared" si="62"/>
        <v>0.97058823529411764</v>
      </c>
      <c r="R645" s="49">
        <f t="shared" si="63"/>
        <v>2.9411764705882359E-2</v>
      </c>
    </row>
    <row r="646" spans="1:18" ht="15.75" customHeight="1" x14ac:dyDescent="0.25">
      <c r="A646" s="41">
        <v>2301</v>
      </c>
      <c r="B646" s="42"/>
      <c r="C646" s="42"/>
      <c r="D646" s="42"/>
      <c r="E646" s="42"/>
      <c r="F646" s="42"/>
      <c r="G646" s="42"/>
      <c r="H646" s="42"/>
      <c r="I646" s="42"/>
      <c r="J646" s="42">
        <v>8</v>
      </c>
      <c r="K646" s="131">
        <v>5</v>
      </c>
      <c r="L646" s="119"/>
      <c r="M646" s="120"/>
      <c r="N646" s="120"/>
      <c r="O646" s="168"/>
      <c r="P646" s="48">
        <v>10</v>
      </c>
      <c r="Q646" s="180"/>
      <c r="R646" s="168"/>
    </row>
    <row r="647" spans="1:18" ht="15.75" customHeight="1" x14ac:dyDescent="0.25">
      <c r="A647" s="41">
        <v>2301</v>
      </c>
      <c r="B647" s="42"/>
      <c r="C647" s="42"/>
      <c r="D647" s="42"/>
      <c r="E647" s="42"/>
      <c r="F647" s="42"/>
      <c r="G647" s="42"/>
      <c r="H647" s="42"/>
      <c r="I647" s="42"/>
      <c r="J647" s="42">
        <v>2</v>
      </c>
      <c r="K647" s="131"/>
      <c r="L647" s="119"/>
      <c r="M647" s="120"/>
      <c r="N647" s="122"/>
      <c r="O647" s="168"/>
      <c r="P647" s="162">
        <v>4</v>
      </c>
      <c r="Q647" s="180"/>
      <c r="R647" s="168"/>
    </row>
    <row r="648" spans="1:18" ht="15.75" customHeight="1" x14ac:dyDescent="0.25">
      <c r="A648" s="41">
        <v>2401</v>
      </c>
      <c r="B648" s="42"/>
      <c r="C648" s="42"/>
      <c r="D648" s="42"/>
      <c r="E648" s="42"/>
      <c r="F648" s="42"/>
      <c r="G648" s="42"/>
      <c r="H648" s="42"/>
      <c r="I648" s="42"/>
      <c r="J648" s="42">
        <v>1</v>
      </c>
      <c r="K648" s="131"/>
      <c r="L648" s="119"/>
      <c r="M648" s="120"/>
      <c r="N648" s="122"/>
      <c r="O648" s="207"/>
      <c r="P648" s="164">
        <v>1</v>
      </c>
      <c r="Q648" s="208"/>
      <c r="R648" s="168"/>
    </row>
    <row r="649" spans="1:18" ht="15.75" customHeight="1" x14ac:dyDescent="0.25">
      <c r="A649" s="41">
        <v>2402</v>
      </c>
      <c r="B649" s="42"/>
      <c r="C649" s="42"/>
      <c r="D649" s="42"/>
      <c r="E649" s="42"/>
      <c r="F649" s="42"/>
      <c r="G649" s="42"/>
      <c r="H649" s="42"/>
      <c r="I649" s="42"/>
      <c r="J649" s="42">
        <v>1</v>
      </c>
      <c r="K649" s="131">
        <v>1</v>
      </c>
      <c r="L649" s="119"/>
      <c r="M649" s="120"/>
      <c r="N649" s="122"/>
      <c r="O649" s="207"/>
      <c r="P649" s="164">
        <v>1</v>
      </c>
      <c r="Q649" s="208"/>
      <c r="R649" s="168"/>
    </row>
    <row r="650" spans="1:18" ht="15.75" customHeight="1" x14ac:dyDescent="0.25">
      <c r="A650" s="41">
        <v>2501</v>
      </c>
      <c r="B650" s="42"/>
      <c r="C650" s="42"/>
      <c r="D650" s="42"/>
      <c r="E650" s="42"/>
      <c r="F650" s="42"/>
      <c r="G650" s="42"/>
      <c r="H650" s="42"/>
      <c r="I650" s="42"/>
      <c r="J650" s="42"/>
      <c r="K650" s="131"/>
      <c r="L650" s="119"/>
      <c r="M650" s="120"/>
      <c r="N650" s="122"/>
      <c r="O650" s="52" t="s">
        <v>35</v>
      </c>
      <c r="P650" s="163">
        <v>27</v>
      </c>
      <c r="Q650" s="54">
        <f>IF(SUM(K641:K650)=0,"",SUM(K641:K650))</f>
        <v>29</v>
      </c>
      <c r="R650" s="55" t="s">
        <v>20</v>
      </c>
    </row>
    <row r="651" spans="1:18" ht="15.75" customHeight="1" x14ac:dyDescent="0.25">
      <c r="A651" s="41">
        <v>2502</v>
      </c>
      <c r="B651" s="42"/>
      <c r="C651" s="42"/>
      <c r="D651" s="42"/>
      <c r="E651" s="42"/>
      <c r="F651" s="42"/>
      <c r="G651" s="42"/>
      <c r="H651" s="42"/>
      <c r="I651" s="42"/>
      <c r="J651" s="42"/>
      <c r="K651" s="131"/>
      <c r="L651" s="119"/>
      <c r="M651" s="120"/>
      <c r="N651" s="122"/>
      <c r="O651" s="56" t="s">
        <v>36</v>
      </c>
      <c r="P651" s="96">
        <f>P650/B637</f>
        <v>0.71052631578947367</v>
      </c>
      <c r="Q651" s="58">
        <f>IF(P650/Q650=0,"",P650/Q650)</f>
        <v>0.93103448275862066</v>
      </c>
      <c r="R651" s="59" t="s">
        <v>37</v>
      </c>
    </row>
    <row r="652" spans="1:18" ht="15.75" customHeight="1" x14ac:dyDescent="0.25">
      <c r="A652" s="41">
        <v>2601</v>
      </c>
      <c r="B652" s="178"/>
      <c r="C652" s="178"/>
      <c r="D652" s="178"/>
      <c r="E652" s="178"/>
      <c r="F652" s="178"/>
      <c r="G652" s="178"/>
      <c r="H652" s="178"/>
      <c r="I652" s="178"/>
      <c r="J652" s="178"/>
      <c r="K652" s="131"/>
      <c r="L652" s="128"/>
      <c r="M652" s="129"/>
      <c r="N652" s="130"/>
      <c r="O652" s="61"/>
      <c r="P652" s="62"/>
      <c r="Q652" s="62"/>
      <c r="R652" s="63"/>
    </row>
    <row r="653" spans="1:18" ht="18" customHeight="1" x14ac:dyDescent="0.25">
      <c r="A653" s="22"/>
      <c r="B653" s="210" t="s">
        <v>79</v>
      </c>
      <c r="C653" s="210"/>
      <c r="D653" s="210"/>
      <c r="E653" s="210"/>
      <c r="F653" s="210"/>
      <c r="G653" s="210"/>
      <c r="H653" s="210"/>
      <c r="I653" s="210"/>
      <c r="J653" s="210"/>
      <c r="K653" s="177">
        <f>SUM(K645:K649)</f>
        <v>29</v>
      </c>
      <c r="L653" s="65">
        <f>IF(K645=0,"",K645/B637)</f>
        <v>0.60526315789473684</v>
      </c>
      <c r="M653" s="65">
        <f>IF(K653=0,"",K653/B637)</f>
        <v>0.76315789473684215</v>
      </c>
      <c r="N653" s="65">
        <f>M653-L653</f>
        <v>0.15789473684210531</v>
      </c>
      <c r="O653" s="1"/>
      <c r="P653" s="27"/>
      <c r="Q653" s="30"/>
      <c r="R653" s="1"/>
    </row>
    <row r="654" spans="1:18" ht="12.75" customHeight="1" x14ac:dyDescent="0.2">
      <c r="M654" s="1"/>
      <c r="N654" s="1"/>
      <c r="P654" s="1"/>
    </row>
    <row r="655" spans="1:18" ht="12.75" customHeight="1" x14ac:dyDescent="0.2">
      <c r="M655" s="1"/>
      <c r="N655" s="1"/>
      <c r="P655" s="1"/>
    </row>
    <row r="656" spans="1:18" ht="26.25" customHeight="1" x14ac:dyDescent="0.4">
      <c r="A656" s="113"/>
      <c r="B656" s="211" t="s">
        <v>68</v>
      </c>
      <c r="C656" s="211"/>
      <c r="D656" s="211"/>
      <c r="E656" s="211"/>
      <c r="F656" s="211"/>
      <c r="G656" s="211"/>
      <c r="H656" s="211"/>
      <c r="I656" s="211"/>
      <c r="J656" s="211"/>
      <c r="K656" s="66" t="s">
        <v>89</v>
      </c>
      <c r="L656" s="1"/>
      <c r="M656" s="1"/>
      <c r="N656" s="27"/>
      <c r="O656" s="1"/>
      <c r="P656" s="27"/>
      <c r="Q656" s="27"/>
      <c r="R656" s="27"/>
    </row>
    <row r="657" spans="1:19" ht="20.25" customHeight="1" x14ac:dyDescent="0.2">
      <c r="A657" s="223" t="s">
        <v>19</v>
      </c>
      <c r="B657" s="224" t="s">
        <v>69</v>
      </c>
      <c r="C657" s="247"/>
      <c r="D657" s="247"/>
      <c r="E657" s="247"/>
      <c r="F657" s="247"/>
      <c r="G657" s="247"/>
      <c r="H657" s="247"/>
      <c r="I657" s="247"/>
      <c r="J657" s="248"/>
      <c r="K657" s="227" t="s">
        <v>20</v>
      </c>
      <c r="L657" s="221" t="s">
        <v>11</v>
      </c>
      <c r="M657" s="221" t="s">
        <v>12</v>
      </c>
      <c r="N657" s="229" t="s">
        <v>13</v>
      </c>
      <c r="O657" s="221" t="s">
        <v>14</v>
      </c>
      <c r="P657" s="222" t="s">
        <v>15</v>
      </c>
      <c r="Q657" s="222" t="s">
        <v>16</v>
      </c>
      <c r="R657" s="221" t="s">
        <v>17</v>
      </c>
    </row>
    <row r="658" spans="1:19" ht="15.75" customHeight="1" x14ac:dyDescent="0.25">
      <c r="A658" s="217"/>
      <c r="B658" s="41" t="s">
        <v>70</v>
      </c>
      <c r="C658" s="41" t="s">
        <v>71</v>
      </c>
      <c r="D658" s="41" t="s">
        <v>72</v>
      </c>
      <c r="E658" s="41" t="s">
        <v>73</v>
      </c>
      <c r="F658" s="41" t="s">
        <v>74</v>
      </c>
      <c r="G658" s="41" t="s">
        <v>75</v>
      </c>
      <c r="H658" s="41" t="s">
        <v>76</v>
      </c>
      <c r="I658" s="41" t="s">
        <v>77</v>
      </c>
      <c r="J658" s="41" t="s">
        <v>78</v>
      </c>
      <c r="K658" s="236"/>
      <c r="L658" s="217"/>
      <c r="M658" s="217"/>
      <c r="N658" s="217"/>
      <c r="O658" s="217"/>
      <c r="P658" s="217"/>
      <c r="Q658" s="217"/>
      <c r="R658" s="217"/>
    </row>
    <row r="659" spans="1:19" ht="15.75" customHeight="1" x14ac:dyDescent="0.25">
      <c r="A659" s="41">
        <v>1901</v>
      </c>
      <c r="B659" s="42">
        <v>31</v>
      </c>
      <c r="C659" s="42"/>
      <c r="D659" s="42"/>
      <c r="E659" s="42"/>
      <c r="F659" s="42"/>
      <c r="G659" s="42"/>
      <c r="H659" s="42"/>
      <c r="I659" s="42"/>
      <c r="J659" s="42"/>
      <c r="K659" s="131"/>
      <c r="L659" s="114"/>
      <c r="M659" s="115"/>
      <c r="N659" s="116"/>
      <c r="O659" s="117"/>
      <c r="P659" s="44">
        <f>B659</f>
        <v>31</v>
      </c>
      <c r="Q659" s="118"/>
      <c r="R659" s="117"/>
    </row>
    <row r="660" spans="1:19" ht="15.75" customHeight="1" x14ac:dyDescent="0.25">
      <c r="A660" s="41">
        <v>1902</v>
      </c>
      <c r="B660" s="42"/>
      <c r="C660" s="42">
        <v>25</v>
      </c>
      <c r="D660" s="42"/>
      <c r="E660" s="42"/>
      <c r="F660" s="42"/>
      <c r="G660" s="42"/>
      <c r="H660" s="42"/>
      <c r="I660" s="42"/>
      <c r="J660" s="42"/>
      <c r="K660" s="131"/>
      <c r="L660" s="119"/>
      <c r="M660" s="120"/>
      <c r="N660" s="121"/>
      <c r="O660" s="47">
        <f>IF(C660=0,"",C660/B659)</f>
        <v>0.80645161290322576</v>
      </c>
      <c r="P660" s="48">
        <v>25</v>
      </c>
      <c r="Q660" s="49">
        <f t="shared" ref="Q660:Q667" si="64">IF(P660=0,"",P660/P659)</f>
        <v>0.80645161290322576</v>
      </c>
      <c r="R660" s="49">
        <f t="shared" ref="R660:R667" si="65">IF(P660=0,"",100%-Q660)</f>
        <v>0.19354838709677424</v>
      </c>
    </row>
    <row r="661" spans="1:19" ht="15.75" customHeight="1" x14ac:dyDescent="0.25">
      <c r="A661" s="41">
        <v>2001</v>
      </c>
      <c r="B661" s="42"/>
      <c r="C661" s="42"/>
      <c r="D661" s="42">
        <v>22</v>
      </c>
      <c r="E661" s="42"/>
      <c r="F661" s="42"/>
      <c r="G661" s="42"/>
      <c r="H661" s="42"/>
      <c r="I661" s="42"/>
      <c r="J661" s="42"/>
      <c r="K661" s="131"/>
      <c r="L661" s="119"/>
      <c r="M661" s="120"/>
      <c r="N661" s="121"/>
      <c r="O661" s="47">
        <f>IF(D661=0,"",D661/C660)</f>
        <v>0.88</v>
      </c>
      <c r="P661" s="48">
        <v>22</v>
      </c>
      <c r="Q661" s="49">
        <f t="shared" si="64"/>
        <v>0.88</v>
      </c>
      <c r="R661" s="49">
        <f t="shared" si="65"/>
        <v>0.12</v>
      </c>
      <c r="S661" s="74">
        <f>P661/P659</f>
        <v>0.70967741935483875</v>
      </c>
    </row>
    <row r="662" spans="1:19" ht="15.75" customHeight="1" x14ac:dyDescent="0.25">
      <c r="A662" s="41">
        <v>2002</v>
      </c>
      <c r="B662" s="42"/>
      <c r="C662" s="42"/>
      <c r="D662" s="42"/>
      <c r="E662" s="42">
        <v>21</v>
      </c>
      <c r="F662" s="42"/>
      <c r="G662" s="42"/>
      <c r="H662" s="42"/>
      <c r="I662" s="42"/>
      <c r="J662" s="42"/>
      <c r="K662" s="131"/>
      <c r="L662" s="119"/>
      <c r="M662" s="120"/>
      <c r="N662" s="121"/>
      <c r="O662" s="47">
        <f>IF(E662=0,"",E662/D661)</f>
        <v>0.95454545454545459</v>
      </c>
      <c r="P662" s="48">
        <v>21</v>
      </c>
      <c r="Q662" s="49">
        <f t="shared" si="64"/>
        <v>0.95454545454545459</v>
      </c>
      <c r="R662" s="49">
        <f t="shared" si="65"/>
        <v>4.5454545454545414E-2</v>
      </c>
    </row>
    <row r="663" spans="1:19" ht="15.75" customHeight="1" x14ac:dyDescent="0.25">
      <c r="A663" s="41">
        <v>2101</v>
      </c>
      <c r="B663" s="42"/>
      <c r="C663" s="42"/>
      <c r="D663" s="42"/>
      <c r="E663" s="42"/>
      <c r="F663" s="42">
        <v>21</v>
      </c>
      <c r="G663" s="42"/>
      <c r="H663" s="42"/>
      <c r="I663" s="42"/>
      <c r="J663" s="42"/>
      <c r="K663" s="131"/>
      <c r="L663" s="119"/>
      <c r="M663" s="120"/>
      <c r="N663" s="121"/>
      <c r="O663" s="47">
        <f>IF(F663=0,"",F663/E662)</f>
        <v>1</v>
      </c>
      <c r="P663" s="48">
        <v>21</v>
      </c>
      <c r="Q663" s="49">
        <f t="shared" si="64"/>
        <v>1</v>
      </c>
      <c r="R663" s="49">
        <f t="shared" si="65"/>
        <v>0</v>
      </c>
    </row>
    <row r="664" spans="1:19" ht="15.75" customHeight="1" x14ac:dyDescent="0.25">
      <c r="A664" s="41">
        <v>2102</v>
      </c>
      <c r="B664" s="42"/>
      <c r="C664" s="42"/>
      <c r="D664" s="42"/>
      <c r="E664" s="42"/>
      <c r="F664" s="42"/>
      <c r="G664" s="42">
        <v>21</v>
      </c>
      <c r="H664" s="42"/>
      <c r="I664" s="42"/>
      <c r="J664" s="42"/>
      <c r="K664" s="131"/>
      <c r="L664" s="119"/>
      <c r="M664" s="120"/>
      <c r="N664" s="121"/>
      <c r="O664" s="47">
        <f>IF(G664=0,"",G664/F663)</f>
        <v>1</v>
      </c>
      <c r="P664" s="48">
        <v>21</v>
      </c>
      <c r="Q664" s="49">
        <f t="shared" si="64"/>
        <v>1</v>
      </c>
      <c r="R664" s="49">
        <f t="shared" si="65"/>
        <v>0</v>
      </c>
    </row>
    <row r="665" spans="1:19" ht="15.75" customHeight="1" x14ac:dyDescent="0.25">
      <c r="A665" s="41">
        <v>2201</v>
      </c>
      <c r="B665" s="42"/>
      <c r="C665" s="42"/>
      <c r="D665" s="42"/>
      <c r="E665" s="42"/>
      <c r="F665" s="42"/>
      <c r="G665" s="42"/>
      <c r="H665" s="42">
        <v>20</v>
      </c>
      <c r="I665" s="42"/>
      <c r="J665" s="42"/>
      <c r="K665" s="131"/>
      <c r="L665" s="119"/>
      <c r="M665" s="120"/>
      <c r="N665" s="121"/>
      <c r="O665" s="47">
        <f>IF(H665=0,"",H665/G664)</f>
        <v>0.95238095238095233</v>
      </c>
      <c r="P665" s="48">
        <v>20</v>
      </c>
      <c r="Q665" s="49">
        <f t="shared" si="64"/>
        <v>0.95238095238095233</v>
      </c>
      <c r="R665" s="49">
        <f t="shared" si="65"/>
        <v>4.7619047619047672E-2</v>
      </c>
    </row>
    <row r="666" spans="1:19" ht="15.75" customHeight="1" x14ac:dyDescent="0.25">
      <c r="A666" s="41">
        <v>2202</v>
      </c>
      <c r="B666" s="42"/>
      <c r="C666" s="42"/>
      <c r="D666" s="42"/>
      <c r="E666" s="42"/>
      <c r="F666" s="42"/>
      <c r="G666" s="42"/>
      <c r="H666" s="42"/>
      <c r="I666" s="42">
        <v>20</v>
      </c>
      <c r="J666" s="42"/>
      <c r="K666" s="131"/>
      <c r="L666" s="119"/>
      <c r="M666" s="120"/>
      <c r="N666" s="121"/>
      <c r="O666" s="47">
        <f>IF(I666=0,"",I666/H665)</f>
        <v>1</v>
      </c>
      <c r="P666" s="48">
        <v>20</v>
      </c>
      <c r="Q666" s="49">
        <f t="shared" si="64"/>
        <v>1</v>
      </c>
      <c r="R666" s="49">
        <f t="shared" si="65"/>
        <v>0</v>
      </c>
    </row>
    <row r="667" spans="1:19" ht="15.75" customHeight="1" x14ac:dyDescent="0.25">
      <c r="A667" s="41">
        <v>2301</v>
      </c>
      <c r="B667" s="42"/>
      <c r="C667" s="42"/>
      <c r="D667" s="42"/>
      <c r="E667" s="42"/>
      <c r="F667" s="42"/>
      <c r="G667" s="42"/>
      <c r="H667" s="42"/>
      <c r="I667" s="42"/>
      <c r="J667" s="42">
        <v>20</v>
      </c>
      <c r="K667" s="131">
        <v>16</v>
      </c>
      <c r="L667" s="119"/>
      <c r="M667" s="120"/>
      <c r="N667" s="121"/>
      <c r="O667" s="47">
        <f>IF(J667=0,"",J667/I666)</f>
        <v>1</v>
      </c>
      <c r="P667" s="48">
        <v>20</v>
      </c>
      <c r="Q667" s="49">
        <f t="shared" si="64"/>
        <v>1</v>
      </c>
      <c r="R667" s="49">
        <f t="shared" si="65"/>
        <v>0</v>
      </c>
    </row>
    <row r="668" spans="1:19" ht="15.75" customHeight="1" x14ac:dyDescent="0.25">
      <c r="A668" s="41">
        <v>2301</v>
      </c>
      <c r="B668" s="42"/>
      <c r="C668" s="42"/>
      <c r="D668" s="42"/>
      <c r="E668" s="42"/>
      <c r="F668" s="42"/>
      <c r="G668" s="42"/>
      <c r="H668" s="42"/>
      <c r="I668" s="42"/>
      <c r="J668" s="42">
        <v>3</v>
      </c>
      <c r="K668" s="131">
        <v>2</v>
      </c>
      <c r="L668" s="119"/>
      <c r="M668" s="120"/>
      <c r="N668" s="120"/>
      <c r="O668" s="126"/>
      <c r="P668" s="48">
        <v>3</v>
      </c>
      <c r="Q668" s="127"/>
      <c r="R668" s="126"/>
    </row>
    <row r="669" spans="1:19" ht="15.75" customHeight="1" x14ac:dyDescent="0.25">
      <c r="A669" s="41">
        <v>2401</v>
      </c>
      <c r="B669" s="42"/>
      <c r="C669" s="42"/>
      <c r="D669" s="42"/>
      <c r="E669" s="42"/>
      <c r="F669" s="42"/>
      <c r="G669" s="42"/>
      <c r="H669" s="42"/>
      <c r="I669" s="42"/>
      <c r="J669" s="42">
        <v>1</v>
      </c>
      <c r="K669" s="131"/>
      <c r="L669" s="119"/>
      <c r="M669" s="120"/>
      <c r="N669" s="122"/>
      <c r="O669" s="126"/>
      <c r="P669" s="124">
        <v>1</v>
      </c>
      <c r="Q669" s="127"/>
      <c r="R669" s="126"/>
    </row>
    <row r="670" spans="1:19" ht="15.75" customHeight="1" x14ac:dyDescent="0.25">
      <c r="A670" s="41">
        <v>2402</v>
      </c>
      <c r="B670" s="42"/>
      <c r="C670" s="42"/>
      <c r="D670" s="42"/>
      <c r="E670" s="42"/>
      <c r="F670" s="42"/>
      <c r="G670" s="42"/>
      <c r="H670" s="42"/>
      <c r="I670" s="42"/>
      <c r="J670" s="42">
        <v>1</v>
      </c>
      <c r="K670" s="131">
        <v>1</v>
      </c>
      <c r="L670" s="119"/>
      <c r="M670" s="120"/>
      <c r="N670" s="122"/>
      <c r="O670" s="126"/>
      <c r="P670" s="124">
        <v>1</v>
      </c>
      <c r="Q670" s="127"/>
      <c r="R670" s="126"/>
    </row>
    <row r="671" spans="1:19" ht="15.75" customHeight="1" x14ac:dyDescent="0.25">
      <c r="A671" s="41">
        <v>2501</v>
      </c>
      <c r="B671" s="42"/>
      <c r="C671" s="42"/>
      <c r="D671" s="42"/>
      <c r="E671" s="42"/>
      <c r="F671" s="42"/>
      <c r="G671" s="42"/>
      <c r="H671" s="42"/>
      <c r="I671" s="42"/>
      <c r="J671" s="42"/>
      <c r="K671" s="131"/>
      <c r="L671" s="119"/>
      <c r="M671" s="120"/>
      <c r="N671" s="122"/>
      <c r="O671" s="120"/>
      <c r="P671" s="122"/>
      <c r="Q671" s="151"/>
      <c r="R671" s="126"/>
    </row>
    <row r="672" spans="1:19" ht="15.75" customHeight="1" x14ac:dyDescent="0.25">
      <c r="A672" s="41">
        <v>2502</v>
      </c>
      <c r="B672" s="42"/>
      <c r="C672" s="42"/>
      <c r="D672" s="42"/>
      <c r="E672" s="42"/>
      <c r="F672" s="42"/>
      <c r="G672" s="42"/>
      <c r="H672" s="42"/>
      <c r="I672" s="42"/>
      <c r="J672" s="42"/>
      <c r="K672" s="131"/>
      <c r="L672" s="119"/>
      <c r="M672" s="120"/>
      <c r="N672" s="122"/>
      <c r="O672" s="52" t="s">
        <v>35</v>
      </c>
      <c r="P672" s="94">
        <v>17</v>
      </c>
      <c r="Q672" s="54">
        <f>IF(SUM(K663:K672)=0,"",SUM(K663:K672))</f>
        <v>19</v>
      </c>
      <c r="R672" s="55" t="s">
        <v>20</v>
      </c>
    </row>
    <row r="673" spans="1:19" ht="15.75" customHeight="1" x14ac:dyDescent="0.25">
      <c r="A673" s="41">
        <v>2601</v>
      </c>
      <c r="B673" s="42"/>
      <c r="C673" s="42"/>
      <c r="D673" s="42"/>
      <c r="E673" s="42"/>
      <c r="F673" s="42"/>
      <c r="G673" s="42"/>
      <c r="H673" s="42"/>
      <c r="I673" s="42"/>
      <c r="J673" s="42"/>
      <c r="K673" s="131"/>
      <c r="L673" s="119"/>
      <c r="M673" s="120"/>
      <c r="N673" s="122"/>
      <c r="O673" s="56" t="s">
        <v>36</v>
      </c>
      <c r="P673" s="96">
        <f>P672/B659</f>
        <v>0.54838709677419351</v>
      </c>
      <c r="Q673" s="58">
        <f>IF(P672/Q672=0,"",P672/Q672)</f>
        <v>0.89473684210526316</v>
      </c>
      <c r="R673" s="59" t="s">
        <v>37</v>
      </c>
    </row>
    <row r="674" spans="1:19" ht="15.75" customHeight="1" x14ac:dyDescent="0.25">
      <c r="A674" s="41">
        <v>2602</v>
      </c>
      <c r="B674" s="178"/>
      <c r="C674" s="178"/>
      <c r="D674" s="178"/>
      <c r="E674" s="178"/>
      <c r="F674" s="178"/>
      <c r="G674" s="178"/>
      <c r="H674" s="178"/>
      <c r="I674" s="178"/>
      <c r="J674" s="178"/>
      <c r="K674" s="131"/>
      <c r="L674" s="128"/>
      <c r="M674" s="129"/>
      <c r="N674" s="130"/>
      <c r="O674" s="61"/>
      <c r="P674" s="62"/>
      <c r="Q674" s="62"/>
      <c r="R674" s="63"/>
    </row>
    <row r="675" spans="1:19" ht="18" customHeight="1" x14ac:dyDescent="0.25">
      <c r="A675" s="22"/>
      <c r="B675" s="210" t="s">
        <v>79</v>
      </c>
      <c r="C675" s="210"/>
      <c r="D675" s="210"/>
      <c r="E675" s="210"/>
      <c r="F675" s="210"/>
      <c r="G675" s="210"/>
      <c r="H675" s="210"/>
      <c r="I675" s="210"/>
      <c r="J675" s="210"/>
      <c r="K675" s="177">
        <f>SUM(K667:K671)</f>
        <v>19</v>
      </c>
      <c r="L675" s="65">
        <f>IF(K667=0,"",K667/B659)</f>
        <v>0.5161290322580645</v>
      </c>
      <c r="M675" s="65">
        <f>IF(K675=0,"",K675/B659)</f>
        <v>0.61290322580645162</v>
      </c>
      <c r="N675" s="65">
        <f>M675-L675</f>
        <v>9.6774193548387122E-2</v>
      </c>
      <c r="O675" s="1"/>
      <c r="P675" s="27"/>
      <c r="Q675" s="30"/>
      <c r="R675" s="1"/>
    </row>
    <row r="676" spans="1:19" ht="12.75" customHeight="1" x14ac:dyDescent="0.2">
      <c r="M676" s="1"/>
      <c r="N676" s="1"/>
      <c r="P676" s="1"/>
    </row>
    <row r="677" spans="1:19" ht="12.75" customHeight="1" x14ac:dyDescent="0.2">
      <c r="M677" s="1"/>
      <c r="N677" s="1"/>
      <c r="P677" s="1"/>
    </row>
    <row r="678" spans="1:19" ht="26.25" customHeight="1" x14ac:dyDescent="0.4">
      <c r="A678" s="113"/>
      <c r="B678" s="211" t="s">
        <v>68</v>
      </c>
      <c r="C678" s="211"/>
      <c r="D678" s="211"/>
      <c r="E678" s="211"/>
      <c r="F678" s="211"/>
      <c r="G678" s="211"/>
      <c r="H678" s="211"/>
      <c r="I678" s="211"/>
      <c r="J678" s="211"/>
      <c r="K678" s="66" t="s">
        <v>90</v>
      </c>
      <c r="L678" s="1"/>
      <c r="M678" s="1"/>
      <c r="N678" s="27"/>
      <c r="O678" s="1"/>
      <c r="P678" s="27"/>
      <c r="Q678" s="27"/>
      <c r="R678" s="27"/>
    </row>
    <row r="679" spans="1:19" ht="20.25" customHeight="1" x14ac:dyDescent="0.2">
      <c r="A679" s="223" t="s">
        <v>19</v>
      </c>
      <c r="B679" s="224" t="s">
        <v>69</v>
      </c>
      <c r="C679" s="247"/>
      <c r="D679" s="247"/>
      <c r="E679" s="247"/>
      <c r="F679" s="247"/>
      <c r="G679" s="247"/>
      <c r="H679" s="247"/>
      <c r="I679" s="247"/>
      <c r="J679" s="248"/>
      <c r="K679" s="227" t="s">
        <v>20</v>
      </c>
      <c r="L679" s="221" t="s">
        <v>11</v>
      </c>
      <c r="M679" s="221" t="s">
        <v>12</v>
      </c>
      <c r="N679" s="229" t="s">
        <v>13</v>
      </c>
      <c r="O679" s="221" t="s">
        <v>14</v>
      </c>
      <c r="P679" s="222" t="s">
        <v>15</v>
      </c>
      <c r="Q679" s="222" t="s">
        <v>16</v>
      </c>
      <c r="R679" s="221" t="s">
        <v>17</v>
      </c>
    </row>
    <row r="680" spans="1:19" ht="15.75" customHeight="1" x14ac:dyDescent="0.25">
      <c r="A680" s="217"/>
      <c r="B680" s="41" t="s">
        <v>70</v>
      </c>
      <c r="C680" s="41" t="s">
        <v>71</v>
      </c>
      <c r="D680" s="41" t="s">
        <v>72</v>
      </c>
      <c r="E680" s="41" t="s">
        <v>73</v>
      </c>
      <c r="F680" s="41" t="s">
        <v>74</v>
      </c>
      <c r="G680" s="41" t="s">
        <v>75</v>
      </c>
      <c r="H680" s="41" t="s">
        <v>76</v>
      </c>
      <c r="I680" s="41" t="s">
        <v>77</v>
      </c>
      <c r="J680" s="41" t="s">
        <v>78</v>
      </c>
      <c r="K680" s="236"/>
      <c r="L680" s="217"/>
      <c r="M680" s="217"/>
      <c r="N680" s="217"/>
      <c r="O680" s="217"/>
      <c r="P680" s="217"/>
      <c r="Q680" s="217"/>
      <c r="R680" s="217"/>
    </row>
    <row r="681" spans="1:19" ht="15.75" customHeight="1" x14ac:dyDescent="0.25">
      <c r="A681" s="41">
        <v>1902</v>
      </c>
      <c r="B681" s="42">
        <v>39</v>
      </c>
      <c r="C681" s="42"/>
      <c r="D681" s="42"/>
      <c r="E681" s="42"/>
      <c r="F681" s="42"/>
      <c r="G681" s="42"/>
      <c r="H681" s="42"/>
      <c r="I681" s="42"/>
      <c r="J681" s="42"/>
      <c r="K681" s="131"/>
      <c r="L681" s="114"/>
      <c r="M681" s="115"/>
      <c r="N681" s="116"/>
      <c r="O681" s="43"/>
      <c r="P681" s="44">
        <f>B681</f>
        <v>39</v>
      </c>
      <c r="Q681" s="45"/>
      <c r="R681" s="43"/>
    </row>
    <row r="682" spans="1:19" ht="15.75" customHeight="1" x14ac:dyDescent="0.25">
      <c r="A682" s="41">
        <v>2001</v>
      </c>
      <c r="B682" s="42"/>
      <c r="C682" s="42">
        <v>37</v>
      </c>
      <c r="D682" s="42"/>
      <c r="E682" s="42"/>
      <c r="F682" s="42"/>
      <c r="G682" s="42"/>
      <c r="H682" s="42"/>
      <c r="I682" s="42"/>
      <c r="J682" s="42"/>
      <c r="K682" s="131"/>
      <c r="L682" s="119"/>
      <c r="M682" s="120"/>
      <c r="N682" s="121"/>
      <c r="O682" s="47">
        <f>IF(C682=0,"",C682/B681)</f>
        <v>0.94871794871794868</v>
      </c>
      <c r="P682" s="48">
        <v>37</v>
      </c>
      <c r="Q682" s="49">
        <f t="shared" ref="Q682:Q689" si="66">IF(P682=0,"",P682/P681)</f>
        <v>0.94871794871794868</v>
      </c>
      <c r="R682" s="49">
        <f t="shared" ref="R682:R689" si="67">IF(P682=0,"",100%-Q682)</f>
        <v>5.1282051282051322E-2</v>
      </c>
    </row>
    <row r="683" spans="1:19" ht="15.75" customHeight="1" x14ac:dyDescent="0.25">
      <c r="A683" s="41">
        <v>2002</v>
      </c>
      <c r="B683" s="42"/>
      <c r="C683" s="42"/>
      <c r="D683" s="42">
        <v>37</v>
      </c>
      <c r="E683" s="42"/>
      <c r="F683" s="42"/>
      <c r="G683" s="42"/>
      <c r="H683" s="42"/>
      <c r="I683" s="42"/>
      <c r="J683" s="42"/>
      <c r="K683" s="131"/>
      <c r="L683" s="119"/>
      <c r="M683" s="120"/>
      <c r="N683" s="121"/>
      <c r="O683" s="47">
        <f>IF(D683=0,"",D683/C682)</f>
        <v>1</v>
      </c>
      <c r="P683" s="48">
        <v>37</v>
      </c>
      <c r="Q683" s="49">
        <f t="shared" si="66"/>
        <v>1</v>
      </c>
      <c r="R683" s="49">
        <f t="shared" si="67"/>
        <v>0</v>
      </c>
      <c r="S683" s="74">
        <f>P683/P681</f>
        <v>0.94871794871794868</v>
      </c>
    </row>
    <row r="684" spans="1:19" ht="15.75" customHeight="1" x14ac:dyDescent="0.25">
      <c r="A684" s="41">
        <v>2101</v>
      </c>
      <c r="B684" s="42"/>
      <c r="C684" s="42"/>
      <c r="D684" s="42"/>
      <c r="E684" s="42">
        <v>33</v>
      </c>
      <c r="F684" s="42"/>
      <c r="G684" s="42"/>
      <c r="H684" s="42"/>
      <c r="I684" s="42"/>
      <c r="J684" s="42"/>
      <c r="K684" s="131"/>
      <c r="L684" s="119"/>
      <c r="M684" s="120"/>
      <c r="N684" s="121"/>
      <c r="O684" s="47">
        <f>IF(E684=0,"",E684/D683)</f>
        <v>0.89189189189189189</v>
      </c>
      <c r="P684" s="48">
        <v>36</v>
      </c>
      <c r="Q684" s="49">
        <f t="shared" si="66"/>
        <v>0.97297297297297303</v>
      </c>
      <c r="R684" s="49">
        <f t="shared" si="67"/>
        <v>2.7027027027026973E-2</v>
      </c>
    </row>
    <row r="685" spans="1:19" ht="15.75" customHeight="1" x14ac:dyDescent="0.25">
      <c r="A685" s="41">
        <v>2102</v>
      </c>
      <c r="B685" s="42"/>
      <c r="C685" s="42"/>
      <c r="D685" s="42"/>
      <c r="E685" s="42"/>
      <c r="F685" s="42">
        <v>32</v>
      </c>
      <c r="G685" s="42"/>
      <c r="H685" s="42"/>
      <c r="I685" s="42"/>
      <c r="J685" s="42"/>
      <c r="K685" s="131"/>
      <c r="L685" s="119"/>
      <c r="M685" s="120"/>
      <c r="N685" s="121"/>
      <c r="O685" s="47">
        <f>IF(F685=0,"",F685/E684)</f>
        <v>0.96969696969696972</v>
      </c>
      <c r="P685" s="48">
        <v>35</v>
      </c>
      <c r="Q685" s="49">
        <f t="shared" si="66"/>
        <v>0.97222222222222221</v>
      </c>
      <c r="R685" s="49">
        <f t="shared" si="67"/>
        <v>2.777777777777779E-2</v>
      </c>
    </row>
    <row r="686" spans="1:19" ht="15.75" customHeight="1" x14ac:dyDescent="0.25">
      <c r="A686" s="41">
        <v>2201</v>
      </c>
      <c r="B686" s="42"/>
      <c r="C686" s="42"/>
      <c r="D686" s="42"/>
      <c r="E686" s="42"/>
      <c r="F686" s="42"/>
      <c r="G686" s="42">
        <v>31</v>
      </c>
      <c r="H686" s="42"/>
      <c r="I686" s="42"/>
      <c r="J686" s="42"/>
      <c r="K686" s="131"/>
      <c r="L686" s="119"/>
      <c r="M686" s="120"/>
      <c r="N686" s="121"/>
      <c r="O686" s="47">
        <f>IF(G686=0,"",G686/F685)</f>
        <v>0.96875</v>
      </c>
      <c r="P686" s="48">
        <v>34</v>
      </c>
      <c r="Q686" s="49">
        <f t="shared" si="66"/>
        <v>0.97142857142857142</v>
      </c>
      <c r="R686" s="49">
        <f t="shared" si="67"/>
        <v>2.8571428571428581E-2</v>
      </c>
    </row>
    <row r="687" spans="1:19" ht="15.75" customHeight="1" x14ac:dyDescent="0.25">
      <c r="A687" s="41">
        <v>2202</v>
      </c>
      <c r="B687" s="42"/>
      <c r="C687" s="42"/>
      <c r="D687" s="42"/>
      <c r="E687" s="42"/>
      <c r="F687" s="42"/>
      <c r="G687" s="42"/>
      <c r="H687" s="42">
        <v>30</v>
      </c>
      <c r="I687" s="42"/>
      <c r="J687" s="42"/>
      <c r="K687" s="131"/>
      <c r="L687" s="119"/>
      <c r="M687" s="120"/>
      <c r="N687" s="121"/>
      <c r="O687" s="47">
        <f>IF(H687=0,"",H687/G686)</f>
        <v>0.967741935483871</v>
      </c>
      <c r="P687" s="48">
        <v>34</v>
      </c>
      <c r="Q687" s="49">
        <f t="shared" si="66"/>
        <v>1</v>
      </c>
      <c r="R687" s="49">
        <f t="shared" si="67"/>
        <v>0</v>
      </c>
    </row>
    <row r="688" spans="1:19" ht="15.75" customHeight="1" x14ac:dyDescent="0.25">
      <c r="A688" s="41">
        <v>2301</v>
      </c>
      <c r="B688" s="42"/>
      <c r="C688" s="42"/>
      <c r="D688" s="42"/>
      <c r="E688" s="42"/>
      <c r="F688" s="42"/>
      <c r="G688" s="42"/>
      <c r="H688" s="42"/>
      <c r="I688" s="42">
        <v>29</v>
      </c>
      <c r="J688" s="42"/>
      <c r="K688" s="131"/>
      <c r="L688" s="119"/>
      <c r="M688" s="120"/>
      <c r="N688" s="121"/>
      <c r="O688" s="47">
        <f>IF(I688=0,"",I688/H687)</f>
        <v>0.96666666666666667</v>
      </c>
      <c r="P688" s="48">
        <v>32</v>
      </c>
      <c r="Q688" s="49">
        <f t="shared" si="66"/>
        <v>0.94117647058823528</v>
      </c>
      <c r="R688" s="49">
        <f t="shared" si="67"/>
        <v>5.8823529411764719E-2</v>
      </c>
    </row>
    <row r="689" spans="1:18" ht="15.75" customHeight="1" x14ac:dyDescent="0.25">
      <c r="A689" s="41">
        <v>2302</v>
      </c>
      <c r="B689" s="42"/>
      <c r="C689" s="42"/>
      <c r="D689" s="42"/>
      <c r="E689" s="42"/>
      <c r="F689" s="42"/>
      <c r="G689" s="42"/>
      <c r="H689" s="42"/>
      <c r="I689" s="42"/>
      <c r="J689" s="42">
        <v>29</v>
      </c>
      <c r="K689" s="131">
        <v>24</v>
      </c>
      <c r="L689" s="119"/>
      <c r="M689" s="120"/>
      <c r="N689" s="121"/>
      <c r="O689" s="47">
        <f>IF(J689=0,"",J689/I688)</f>
        <v>1</v>
      </c>
      <c r="P689" s="48">
        <v>32</v>
      </c>
      <c r="Q689" s="49">
        <f t="shared" si="66"/>
        <v>1</v>
      </c>
      <c r="R689" s="49">
        <f t="shared" si="67"/>
        <v>0</v>
      </c>
    </row>
    <row r="690" spans="1:18" ht="15.75" customHeight="1" x14ac:dyDescent="0.25">
      <c r="A690" s="41">
        <v>2401</v>
      </c>
      <c r="B690" s="42"/>
      <c r="C690" s="42"/>
      <c r="D690" s="42"/>
      <c r="E690" s="42"/>
      <c r="F690" s="42"/>
      <c r="G690" s="42"/>
      <c r="H690" s="42"/>
      <c r="I690" s="42"/>
      <c r="J690" s="42">
        <v>1</v>
      </c>
      <c r="K690" s="131">
        <v>5</v>
      </c>
      <c r="L690" s="119"/>
      <c r="M690" s="120"/>
      <c r="N690" s="120"/>
      <c r="O690" s="168"/>
      <c r="P690" s="48">
        <v>8</v>
      </c>
      <c r="Q690" s="180"/>
      <c r="R690" s="168"/>
    </row>
    <row r="691" spans="1:18" ht="15.75" customHeight="1" x14ac:dyDescent="0.25">
      <c r="A691" s="41">
        <v>2402</v>
      </c>
      <c r="B691" s="42"/>
      <c r="C691" s="42"/>
      <c r="D691" s="42"/>
      <c r="E691" s="42"/>
      <c r="F691" s="42"/>
      <c r="G691" s="42"/>
      <c r="H691" s="42"/>
      <c r="I691" s="42"/>
      <c r="J691" s="42">
        <v>1</v>
      </c>
      <c r="K691" s="131">
        <v>1</v>
      </c>
      <c r="L691" s="119"/>
      <c r="M691" s="120"/>
      <c r="N691" s="122"/>
      <c r="O691" s="168"/>
      <c r="P691" s="124">
        <v>3</v>
      </c>
      <c r="Q691" s="180"/>
      <c r="R691" s="168"/>
    </row>
    <row r="692" spans="1:18" ht="15.75" customHeight="1" x14ac:dyDescent="0.25">
      <c r="A692" s="41">
        <v>2501</v>
      </c>
      <c r="B692" s="42"/>
      <c r="C692" s="42"/>
      <c r="D692" s="42"/>
      <c r="E692" s="42"/>
      <c r="F692" s="42"/>
      <c r="G692" s="42"/>
      <c r="H692" s="42"/>
      <c r="I692" s="42"/>
      <c r="J692" s="42">
        <v>1</v>
      </c>
      <c r="K692" s="131">
        <v>1</v>
      </c>
      <c r="L692" s="119"/>
      <c r="M692" s="120"/>
      <c r="N692" s="122"/>
      <c r="O692" s="168"/>
      <c r="P692" s="124">
        <v>2</v>
      </c>
      <c r="Q692" s="180"/>
      <c r="R692" s="168"/>
    </row>
    <row r="693" spans="1:18" ht="15.75" customHeight="1" x14ac:dyDescent="0.25">
      <c r="A693" s="41">
        <v>2502</v>
      </c>
      <c r="B693" s="42"/>
      <c r="C693" s="42"/>
      <c r="D693" s="42"/>
      <c r="E693" s="42"/>
      <c r="F693" s="42"/>
      <c r="G693" s="42"/>
      <c r="H693" s="42"/>
      <c r="I693" s="42"/>
      <c r="J693" s="42"/>
      <c r="K693" s="131"/>
      <c r="L693" s="119"/>
      <c r="M693" s="120"/>
      <c r="N693" s="122"/>
      <c r="O693" s="158"/>
      <c r="P693" s="160"/>
      <c r="Q693" s="181"/>
      <c r="R693" s="168"/>
    </row>
    <row r="694" spans="1:18" ht="15.75" customHeight="1" x14ac:dyDescent="0.25">
      <c r="A694" s="41">
        <v>2601</v>
      </c>
      <c r="B694" s="42"/>
      <c r="C694" s="42"/>
      <c r="D694" s="42"/>
      <c r="E694" s="42"/>
      <c r="F694" s="42"/>
      <c r="G694" s="42"/>
      <c r="H694" s="42"/>
      <c r="I694" s="42"/>
      <c r="J694" s="42"/>
      <c r="K694" s="131"/>
      <c r="L694" s="119"/>
      <c r="M694" s="120"/>
      <c r="N694" s="122"/>
      <c r="O694" s="52" t="s">
        <v>35</v>
      </c>
      <c r="P694" s="94">
        <v>18</v>
      </c>
      <c r="Q694" s="54">
        <f>IF(SUM(K685:K694)=0,"",SUM(K685:K694))</f>
        <v>31</v>
      </c>
      <c r="R694" s="55" t="s">
        <v>20</v>
      </c>
    </row>
    <row r="695" spans="1:18" ht="15.75" customHeight="1" x14ac:dyDescent="0.25">
      <c r="A695" s="41">
        <v>2602</v>
      </c>
      <c r="B695" s="42"/>
      <c r="C695" s="42"/>
      <c r="D695" s="42"/>
      <c r="E695" s="42"/>
      <c r="F695" s="42"/>
      <c r="G695" s="42"/>
      <c r="H695" s="42"/>
      <c r="I695" s="42"/>
      <c r="J695" s="42"/>
      <c r="K695" s="131"/>
      <c r="L695" s="119"/>
      <c r="M695" s="120"/>
      <c r="N695" s="122"/>
      <c r="O695" s="56" t="s">
        <v>36</v>
      </c>
      <c r="P695" s="96">
        <f>IF(P694/Q694=0,"",P694/Q694)</f>
        <v>0.58064516129032262</v>
      </c>
      <c r="Q695" s="58">
        <f>IF(P694/Q694=0,"",P694/Q694)</f>
        <v>0.58064516129032262</v>
      </c>
      <c r="R695" s="59" t="s">
        <v>37</v>
      </c>
    </row>
    <row r="696" spans="1:18" ht="15.75" customHeight="1" x14ac:dyDescent="0.25">
      <c r="A696" s="41">
        <v>2701</v>
      </c>
      <c r="B696" s="178"/>
      <c r="C696" s="178"/>
      <c r="D696" s="178"/>
      <c r="E696" s="178"/>
      <c r="F696" s="178"/>
      <c r="G696" s="178"/>
      <c r="H696" s="178"/>
      <c r="I696" s="178"/>
      <c r="J696" s="178"/>
      <c r="K696" s="131"/>
      <c r="L696" s="128"/>
      <c r="M696" s="129"/>
      <c r="N696" s="130"/>
      <c r="O696" s="61"/>
      <c r="P696" s="62"/>
      <c r="Q696" s="62"/>
      <c r="R696" s="63"/>
    </row>
    <row r="697" spans="1:18" ht="18" customHeight="1" x14ac:dyDescent="0.25">
      <c r="A697" s="22"/>
      <c r="B697" s="210" t="s">
        <v>79</v>
      </c>
      <c r="C697" s="210"/>
      <c r="D697" s="210"/>
      <c r="E697" s="210"/>
      <c r="F697" s="210"/>
      <c r="G697" s="210"/>
      <c r="H697" s="210"/>
      <c r="I697" s="210"/>
      <c r="J697" s="210"/>
      <c r="K697" s="177">
        <f>SUM(K689:K693)</f>
        <v>31</v>
      </c>
      <c r="L697" s="65">
        <f>IF(K689=0,"",K689/B681)</f>
        <v>0.61538461538461542</v>
      </c>
      <c r="M697" s="65">
        <f>IF(K697=0,"",K697/B681)</f>
        <v>0.79487179487179482</v>
      </c>
      <c r="N697" s="65">
        <f>IF(K689=0,"",M697-L697)</f>
        <v>0.1794871794871794</v>
      </c>
      <c r="O697" s="1"/>
      <c r="P697" s="27"/>
      <c r="Q697" s="30"/>
      <c r="R697" s="1"/>
    </row>
    <row r="698" spans="1:18" ht="12.75" customHeight="1" x14ac:dyDescent="0.2">
      <c r="M698" s="1"/>
      <c r="N698" s="1"/>
      <c r="P698" s="1"/>
    </row>
    <row r="699" spans="1:18" ht="12.75" customHeight="1" x14ac:dyDescent="0.2">
      <c r="M699" s="1"/>
      <c r="N699" s="1"/>
      <c r="P699" s="1"/>
    </row>
    <row r="700" spans="1:18" ht="26.25" customHeight="1" x14ac:dyDescent="0.4">
      <c r="A700" s="113"/>
      <c r="B700" s="211" t="s">
        <v>68</v>
      </c>
      <c r="C700" s="211"/>
      <c r="D700" s="211"/>
      <c r="E700" s="211"/>
      <c r="F700" s="211"/>
      <c r="G700" s="211"/>
      <c r="H700" s="211"/>
      <c r="I700" s="211"/>
      <c r="J700" s="211"/>
      <c r="K700" s="66" t="s">
        <v>91</v>
      </c>
      <c r="L700" s="1"/>
      <c r="M700" s="1"/>
      <c r="N700" s="27"/>
      <c r="O700" s="1"/>
      <c r="P700" s="27"/>
      <c r="Q700" s="27"/>
      <c r="R700" s="27"/>
    </row>
    <row r="701" spans="1:18" ht="20.25" customHeight="1" x14ac:dyDescent="0.2">
      <c r="A701" s="223" t="s">
        <v>19</v>
      </c>
      <c r="B701" s="224" t="s">
        <v>69</v>
      </c>
      <c r="C701" s="247"/>
      <c r="D701" s="247"/>
      <c r="E701" s="247"/>
      <c r="F701" s="247"/>
      <c r="G701" s="247"/>
      <c r="H701" s="247"/>
      <c r="I701" s="247"/>
      <c r="J701" s="248"/>
      <c r="K701" s="227" t="s">
        <v>20</v>
      </c>
      <c r="L701" s="221" t="s">
        <v>11</v>
      </c>
      <c r="M701" s="221" t="s">
        <v>12</v>
      </c>
      <c r="N701" s="229" t="s">
        <v>13</v>
      </c>
      <c r="O701" s="221" t="s">
        <v>14</v>
      </c>
      <c r="P701" s="222" t="s">
        <v>15</v>
      </c>
      <c r="Q701" s="222" t="s">
        <v>16</v>
      </c>
      <c r="R701" s="221" t="s">
        <v>17</v>
      </c>
    </row>
    <row r="702" spans="1:18" ht="15.75" customHeight="1" x14ac:dyDescent="0.25">
      <c r="A702" s="217"/>
      <c r="B702" s="41" t="s">
        <v>70</v>
      </c>
      <c r="C702" s="41" t="s">
        <v>71</v>
      </c>
      <c r="D702" s="41" t="s">
        <v>72</v>
      </c>
      <c r="E702" s="41" t="s">
        <v>73</v>
      </c>
      <c r="F702" s="41" t="s">
        <v>74</v>
      </c>
      <c r="G702" s="41" t="s">
        <v>75</v>
      </c>
      <c r="H702" s="41" t="s">
        <v>76</v>
      </c>
      <c r="I702" s="41" t="s">
        <v>77</v>
      </c>
      <c r="J702" s="41" t="s">
        <v>78</v>
      </c>
      <c r="K702" s="236"/>
      <c r="L702" s="217"/>
      <c r="M702" s="217"/>
      <c r="N702" s="217"/>
      <c r="O702" s="217"/>
      <c r="P702" s="217"/>
      <c r="Q702" s="217"/>
      <c r="R702" s="217"/>
    </row>
    <row r="703" spans="1:18" ht="15.75" customHeight="1" x14ac:dyDescent="0.25">
      <c r="A703" s="41">
        <v>2001</v>
      </c>
      <c r="B703" s="42">
        <v>19</v>
      </c>
      <c r="C703" s="42"/>
      <c r="D703" s="42"/>
      <c r="E703" s="42"/>
      <c r="F703" s="42"/>
      <c r="G703" s="42"/>
      <c r="H703" s="42"/>
      <c r="I703" s="42"/>
      <c r="J703" s="42"/>
      <c r="K703" s="131"/>
      <c r="L703" s="114"/>
      <c r="M703" s="115"/>
      <c r="N703" s="116"/>
      <c r="O703" s="43"/>
      <c r="P703" s="44">
        <f>B703</f>
        <v>19</v>
      </c>
      <c r="Q703" s="45"/>
      <c r="R703" s="43"/>
    </row>
    <row r="704" spans="1:18" ht="15.75" customHeight="1" x14ac:dyDescent="0.25">
      <c r="A704" s="41">
        <v>2002</v>
      </c>
      <c r="B704" s="42"/>
      <c r="C704" s="42">
        <v>18</v>
      </c>
      <c r="D704" s="42"/>
      <c r="E704" s="42"/>
      <c r="F704" s="42"/>
      <c r="G704" s="42"/>
      <c r="H704" s="42"/>
      <c r="I704" s="42"/>
      <c r="J704" s="42"/>
      <c r="K704" s="131"/>
      <c r="L704" s="119"/>
      <c r="M704" s="120"/>
      <c r="N704" s="121"/>
      <c r="O704" s="47">
        <f>IF(C704=0,"",C704/B703)</f>
        <v>0.94736842105263153</v>
      </c>
      <c r="P704" s="48">
        <v>18</v>
      </c>
      <c r="Q704" s="49">
        <f t="shared" ref="Q704:Q711" si="68">IF(P704=0,"",P704/P703)</f>
        <v>0.94736842105263153</v>
      </c>
      <c r="R704" s="49">
        <f t="shared" ref="R704:R711" si="69">IF(P704=0,"",100%-Q704)</f>
        <v>5.2631578947368474E-2</v>
      </c>
    </row>
    <row r="705" spans="1:19" ht="15.75" customHeight="1" x14ac:dyDescent="0.25">
      <c r="A705" s="41">
        <v>2101</v>
      </c>
      <c r="B705" s="42"/>
      <c r="C705" s="42"/>
      <c r="D705" s="42">
        <v>18</v>
      </c>
      <c r="E705" s="42"/>
      <c r="F705" s="42"/>
      <c r="G705" s="42"/>
      <c r="H705" s="42"/>
      <c r="I705" s="42"/>
      <c r="J705" s="42"/>
      <c r="K705" s="131"/>
      <c r="L705" s="119"/>
      <c r="M705" s="120"/>
      <c r="N705" s="121"/>
      <c r="O705" s="47">
        <f>IF(D705=0,"",D705/C704)</f>
        <v>1</v>
      </c>
      <c r="P705" s="48">
        <v>18</v>
      </c>
      <c r="Q705" s="49">
        <f t="shared" si="68"/>
        <v>1</v>
      </c>
      <c r="R705" s="49">
        <f t="shared" si="69"/>
        <v>0</v>
      </c>
      <c r="S705" s="74">
        <f>P705/P703</f>
        <v>0.94736842105263153</v>
      </c>
    </row>
    <row r="706" spans="1:19" ht="15.75" customHeight="1" x14ac:dyDescent="0.25">
      <c r="A706" s="41">
        <v>2102</v>
      </c>
      <c r="B706" s="42"/>
      <c r="C706" s="42"/>
      <c r="D706" s="42"/>
      <c r="E706" s="42">
        <v>14</v>
      </c>
      <c r="F706" s="42"/>
      <c r="G706" s="42"/>
      <c r="H706" s="42"/>
      <c r="I706" s="42"/>
      <c r="J706" s="42"/>
      <c r="K706" s="131"/>
      <c r="L706" s="119"/>
      <c r="M706" s="120"/>
      <c r="N706" s="121"/>
      <c r="O706" s="47">
        <f>IF(E706=0,"",E706/D705)</f>
        <v>0.77777777777777779</v>
      </c>
      <c r="P706" s="48">
        <v>17</v>
      </c>
      <c r="Q706" s="49">
        <f t="shared" si="68"/>
        <v>0.94444444444444442</v>
      </c>
      <c r="R706" s="49">
        <f t="shared" si="69"/>
        <v>5.555555555555558E-2</v>
      </c>
    </row>
    <row r="707" spans="1:19" ht="15.75" customHeight="1" x14ac:dyDescent="0.25">
      <c r="A707" s="41">
        <v>2201</v>
      </c>
      <c r="B707" s="42"/>
      <c r="C707" s="42"/>
      <c r="D707" s="42"/>
      <c r="E707" s="42"/>
      <c r="F707" s="42">
        <v>11</v>
      </c>
      <c r="G707" s="42"/>
      <c r="H707" s="42"/>
      <c r="I707" s="42"/>
      <c r="J707" s="42"/>
      <c r="K707" s="131"/>
      <c r="L707" s="119"/>
      <c r="M707" s="120"/>
      <c r="N707" s="121"/>
      <c r="O707" s="47">
        <f>IF(F707=0,"",F707/E706)</f>
        <v>0.7857142857142857</v>
      </c>
      <c r="P707" s="48">
        <v>16</v>
      </c>
      <c r="Q707" s="49">
        <f t="shared" si="68"/>
        <v>0.94117647058823528</v>
      </c>
      <c r="R707" s="49">
        <f t="shared" si="69"/>
        <v>5.8823529411764719E-2</v>
      </c>
    </row>
    <row r="708" spans="1:19" ht="15.75" customHeight="1" x14ac:dyDescent="0.25">
      <c r="A708" s="41">
        <v>2202</v>
      </c>
      <c r="B708" s="42"/>
      <c r="C708" s="42"/>
      <c r="D708" s="42"/>
      <c r="E708" s="42"/>
      <c r="F708" s="42"/>
      <c r="G708" s="42">
        <v>11</v>
      </c>
      <c r="H708" s="42"/>
      <c r="I708" s="42"/>
      <c r="J708" s="42"/>
      <c r="K708" s="131"/>
      <c r="L708" s="119"/>
      <c r="M708" s="120"/>
      <c r="N708" s="121"/>
      <c r="O708" s="47">
        <f>IF(G708=0,"",G708/F707)</f>
        <v>1</v>
      </c>
      <c r="P708" s="48">
        <v>15</v>
      </c>
      <c r="Q708" s="49">
        <f t="shared" si="68"/>
        <v>0.9375</v>
      </c>
      <c r="R708" s="49">
        <f t="shared" si="69"/>
        <v>6.25E-2</v>
      </c>
    </row>
    <row r="709" spans="1:19" ht="15.75" customHeight="1" x14ac:dyDescent="0.25">
      <c r="A709" s="41">
        <v>2301</v>
      </c>
      <c r="B709" s="42"/>
      <c r="C709" s="42"/>
      <c r="D709" s="42"/>
      <c r="E709" s="42"/>
      <c r="F709" s="42"/>
      <c r="G709" s="42"/>
      <c r="H709" s="42">
        <v>11</v>
      </c>
      <c r="I709" s="42"/>
      <c r="J709" s="42"/>
      <c r="K709" s="131"/>
      <c r="L709" s="119"/>
      <c r="M709" s="120"/>
      <c r="N709" s="121"/>
      <c r="O709" s="47">
        <f>IF(H709=0,"",H709/G708)</f>
        <v>1</v>
      </c>
      <c r="P709" s="48">
        <v>15</v>
      </c>
      <c r="Q709" s="49">
        <f t="shared" si="68"/>
        <v>1</v>
      </c>
      <c r="R709" s="49">
        <f t="shared" si="69"/>
        <v>0</v>
      </c>
    </row>
    <row r="710" spans="1:19" ht="15.75" customHeight="1" x14ac:dyDescent="0.25">
      <c r="A710" s="41">
        <v>2302</v>
      </c>
      <c r="B710" s="42"/>
      <c r="C710" s="42"/>
      <c r="D710" s="42"/>
      <c r="E710" s="42"/>
      <c r="F710" s="42"/>
      <c r="G710" s="42"/>
      <c r="H710" s="42"/>
      <c r="I710" s="42">
        <v>11</v>
      </c>
      <c r="J710" s="42"/>
      <c r="K710" s="131"/>
      <c r="L710" s="119"/>
      <c r="M710" s="120"/>
      <c r="N710" s="121"/>
      <c r="O710" s="47">
        <f>IF(I710=0,"",I710/H709)</f>
        <v>1</v>
      </c>
      <c r="P710" s="48">
        <v>15</v>
      </c>
      <c r="Q710" s="49">
        <f t="shared" si="68"/>
        <v>1</v>
      </c>
      <c r="R710" s="49">
        <f t="shared" si="69"/>
        <v>0</v>
      </c>
    </row>
    <row r="711" spans="1:19" ht="15.75" customHeight="1" x14ac:dyDescent="0.25">
      <c r="A711" s="41">
        <v>2401</v>
      </c>
      <c r="B711" s="42"/>
      <c r="C711" s="42"/>
      <c r="D711" s="42"/>
      <c r="E711" s="42"/>
      <c r="F711" s="42"/>
      <c r="G711" s="42"/>
      <c r="H711" s="42"/>
      <c r="I711" s="42"/>
      <c r="J711" s="42">
        <v>11</v>
      </c>
      <c r="K711" s="131">
        <v>9</v>
      </c>
      <c r="L711" s="119"/>
      <c r="M711" s="120"/>
      <c r="N711" s="121"/>
      <c r="O711" s="47">
        <f>IF(J711=0,"",J711/I710)</f>
        <v>1</v>
      </c>
      <c r="P711" s="48">
        <v>15</v>
      </c>
      <c r="Q711" s="49">
        <f t="shared" si="68"/>
        <v>1</v>
      </c>
      <c r="R711" s="49">
        <f t="shared" si="69"/>
        <v>0</v>
      </c>
    </row>
    <row r="712" spans="1:19" ht="15.75" customHeight="1" x14ac:dyDescent="0.25">
      <c r="A712" s="41">
        <v>2402</v>
      </c>
      <c r="B712" s="42"/>
      <c r="C712" s="42"/>
      <c r="D712" s="42"/>
      <c r="E712" s="42"/>
      <c r="F712" s="42"/>
      <c r="G712" s="42"/>
      <c r="H712" s="42"/>
      <c r="I712" s="42"/>
      <c r="J712" s="42">
        <v>5</v>
      </c>
      <c r="K712" s="131">
        <v>4</v>
      </c>
      <c r="L712" s="119"/>
      <c r="M712" s="120"/>
      <c r="N712" s="120"/>
      <c r="O712" s="158"/>
      <c r="P712" s="48">
        <v>6</v>
      </c>
      <c r="Q712" s="180"/>
      <c r="R712" s="168"/>
    </row>
    <row r="713" spans="1:19" ht="15.75" customHeight="1" x14ac:dyDescent="0.25">
      <c r="A713" s="41">
        <v>2501</v>
      </c>
      <c r="B713" s="42"/>
      <c r="C713" s="42"/>
      <c r="D713" s="42"/>
      <c r="E713" s="42"/>
      <c r="F713" s="42"/>
      <c r="G713" s="42"/>
      <c r="H713" s="42"/>
      <c r="I713" s="42"/>
      <c r="J713" s="42">
        <v>1</v>
      </c>
      <c r="K713" s="131">
        <v>2</v>
      </c>
      <c r="L713" s="119"/>
      <c r="M713" s="120"/>
      <c r="N713" s="122"/>
      <c r="O713" s="168"/>
      <c r="P713" s="124">
        <v>2</v>
      </c>
      <c r="Q713" s="180"/>
      <c r="R713" s="168"/>
    </row>
    <row r="714" spans="1:19" ht="15.75" customHeight="1" x14ac:dyDescent="0.25">
      <c r="A714" s="41">
        <v>2502</v>
      </c>
      <c r="B714" s="42"/>
      <c r="C714" s="42"/>
      <c r="D714" s="42"/>
      <c r="E714" s="42"/>
      <c r="F714" s="42"/>
      <c r="G714" s="42"/>
      <c r="H714" s="42"/>
      <c r="I714" s="42"/>
      <c r="J714" s="42"/>
      <c r="K714" s="131"/>
      <c r="L714" s="119"/>
      <c r="M714" s="120"/>
      <c r="N714" s="122"/>
      <c r="O714" s="168"/>
      <c r="P714" s="124"/>
      <c r="Q714" s="180"/>
      <c r="R714" s="168"/>
    </row>
    <row r="715" spans="1:19" ht="15.75" customHeight="1" x14ac:dyDescent="0.25">
      <c r="A715" s="41">
        <v>2601</v>
      </c>
      <c r="B715" s="42"/>
      <c r="C715" s="42"/>
      <c r="D715" s="42"/>
      <c r="E715" s="42"/>
      <c r="F715" s="42"/>
      <c r="G715" s="42"/>
      <c r="H715" s="42"/>
      <c r="I715" s="42"/>
      <c r="J715" s="42"/>
      <c r="K715" s="131"/>
      <c r="L715" s="119"/>
      <c r="M715" s="120"/>
      <c r="N715" s="122"/>
      <c r="O715" s="158"/>
      <c r="P715" s="160"/>
      <c r="Q715" s="181"/>
      <c r="R715" s="168"/>
    </row>
    <row r="716" spans="1:19" ht="15.75" customHeight="1" x14ac:dyDescent="0.25">
      <c r="A716" s="41">
        <v>2602</v>
      </c>
      <c r="B716" s="42"/>
      <c r="C716" s="42"/>
      <c r="D716" s="42"/>
      <c r="E716" s="42"/>
      <c r="F716" s="42"/>
      <c r="G716" s="42"/>
      <c r="H716" s="42"/>
      <c r="I716" s="42"/>
      <c r="J716" s="42"/>
      <c r="K716" s="131"/>
      <c r="L716" s="119"/>
      <c r="M716" s="120"/>
      <c r="N716" s="122"/>
      <c r="O716" s="52" t="s">
        <v>35</v>
      </c>
      <c r="P716" s="94">
        <v>1</v>
      </c>
      <c r="Q716" s="54">
        <f>IF(SUM(K707:K716)=0,"",SUM(K707:K716))</f>
        <v>15</v>
      </c>
      <c r="R716" s="55" t="s">
        <v>20</v>
      </c>
    </row>
    <row r="717" spans="1:19" ht="15.75" customHeight="1" x14ac:dyDescent="0.25">
      <c r="A717" s="41">
        <v>2701</v>
      </c>
      <c r="B717" s="42"/>
      <c r="C717" s="42"/>
      <c r="D717" s="42"/>
      <c r="E717" s="42"/>
      <c r="F717" s="42"/>
      <c r="G717" s="42"/>
      <c r="H717" s="42"/>
      <c r="I717" s="42"/>
      <c r="J717" s="42"/>
      <c r="K717" s="131"/>
      <c r="L717" s="119"/>
      <c r="M717" s="120"/>
      <c r="N717" s="122"/>
      <c r="O717" s="56" t="s">
        <v>36</v>
      </c>
      <c r="P717" s="96">
        <f>IF(P716/Q716=0,"",P716/Q716)</f>
        <v>6.6666666666666666E-2</v>
      </c>
      <c r="Q717" s="58">
        <f>IF(P716/Q716=0,"",P716/Q716)</f>
        <v>6.6666666666666666E-2</v>
      </c>
      <c r="R717" s="59" t="s">
        <v>37</v>
      </c>
    </row>
    <row r="718" spans="1:19" ht="15.75" customHeight="1" x14ac:dyDescent="0.25">
      <c r="A718" s="41">
        <v>2702</v>
      </c>
      <c r="B718" s="178"/>
      <c r="C718" s="178"/>
      <c r="D718" s="178"/>
      <c r="E718" s="178"/>
      <c r="F718" s="178"/>
      <c r="G718" s="178"/>
      <c r="H718" s="178"/>
      <c r="I718" s="178"/>
      <c r="J718" s="178"/>
      <c r="K718" s="131"/>
      <c r="L718" s="128"/>
      <c r="M718" s="129"/>
      <c r="N718" s="130"/>
      <c r="O718" s="61"/>
      <c r="P718" s="62"/>
      <c r="Q718" s="62"/>
      <c r="R718" s="63"/>
    </row>
    <row r="719" spans="1:19" ht="18" customHeight="1" x14ac:dyDescent="0.25">
      <c r="A719" s="22"/>
      <c r="B719" s="210" t="s">
        <v>79</v>
      </c>
      <c r="C719" s="210"/>
      <c r="D719" s="210"/>
      <c r="E719" s="210"/>
      <c r="F719" s="210"/>
      <c r="G719" s="210"/>
      <c r="H719" s="210"/>
      <c r="I719" s="210"/>
      <c r="J719" s="210"/>
      <c r="K719" s="177">
        <f>SUM(K711:K715)</f>
        <v>15</v>
      </c>
      <c r="L719" s="65">
        <f>IF(K711=0,"",K711/B703)</f>
        <v>0.47368421052631576</v>
      </c>
      <c r="M719" s="65">
        <f>IF(K719=0,"",K719/B703)</f>
        <v>0.78947368421052633</v>
      </c>
      <c r="N719" s="65">
        <f>IF(K711=0,"",M719-L719)</f>
        <v>0.31578947368421056</v>
      </c>
      <c r="O719" s="1"/>
      <c r="P719" s="27"/>
      <c r="Q719" s="30"/>
      <c r="R719" s="1"/>
    </row>
    <row r="720" spans="1:19" ht="12.75" customHeight="1" x14ac:dyDescent="0.2">
      <c r="M720" s="1"/>
      <c r="N720" s="1"/>
      <c r="P720" s="1"/>
    </row>
    <row r="721" spans="1:19" ht="12.75" customHeight="1" x14ac:dyDescent="0.2">
      <c r="M721" s="1"/>
      <c r="N721" s="1"/>
      <c r="P721" s="1"/>
    </row>
    <row r="722" spans="1:19" ht="26.25" customHeight="1" x14ac:dyDescent="0.4">
      <c r="A722" s="113"/>
      <c r="B722" s="211" t="s">
        <v>68</v>
      </c>
      <c r="C722" s="211"/>
      <c r="D722" s="211"/>
      <c r="E722" s="211"/>
      <c r="F722" s="211"/>
      <c r="G722" s="211"/>
      <c r="H722" s="211"/>
      <c r="I722" s="211"/>
      <c r="J722" s="211"/>
      <c r="K722" s="66" t="s">
        <v>92</v>
      </c>
      <c r="L722" s="1"/>
      <c r="M722" s="1"/>
      <c r="N722" s="27"/>
      <c r="O722" s="1"/>
      <c r="P722" s="27"/>
      <c r="Q722" s="27"/>
      <c r="R722" s="27"/>
    </row>
    <row r="723" spans="1:19" ht="20.25" customHeight="1" x14ac:dyDescent="0.2">
      <c r="A723" s="223" t="s">
        <v>19</v>
      </c>
      <c r="B723" s="224" t="s">
        <v>69</v>
      </c>
      <c r="C723" s="247"/>
      <c r="D723" s="247"/>
      <c r="E723" s="247"/>
      <c r="F723" s="247"/>
      <c r="G723" s="247"/>
      <c r="H723" s="247"/>
      <c r="I723" s="247"/>
      <c r="J723" s="248"/>
      <c r="K723" s="227" t="s">
        <v>20</v>
      </c>
      <c r="L723" s="221" t="s">
        <v>11</v>
      </c>
      <c r="M723" s="221" t="s">
        <v>12</v>
      </c>
      <c r="N723" s="229" t="s">
        <v>13</v>
      </c>
      <c r="O723" s="221" t="s">
        <v>14</v>
      </c>
      <c r="P723" s="222" t="s">
        <v>15</v>
      </c>
      <c r="Q723" s="222" t="s">
        <v>16</v>
      </c>
      <c r="R723" s="221" t="s">
        <v>17</v>
      </c>
    </row>
    <row r="724" spans="1:19" ht="15.75" customHeight="1" x14ac:dyDescent="0.25">
      <c r="A724" s="217"/>
      <c r="B724" s="41" t="s">
        <v>70</v>
      </c>
      <c r="C724" s="41" t="s">
        <v>71</v>
      </c>
      <c r="D724" s="41" t="s">
        <v>72</v>
      </c>
      <c r="E724" s="41" t="s">
        <v>73</v>
      </c>
      <c r="F724" s="41" t="s">
        <v>74</v>
      </c>
      <c r="G724" s="41" t="s">
        <v>75</v>
      </c>
      <c r="H724" s="41" t="s">
        <v>76</v>
      </c>
      <c r="I724" s="41" t="s">
        <v>77</v>
      </c>
      <c r="J724" s="41" t="s">
        <v>78</v>
      </c>
      <c r="K724" s="236"/>
      <c r="L724" s="217"/>
      <c r="M724" s="217"/>
      <c r="N724" s="217"/>
      <c r="O724" s="217"/>
      <c r="P724" s="217"/>
      <c r="Q724" s="217"/>
      <c r="R724" s="217"/>
    </row>
    <row r="725" spans="1:19" ht="15.75" customHeight="1" x14ac:dyDescent="0.25">
      <c r="A725" s="41">
        <v>2002</v>
      </c>
      <c r="B725" s="42">
        <v>38</v>
      </c>
      <c r="C725" s="42"/>
      <c r="D725" s="42"/>
      <c r="E725" s="42"/>
      <c r="F725" s="42"/>
      <c r="G725" s="42"/>
      <c r="H725" s="42"/>
      <c r="I725" s="42"/>
      <c r="J725" s="42"/>
      <c r="K725" s="131"/>
      <c r="L725" s="114"/>
      <c r="M725" s="115"/>
      <c r="N725" s="116"/>
      <c r="O725" s="117"/>
      <c r="P725" s="44">
        <f>B725</f>
        <v>38</v>
      </c>
      <c r="Q725" s="118"/>
      <c r="R725" s="117"/>
    </row>
    <row r="726" spans="1:19" ht="15.75" customHeight="1" x14ac:dyDescent="0.25">
      <c r="A726" s="41">
        <v>2101</v>
      </c>
      <c r="B726" s="42"/>
      <c r="C726" s="42">
        <v>30</v>
      </c>
      <c r="D726" s="42"/>
      <c r="E726" s="42"/>
      <c r="F726" s="42"/>
      <c r="G726" s="42"/>
      <c r="H726" s="42"/>
      <c r="I726" s="42"/>
      <c r="J726" s="42"/>
      <c r="K726" s="131"/>
      <c r="L726" s="119"/>
      <c r="M726" s="120"/>
      <c r="N726" s="121"/>
      <c r="O726" s="47">
        <f>IF(C726=0,"",C726/B725)</f>
        <v>0.78947368421052633</v>
      </c>
      <c r="P726" s="48">
        <v>30</v>
      </c>
      <c r="Q726" s="49">
        <f t="shared" ref="Q726:Q733" si="70">IF(P726=0,"",P726/P725)</f>
        <v>0.78947368421052633</v>
      </c>
      <c r="R726" s="49">
        <f t="shared" ref="R726:R733" si="71">IF(P726=0,"",100%-Q726)</f>
        <v>0.21052631578947367</v>
      </c>
    </row>
    <row r="727" spans="1:19" ht="15.75" customHeight="1" x14ac:dyDescent="0.25">
      <c r="A727" s="41">
        <v>2102</v>
      </c>
      <c r="B727" s="42"/>
      <c r="C727" s="42"/>
      <c r="D727" s="42">
        <v>22</v>
      </c>
      <c r="E727" s="42"/>
      <c r="F727" s="42"/>
      <c r="G727" s="42"/>
      <c r="H727" s="42"/>
      <c r="I727" s="42"/>
      <c r="J727" s="42"/>
      <c r="K727" s="131"/>
      <c r="L727" s="119"/>
      <c r="M727" s="120"/>
      <c r="N727" s="121"/>
      <c r="O727" s="47">
        <f>IF(D727=0,"",D727/C726)</f>
        <v>0.73333333333333328</v>
      </c>
      <c r="P727" s="48">
        <v>24</v>
      </c>
      <c r="Q727" s="49">
        <f t="shared" si="70"/>
        <v>0.8</v>
      </c>
      <c r="R727" s="49">
        <f t="shared" si="71"/>
        <v>0.19999999999999996</v>
      </c>
      <c r="S727" s="74">
        <f>P727/P725</f>
        <v>0.63157894736842102</v>
      </c>
    </row>
    <row r="728" spans="1:19" ht="15.75" customHeight="1" x14ac:dyDescent="0.25">
      <c r="A728" s="41">
        <v>2201</v>
      </c>
      <c r="B728" s="42"/>
      <c r="C728" s="42"/>
      <c r="D728" s="42"/>
      <c r="E728" s="42">
        <v>19</v>
      </c>
      <c r="F728" s="42"/>
      <c r="G728" s="42"/>
      <c r="H728" s="42"/>
      <c r="I728" s="42"/>
      <c r="J728" s="42"/>
      <c r="K728" s="131"/>
      <c r="L728" s="119"/>
      <c r="M728" s="120"/>
      <c r="N728" s="121"/>
      <c r="O728" s="47">
        <f>IF(E728=0,"",E728/D727)</f>
        <v>0.86363636363636365</v>
      </c>
      <c r="P728" s="48">
        <v>24</v>
      </c>
      <c r="Q728" s="49">
        <f t="shared" si="70"/>
        <v>1</v>
      </c>
      <c r="R728" s="49">
        <f t="shared" si="71"/>
        <v>0</v>
      </c>
    </row>
    <row r="729" spans="1:19" ht="15.75" customHeight="1" x14ac:dyDescent="0.25">
      <c r="A729" s="41">
        <v>2202</v>
      </c>
      <c r="B729" s="42"/>
      <c r="C729" s="42"/>
      <c r="D729" s="42"/>
      <c r="E729" s="42"/>
      <c r="F729" s="42">
        <v>17</v>
      </c>
      <c r="G729" s="42"/>
      <c r="H729" s="42"/>
      <c r="I729" s="42"/>
      <c r="J729" s="42"/>
      <c r="K729" s="131"/>
      <c r="L729" s="119"/>
      <c r="M729" s="120"/>
      <c r="N729" s="121"/>
      <c r="O729" s="47">
        <f>IF(F729=0,"",F729/E728)</f>
        <v>0.89473684210526316</v>
      </c>
      <c r="P729" s="48">
        <v>23</v>
      </c>
      <c r="Q729" s="49">
        <f t="shared" si="70"/>
        <v>0.95833333333333337</v>
      </c>
      <c r="R729" s="49">
        <f t="shared" si="71"/>
        <v>4.166666666666663E-2</v>
      </c>
    </row>
    <row r="730" spans="1:19" ht="15.75" customHeight="1" x14ac:dyDescent="0.25">
      <c r="A730" s="41">
        <v>2301</v>
      </c>
      <c r="B730" s="42"/>
      <c r="C730" s="42"/>
      <c r="D730" s="42"/>
      <c r="E730" s="42"/>
      <c r="F730" s="42"/>
      <c r="G730" s="42">
        <v>16</v>
      </c>
      <c r="H730" s="42"/>
      <c r="I730" s="42"/>
      <c r="J730" s="42"/>
      <c r="K730" s="131"/>
      <c r="L730" s="119"/>
      <c r="M730" s="120"/>
      <c r="N730" s="121"/>
      <c r="O730" s="47">
        <f>IF(G730=0,"",G730/F729)</f>
        <v>0.94117647058823528</v>
      </c>
      <c r="P730" s="48">
        <v>20</v>
      </c>
      <c r="Q730" s="49">
        <f t="shared" si="70"/>
        <v>0.86956521739130432</v>
      </c>
      <c r="R730" s="49">
        <f t="shared" si="71"/>
        <v>0.13043478260869568</v>
      </c>
    </row>
    <row r="731" spans="1:19" ht="15.75" customHeight="1" x14ac:dyDescent="0.25">
      <c r="A731" s="41">
        <v>2302</v>
      </c>
      <c r="B731" s="42"/>
      <c r="C731" s="42"/>
      <c r="D731" s="42"/>
      <c r="E731" s="42"/>
      <c r="F731" s="42"/>
      <c r="G731" s="42"/>
      <c r="H731" s="42">
        <v>16</v>
      </c>
      <c r="I731" s="42"/>
      <c r="J731" s="42"/>
      <c r="K731" s="131"/>
      <c r="L731" s="119"/>
      <c r="M731" s="120"/>
      <c r="N731" s="121"/>
      <c r="O731" s="47">
        <f>IF(H731=0,"",H731/G730)</f>
        <v>1</v>
      </c>
      <c r="P731" s="48">
        <v>20</v>
      </c>
      <c r="Q731" s="49">
        <f t="shared" si="70"/>
        <v>1</v>
      </c>
      <c r="R731" s="49">
        <f t="shared" si="71"/>
        <v>0</v>
      </c>
    </row>
    <row r="732" spans="1:19" ht="15.75" customHeight="1" x14ac:dyDescent="0.25">
      <c r="A732" s="41">
        <v>2401</v>
      </c>
      <c r="B732" s="42"/>
      <c r="C732" s="42"/>
      <c r="D732" s="42"/>
      <c r="E732" s="42"/>
      <c r="F732" s="42"/>
      <c r="G732" s="42"/>
      <c r="H732" s="42"/>
      <c r="I732" s="42">
        <v>15</v>
      </c>
      <c r="J732" s="42"/>
      <c r="K732" s="131"/>
      <c r="L732" s="119"/>
      <c r="M732" s="120"/>
      <c r="N732" s="121"/>
      <c r="O732" s="47">
        <f>IF(I732=0,"",I732/H731)</f>
        <v>0.9375</v>
      </c>
      <c r="P732" s="48">
        <v>20</v>
      </c>
      <c r="Q732" s="49">
        <f t="shared" si="70"/>
        <v>1</v>
      </c>
      <c r="R732" s="49">
        <f t="shared" si="71"/>
        <v>0</v>
      </c>
    </row>
    <row r="733" spans="1:19" ht="15.75" customHeight="1" x14ac:dyDescent="0.25">
      <c r="A733" s="41">
        <v>2402</v>
      </c>
      <c r="B733" s="42"/>
      <c r="C733" s="42"/>
      <c r="D733" s="42"/>
      <c r="E733" s="42"/>
      <c r="F733" s="42"/>
      <c r="G733" s="42"/>
      <c r="H733" s="42"/>
      <c r="I733" s="42"/>
      <c r="J733" s="42">
        <v>15</v>
      </c>
      <c r="K733" s="131">
        <v>14</v>
      </c>
      <c r="L733" s="119"/>
      <c r="M733" s="120"/>
      <c r="N733" s="121"/>
      <c r="O733" s="47">
        <f>IF(J733=0,"",J733/I732)</f>
        <v>1</v>
      </c>
      <c r="P733" s="48">
        <v>20</v>
      </c>
      <c r="Q733" s="49">
        <f t="shared" si="70"/>
        <v>1</v>
      </c>
      <c r="R733" s="49">
        <f t="shared" si="71"/>
        <v>0</v>
      </c>
    </row>
    <row r="734" spans="1:19" ht="15.75" customHeight="1" x14ac:dyDescent="0.25">
      <c r="A734" s="41">
        <v>2501</v>
      </c>
      <c r="B734" s="42"/>
      <c r="C734" s="42"/>
      <c r="D734" s="42"/>
      <c r="E734" s="42"/>
      <c r="F734" s="42"/>
      <c r="G734" s="42"/>
      <c r="H734" s="42"/>
      <c r="I734" s="42"/>
      <c r="J734" s="42">
        <v>3</v>
      </c>
      <c r="K734" s="131">
        <v>3</v>
      </c>
      <c r="L734" s="119"/>
      <c r="M734" s="120"/>
      <c r="N734" s="120"/>
      <c r="O734" s="126"/>
      <c r="P734" s="48">
        <v>5</v>
      </c>
      <c r="Q734" s="127"/>
      <c r="R734" s="126"/>
    </row>
    <row r="735" spans="1:19" ht="15.75" customHeight="1" x14ac:dyDescent="0.25">
      <c r="A735" s="41">
        <v>2502</v>
      </c>
      <c r="B735" s="42"/>
      <c r="C735" s="42"/>
      <c r="D735" s="42"/>
      <c r="E735" s="42"/>
      <c r="F735" s="42"/>
      <c r="G735" s="42"/>
      <c r="H735" s="42"/>
      <c r="I735" s="42"/>
      <c r="J735" s="42"/>
      <c r="K735" s="131"/>
      <c r="L735" s="119"/>
      <c r="M735" s="120"/>
      <c r="N735" s="122"/>
      <c r="O735" s="126"/>
      <c r="P735" s="124"/>
      <c r="Q735" s="127"/>
      <c r="R735" s="126"/>
    </row>
    <row r="736" spans="1:19" ht="15.75" customHeight="1" x14ac:dyDescent="0.25">
      <c r="A736" s="41">
        <v>2601</v>
      </c>
      <c r="B736" s="42"/>
      <c r="C736" s="42"/>
      <c r="D736" s="42"/>
      <c r="E736" s="42"/>
      <c r="F736" s="42"/>
      <c r="G736" s="42"/>
      <c r="H736" s="42"/>
      <c r="I736" s="42"/>
      <c r="J736" s="42"/>
      <c r="K736" s="131"/>
      <c r="L736" s="119"/>
      <c r="M736" s="120"/>
      <c r="N736" s="122"/>
      <c r="O736" s="126"/>
      <c r="P736" s="124"/>
      <c r="Q736" s="127"/>
      <c r="R736" s="126"/>
    </row>
    <row r="737" spans="1:19" ht="15.75" customHeight="1" x14ac:dyDescent="0.25">
      <c r="A737" s="41">
        <v>2602</v>
      </c>
      <c r="B737" s="42"/>
      <c r="C737" s="42"/>
      <c r="D737" s="42"/>
      <c r="E737" s="42"/>
      <c r="F737" s="42"/>
      <c r="G737" s="42"/>
      <c r="H737" s="42"/>
      <c r="I737" s="42"/>
      <c r="J737" s="42"/>
      <c r="K737" s="131"/>
      <c r="L737" s="119"/>
      <c r="M737" s="120"/>
      <c r="N737" s="122"/>
      <c r="O737" s="120"/>
      <c r="P737" s="122"/>
      <c r="Q737" s="151"/>
      <c r="R737" s="126"/>
    </row>
    <row r="738" spans="1:19" ht="15.75" customHeight="1" x14ac:dyDescent="0.25">
      <c r="A738" s="41">
        <v>2701</v>
      </c>
      <c r="B738" s="42"/>
      <c r="C738" s="42"/>
      <c r="D738" s="42"/>
      <c r="E738" s="42"/>
      <c r="F738" s="42"/>
      <c r="G738" s="42"/>
      <c r="H738" s="42"/>
      <c r="I738" s="42"/>
      <c r="J738" s="42"/>
      <c r="K738" s="131"/>
      <c r="L738" s="119"/>
      <c r="M738" s="120"/>
      <c r="N738" s="122"/>
      <c r="O738" s="52" t="s">
        <v>35</v>
      </c>
      <c r="P738" s="94">
        <v>1</v>
      </c>
      <c r="Q738" s="54">
        <f>IF(SUM(K729:K738)=0,"",SUM(K729:K738))</f>
        <v>17</v>
      </c>
      <c r="R738" s="55" t="s">
        <v>20</v>
      </c>
    </row>
    <row r="739" spans="1:19" ht="15.75" customHeight="1" x14ac:dyDescent="0.25">
      <c r="A739" s="41">
        <v>2702</v>
      </c>
      <c r="B739" s="42"/>
      <c r="C739" s="42"/>
      <c r="D739" s="42"/>
      <c r="E739" s="42"/>
      <c r="F739" s="42"/>
      <c r="G739" s="42"/>
      <c r="H739" s="42"/>
      <c r="I739" s="42"/>
      <c r="J739" s="42"/>
      <c r="K739" s="131"/>
      <c r="L739" s="119"/>
      <c r="M739" s="120"/>
      <c r="N739" s="122"/>
      <c r="O739" s="56" t="s">
        <v>36</v>
      </c>
      <c r="P739" s="96">
        <f>IF(P738/Q738=0,"",P738/Q738)</f>
        <v>5.8823529411764705E-2</v>
      </c>
      <c r="Q739" s="58">
        <f>IF(P738/Q738=0,"",P738/Q738)</f>
        <v>5.8823529411764705E-2</v>
      </c>
      <c r="R739" s="59" t="s">
        <v>37</v>
      </c>
    </row>
    <row r="740" spans="1:19" ht="15.75" customHeight="1" x14ac:dyDescent="0.25">
      <c r="A740" s="41">
        <v>2801</v>
      </c>
      <c r="B740" s="178"/>
      <c r="C740" s="178"/>
      <c r="D740" s="178"/>
      <c r="E740" s="178"/>
      <c r="F740" s="178"/>
      <c r="G740" s="178"/>
      <c r="H740" s="178"/>
      <c r="I740" s="178"/>
      <c r="J740" s="178"/>
      <c r="K740" s="131"/>
      <c r="L740" s="128"/>
      <c r="M740" s="129"/>
      <c r="N740" s="130"/>
      <c r="O740" s="61"/>
      <c r="P740" s="62"/>
      <c r="Q740" s="62"/>
      <c r="R740" s="63"/>
    </row>
    <row r="741" spans="1:19" ht="18" customHeight="1" x14ac:dyDescent="0.25">
      <c r="A741" s="22"/>
      <c r="B741" s="210" t="s">
        <v>79</v>
      </c>
      <c r="C741" s="210"/>
      <c r="D741" s="210"/>
      <c r="E741" s="210"/>
      <c r="F741" s="210"/>
      <c r="G741" s="210"/>
      <c r="H741" s="210"/>
      <c r="I741" s="210"/>
      <c r="J741" s="210"/>
      <c r="K741" s="177">
        <f>SUM(K733:K740)</f>
        <v>17</v>
      </c>
      <c r="L741" s="65">
        <f>IF(K733=0,"",K733/B725)</f>
        <v>0.36842105263157893</v>
      </c>
      <c r="M741" s="65">
        <f>IF(K741=0,"",K741/B725)</f>
        <v>0.44736842105263158</v>
      </c>
      <c r="N741" s="65">
        <f>IF(K733=0,"",M741-L741)</f>
        <v>7.8947368421052655E-2</v>
      </c>
      <c r="O741" s="1"/>
      <c r="P741" s="27"/>
      <c r="Q741" s="30"/>
      <c r="R741" s="1"/>
    </row>
    <row r="742" spans="1:19" ht="12.75" customHeight="1" x14ac:dyDescent="0.2">
      <c r="M742" s="1"/>
      <c r="N742" s="1"/>
      <c r="P742" s="1"/>
    </row>
    <row r="743" spans="1:19" ht="12.75" customHeight="1" x14ac:dyDescent="0.2">
      <c r="M743" s="1"/>
      <c r="N743" s="1"/>
      <c r="P743" s="1"/>
    </row>
    <row r="744" spans="1:19" ht="26.25" customHeight="1" x14ac:dyDescent="0.4">
      <c r="A744" s="113"/>
      <c r="B744" s="211" t="s">
        <v>68</v>
      </c>
      <c r="C744" s="211"/>
      <c r="D744" s="211"/>
      <c r="E744" s="211"/>
      <c r="F744" s="211"/>
      <c r="G744" s="211"/>
      <c r="H744" s="211"/>
      <c r="I744" s="211"/>
      <c r="J744" s="211"/>
      <c r="K744" s="66" t="s">
        <v>120</v>
      </c>
      <c r="L744" s="1"/>
      <c r="M744" s="1"/>
      <c r="N744" s="27"/>
      <c r="O744" s="1"/>
      <c r="P744" s="27"/>
      <c r="Q744" s="27"/>
      <c r="R744" s="27"/>
    </row>
    <row r="745" spans="1:19" ht="20.25" customHeight="1" x14ac:dyDescent="0.2">
      <c r="A745" s="223" t="s">
        <v>19</v>
      </c>
      <c r="B745" s="224" t="s">
        <v>69</v>
      </c>
      <c r="C745" s="247"/>
      <c r="D745" s="247"/>
      <c r="E745" s="247"/>
      <c r="F745" s="247"/>
      <c r="G745" s="247"/>
      <c r="H745" s="247"/>
      <c r="I745" s="247"/>
      <c r="J745" s="248"/>
      <c r="K745" s="227" t="s">
        <v>20</v>
      </c>
      <c r="L745" s="221" t="s">
        <v>11</v>
      </c>
      <c r="M745" s="221" t="s">
        <v>12</v>
      </c>
      <c r="N745" s="229" t="s">
        <v>13</v>
      </c>
      <c r="O745" s="221" t="s">
        <v>14</v>
      </c>
      <c r="P745" s="222" t="s">
        <v>15</v>
      </c>
      <c r="Q745" s="222" t="s">
        <v>16</v>
      </c>
      <c r="R745" s="221" t="s">
        <v>17</v>
      </c>
    </row>
    <row r="746" spans="1:19" ht="15.75" customHeight="1" x14ac:dyDescent="0.25">
      <c r="A746" s="217"/>
      <c r="B746" s="41" t="s">
        <v>70</v>
      </c>
      <c r="C746" s="41" t="s">
        <v>71</v>
      </c>
      <c r="D746" s="41" t="s">
        <v>72</v>
      </c>
      <c r="E746" s="41" t="s">
        <v>73</v>
      </c>
      <c r="F746" s="41" t="s">
        <v>74</v>
      </c>
      <c r="G746" s="41" t="s">
        <v>75</v>
      </c>
      <c r="H746" s="41" t="s">
        <v>76</v>
      </c>
      <c r="I746" s="41" t="s">
        <v>77</v>
      </c>
      <c r="J746" s="41" t="s">
        <v>78</v>
      </c>
      <c r="K746" s="236"/>
      <c r="L746" s="217"/>
      <c r="M746" s="217"/>
      <c r="N746" s="217"/>
      <c r="O746" s="217"/>
      <c r="P746" s="217"/>
      <c r="Q746" s="217"/>
      <c r="R746" s="217"/>
    </row>
    <row r="747" spans="1:19" ht="15.75" customHeight="1" x14ac:dyDescent="0.25">
      <c r="A747" s="41">
        <v>2101</v>
      </c>
      <c r="B747" s="42">
        <v>27</v>
      </c>
      <c r="C747" s="42"/>
      <c r="D747" s="42"/>
      <c r="E747" s="42"/>
      <c r="F747" s="42"/>
      <c r="G747" s="42"/>
      <c r="H747" s="42"/>
      <c r="I747" s="42"/>
      <c r="J747" s="42"/>
      <c r="K747" s="131"/>
      <c r="L747" s="114"/>
      <c r="M747" s="115"/>
      <c r="N747" s="116"/>
      <c r="O747" s="43"/>
      <c r="P747" s="44">
        <f>B747</f>
        <v>27</v>
      </c>
      <c r="Q747" s="45"/>
      <c r="R747" s="43"/>
    </row>
    <row r="748" spans="1:19" ht="15.75" customHeight="1" x14ac:dyDescent="0.25">
      <c r="A748" s="41">
        <v>2102</v>
      </c>
      <c r="B748" s="42"/>
      <c r="C748" s="42">
        <v>23</v>
      </c>
      <c r="D748" s="42"/>
      <c r="E748" s="42"/>
      <c r="F748" s="42"/>
      <c r="G748" s="42"/>
      <c r="H748" s="42"/>
      <c r="I748" s="42"/>
      <c r="J748" s="42"/>
      <c r="K748" s="131"/>
      <c r="L748" s="119"/>
      <c r="M748" s="120"/>
      <c r="N748" s="121"/>
      <c r="O748" s="47">
        <f>IF(C748=0,"",C748/B747)</f>
        <v>0.85185185185185186</v>
      </c>
      <c r="P748" s="48">
        <v>24</v>
      </c>
      <c r="Q748" s="49">
        <f t="shared" ref="Q748:Q755" si="72">IF(P748=0,"",P748/P747)</f>
        <v>0.88888888888888884</v>
      </c>
      <c r="R748" s="49">
        <f t="shared" ref="R748:R755" si="73">IF(P748=0,"",100%-Q748)</f>
        <v>0.11111111111111116</v>
      </c>
    </row>
    <row r="749" spans="1:19" ht="15.75" customHeight="1" x14ac:dyDescent="0.25">
      <c r="A749" s="41">
        <v>2201</v>
      </c>
      <c r="B749" s="42"/>
      <c r="C749" s="42"/>
      <c r="D749" s="42">
        <v>17</v>
      </c>
      <c r="E749" s="42"/>
      <c r="F749" s="42"/>
      <c r="G749" s="42"/>
      <c r="H749" s="42"/>
      <c r="I749" s="42"/>
      <c r="J749" s="42"/>
      <c r="K749" s="131"/>
      <c r="L749" s="119"/>
      <c r="M749" s="120"/>
      <c r="N749" s="121"/>
      <c r="O749" s="47">
        <f>IF(D749=0,"",D749/C748)</f>
        <v>0.73913043478260865</v>
      </c>
      <c r="P749" s="48">
        <v>21</v>
      </c>
      <c r="Q749" s="49">
        <f t="shared" si="72"/>
        <v>0.875</v>
      </c>
      <c r="R749" s="49">
        <f t="shared" si="73"/>
        <v>0.125</v>
      </c>
      <c r="S749" s="74">
        <f>P749/P747</f>
        <v>0.77777777777777779</v>
      </c>
    </row>
    <row r="750" spans="1:19" ht="15.75" customHeight="1" x14ac:dyDescent="0.25">
      <c r="A750" s="41">
        <v>2202</v>
      </c>
      <c r="B750" s="42"/>
      <c r="C750" s="42"/>
      <c r="D750" s="42"/>
      <c r="E750" s="42">
        <v>11</v>
      </c>
      <c r="F750" s="42"/>
      <c r="G750" s="42"/>
      <c r="H750" s="42"/>
      <c r="I750" s="42"/>
      <c r="J750" s="42"/>
      <c r="K750" s="131"/>
      <c r="L750" s="119"/>
      <c r="M750" s="120"/>
      <c r="N750" s="121"/>
      <c r="O750" s="47">
        <f>IF(E750=0,"",E750/D749)</f>
        <v>0.6470588235294118</v>
      </c>
      <c r="P750" s="48">
        <v>17</v>
      </c>
      <c r="Q750" s="49">
        <f t="shared" si="72"/>
        <v>0.80952380952380953</v>
      </c>
      <c r="R750" s="49">
        <f t="shared" si="73"/>
        <v>0.19047619047619047</v>
      </c>
    </row>
    <row r="751" spans="1:19" ht="15.75" customHeight="1" x14ac:dyDescent="0.25">
      <c r="A751" s="41">
        <v>2301</v>
      </c>
      <c r="B751" s="42"/>
      <c r="C751" s="42"/>
      <c r="D751" s="42"/>
      <c r="E751" s="42"/>
      <c r="F751" s="42">
        <v>11</v>
      </c>
      <c r="G751" s="42"/>
      <c r="H751" s="42"/>
      <c r="I751" s="42"/>
      <c r="J751" s="42"/>
      <c r="K751" s="131"/>
      <c r="L751" s="119"/>
      <c r="M751" s="120"/>
      <c r="N751" s="121"/>
      <c r="O751" s="47">
        <f>IF(F751=0,"",F751/E750)</f>
        <v>1</v>
      </c>
      <c r="P751" s="48">
        <v>16</v>
      </c>
      <c r="Q751" s="49">
        <f t="shared" si="72"/>
        <v>0.94117647058823528</v>
      </c>
      <c r="R751" s="49">
        <f t="shared" si="73"/>
        <v>5.8823529411764719E-2</v>
      </c>
    </row>
    <row r="752" spans="1:19" ht="15.75" customHeight="1" x14ac:dyDescent="0.25">
      <c r="A752" s="41">
        <v>2302</v>
      </c>
      <c r="B752" s="42"/>
      <c r="C752" s="42"/>
      <c r="D752" s="42"/>
      <c r="E752" s="42"/>
      <c r="F752" s="42"/>
      <c r="G752" s="42">
        <v>11</v>
      </c>
      <c r="H752" s="42"/>
      <c r="I752" s="42"/>
      <c r="J752" s="42"/>
      <c r="K752" s="131"/>
      <c r="L752" s="119"/>
      <c r="M752" s="120"/>
      <c r="N752" s="121"/>
      <c r="O752" s="47">
        <f>IF(G752=0,"",G752/F751)</f>
        <v>1</v>
      </c>
      <c r="P752" s="48">
        <v>16</v>
      </c>
      <c r="Q752" s="49">
        <f t="shared" si="72"/>
        <v>1</v>
      </c>
      <c r="R752" s="49">
        <f t="shared" si="73"/>
        <v>0</v>
      </c>
    </row>
    <row r="753" spans="1:18" ht="15.75" customHeight="1" x14ac:dyDescent="0.25">
      <c r="A753" s="41">
        <v>2401</v>
      </c>
      <c r="B753" s="42"/>
      <c r="C753" s="42"/>
      <c r="D753" s="42"/>
      <c r="E753" s="42"/>
      <c r="F753" s="42"/>
      <c r="G753" s="42"/>
      <c r="H753" s="42">
        <v>11</v>
      </c>
      <c r="I753" s="42"/>
      <c r="J753" s="42"/>
      <c r="K753" s="131"/>
      <c r="L753" s="119"/>
      <c r="M753" s="120"/>
      <c r="N753" s="121"/>
      <c r="O753" s="47">
        <f>IF(H753=0,"",H753/G752)</f>
        <v>1</v>
      </c>
      <c r="P753" s="48">
        <v>16</v>
      </c>
      <c r="Q753" s="49">
        <f t="shared" si="72"/>
        <v>1</v>
      </c>
      <c r="R753" s="49">
        <f t="shared" si="73"/>
        <v>0</v>
      </c>
    </row>
    <row r="754" spans="1:18" ht="15.75" customHeight="1" x14ac:dyDescent="0.25">
      <c r="A754" s="41">
        <v>2402</v>
      </c>
      <c r="B754" s="42"/>
      <c r="C754" s="42"/>
      <c r="D754" s="42"/>
      <c r="E754" s="42"/>
      <c r="F754" s="42"/>
      <c r="G754" s="42"/>
      <c r="H754" s="42"/>
      <c r="I754" s="42">
        <v>11</v>
      </c>
      <c r="J754" s="42"/>
      <c r="K754" s="131"/>
      <c r="L754" s="119"/>
      <c r="M754" s="120"/>
      <c r="N754" s="121"/>
      <c r="O754" s="47">
        <f>IF(I754=0,"",I754/H753)</f>
        <v>1</v>
      </c>
      <c r="P754" s="48">
        <v>16</v>
      </c>
      <c r="Q754" s="49">
        <f t="shared" si="72"/>
        <v>1</v>
      </c>
      <c r="R754" s="49">
        <f t="shared" si="73"/>
        <v>0</v>
      </c>
    </row>
    <row r="755" spans="1:18" ht="15.75" customHeight="1" x14ac:dyDescent="0.25">
      <c r="A755" s="41">
        <v>2501</v>
      </c>
      <c r="B755" s="42"/>
      <c r="C755" s="42"/>
      <c r="D755" s="42"/>
      <c r="E755" s="42"/>
      <c r="F755" s="42"/>
      <c r="G755" s="42"/>
      <c r="H755" s="42"/>
      <c r="I755" s="42"/>
      <c r="J755" s="42">
        <v>11</v>
      </c>
      <c r="K755" s="131">
        <v>9</v>
      </c>
      <c r="L755" s="119"/>
      <c r="M755" s="120"/>
      <c r="N755" s="121"/>
      <c r="O755" s="47">
        <f>IF(J755=0,"",J755/I754)</f>
        <v>1</v>
      </c>
      <c r="P755" s="48">
        <v>16</v>
      </c>
      <c r="Q755" s="49">
        <f t="shared" si="72"/>
        <v>1</v>
      </c>
      <c r="R755" s="49">
        <f t="shared" si="73"/>
        <v>0</v>
      </c>
    </row>
    <row r="756" spans="1:18" ht="15.75" customHeight="1" x14ac:dyDescent="0.25">
      <c r="A756" s="41">
        <v>2502</v>
      </c>
      <c r="B756" s="42"/>
      <c r="C756" s="42"/>
      <c r="D756" s="42"/>
      <c r="E756" s="42"/>
      <c r="F756" s="42"/>
      <c r="G756" s="42"/>
      <c r="H756" s="42"/>
      <c r="I756" s="42"/>
      <c r="J756" s="42"/>
      <c r="K756" s="131"/>
      <c r="L756" s="119"/>
      <c r="M756" s="120"/>
      <c r="N756" s="120"/>
      <c r="O756" s="168"/>
      <c r="P756" s="48"/>
      <c r="Q756" s="180"/>
      <c r="R756" s="168"/>
    </row>
    <row r="757" spans="1:18" ht="15.75" customHeight="1" x14ac:dyDescent="0.25">
      <c r="A757" s="41">
        <v>2601</v>
      </c>
      <c r="B757" s="42"/>
      <c r="C757" s="42"/>
      <c r="D757" s="42"/>
      <c r="E757" s="42"/>
      <c r="F757" s="42"/>
      <c r="G757" s="42"/>
      <c r="H757" s="42"/>
      <c r="I757" s="42"/>
      <c r="J757" s="42"/>
      <c r="K757" s="131"/>
      <c r="L757" s="119"/>
      <c r="M757" s="120"/>
      <c r="N757" s="122"/>
      <c r="O757" s="168"/>
      <c r="P757" s="124"/>
      <c r="Q757" s="180"/>
      <c r="R757" s="168"/>
    </row>
    <row r="758" spans="1:18" ht="15.75" customHeight="1" x14ac:dyDescent="0.25">
      <c r="A758" s="41">
        <v>2602</v>
      </c>
      <c r="B758" s="42"/>
      <c r="C758" s="42"/>
      <c r="D758" s="42"/>
      <c r="E758" s="42"/>
      <c r="F758" s="42"/>
      <c r="G758" s="42"/>
      <c r="H758" s="42"/>
      <c r="I758" s="42"/>
      <c r="J758" s="42"/>
      <c r="K758" s="131"/>
      <c r="L758" s="119"/>
      <c r="M758" s="120"/>
      <c r="N758" s="122"/>
      <c r="O758" s="168"/>
      <c r="P758" s="124"/>
      <c r="Q758" s="180"/>
      <c r="R758" s="168"/>
    </row>
    <row r="759" spans="1:18" ht="15.75" customHeight="1" x14ac:dyDescent="0.25">
      <c r="A759" s="41">
        <v>2701</v>
      </c>
      <c r="B759" s="42"/>
      <c r="C759" s="42"/>
      <c r="D759" s="42"/>
      <c r="E759" s="42"/>
      <c r="F759" s="42"/>
      <c r="G759" s="42"/>
      <c r="H759" s="42"/>
      <c r="I759" s="42"/>
      <c r="J759" s="42"/>
      <c r="K759" s="131"/>
      <c r="L759" s="119"/>
      <c r="M759" s="120"/>
      <c r="N759" s="122"/>
      <c r="O759" s="158"/>
      <c r="P759" s="160"/>
      <c r="Q759" s="181"/>
      <c r="R759" s="168"/>
    </row>
    <row r="760" spans="1:18" ht="15.75" customHeight="1" x14ac:dyDescent="0.25">
      <c r="A760" s="41">
        <v>2702</v>
      </c>
      <c r="B760" s="42"/>
      <c r="C760" s="42"/>
      <c r="D760" s="42"/>
      <c r="E760" s="42"/>
      <c r="F760" s="42"/>
      <c r="G760" s="42"/>
      <c r="H760" s="42"/>
      <c r="I760" s="42"/>
      <c r="J760" s="42"/>
      <c r="K760" s="131"/>
      <c r="L760" s="119"/>
      <c r="M760" s="120"/>
      <c r="N760" s="122"/>
      <c r="O760" s="52" t="s">
        <v>35</v>
      </c>
      <c r="P760" s="94"/>
      <c r="Q760" s="54">
        <f>IF(SUM(K751:K760)=0,"",SUM(K751:K760))</f>
        <v>9</v>
      </c>
      <c r="R760" s="55" t="s">
        <v>20</v>
      </c>
    </row>
    <row r="761" spans="1:18" ht="15.75" customHeight="1" x14ac:dyDescent="0.25">
      <c r="A761" s="41">
        <v>2801</v>
      </c>
      <c r="B761" s="42"/>
      <c r="C761" s="42"/>
      <c r="D761" s="42"/>
      <c r="E761" s="42"/>
      <c r="F761" s="42"/>
      <c r="G761" s="42"/>
      <c r="H761" s="42"/>
      <c r="I761" s="42"/>
      <c r="J761" s="42"/>
      <c r="K761" s="131"/>
      <c r="L761" s="119"/>
      <c r="M761" s="120"/>
      <c r="N761" s="122"/>
      <c r="O761" s="56" t="s">
        <v>36</v>
      </c>
      <c r="P761" s="96" t="str">
        <f>IF(P760/Q760=0,"",P760/Q760)</f>
        <v/>
      </c>
      <c r="Q761" s="58" t="str">
        <f>IF(P760/Q760=0,"",P760/Q760)</f>
        <v/>
      </c>
      <c r="R761" s="59" t="s">
        <v>37</v>
      </c>
    </row>
    <row r="762" spans="1:18" ht="15.75" customHeight="1" x14ac:dyDescent="0.25">
      <c r="A762" s="41">
        <v>2802</v>
      </c>
      <c r="B762" s="178"/>
      <c r="C762" s="178"/>
      <c r="D762" s="178"/>
      <c r="E762" s="178"/>
      <c r="F762" s="178"/>
      <c r="G762" s="178"/>
      <c r="H762" s="178"/>
      <c r="I762" s="178"/>
      <c r="J762" s="178"/>
      <c r="K762" s="131"/>
      <c r="L762" s="128"/>
      <c r="M762" s="129"/>
      <c r="N762" s="130"/>
      <c r="O762" s="61"/>
      <c r="P762" s="62"/>
      <c r="Q762" s="62"/>
      <c r="R762" s="63"/>
    </row>
    <row r="763" spans="1:18" ht="18" customHeight="1" x14ac:dyDescent="0.25">
      <c r="A763" s="22"/>
      <c r="B763" s="210" t="s">
        <v>79</v>
      </c>
      <c r="C763" s="210"/>
      <c r="D763" s="210"/>
      <c r="E763" s="210"/>
      <c r="F763" s="210"/>
      <c r="G763" s="210"/>
      <c r="H763" s="210"/>
      <c r="I763" s="210"/>
      <c r="J763" s="210"/>
      <c r="K763" s="177">
        <f>SUM(K755:K759)</f>
        <v>9</v>
      </c>
      <c r="L763" s="65">
        <f>IF(K755=0,"",K755/B747)</f>
        <v>0.33333333333333331</v>
      </c>
      <c r="M763" s="65">
        <f>IF(K763=0,"",K763/B747)</f>
        <v>0.33333333333333331</v>
      </c>
      <c r="N763" s="65">
        <f>IF(K755=0,"",M763-L763)</f>
        <v>0</v>
      </c>
      <c r="O763" s="1"/>
      <c r="P763" s="27"/>
      <c r="Q763" s="30"/>
      <c r="R763" s="1"/>
    </row>
    <row r="764" spans="1:18" ht="12.75" customHeight="1" x14ac:dyDescent="0.2">
      <c r="M764" s="1"/>
      <c r="N764" s="1"/>
      <c r="P764" s="1"/>
    </row>
    <row r="765" spans="1:18" ht="12.75" customHeight="1" x14ac:dyDescent="0.2">
      <c r="M765" s="1"/>
      <c r="N765" s="1"/>
      <c r="P765" s="1"/>
    </row>
    <row r="766" spans="1:18" ht="26.25" customHeight="1" x14ac:dyDescent="0.4">
      <c r="A766" s="113"/>
      <c r="B766" s="211" t="s">
        <v>68</v>
      </c>
      <c r="C766" s="211"/>
      <c r="D766" s="211"/>
      <c r="E766" s="211"/>
      <c r="F766" s="211"/>
      <c r="G766" s="211"/>
      <c r="H766" s="211"/>
      <c r="I766" s="211"/>
      <c r="J766" s="211"/>
      <c r="K766" s="66" t="s">
        <v>93</v>
      </c>
      <c r="L766" s="1"/>
      <c r="M766" s="1"/>
      <c r="N766" s="27"/>
      <c r="O766" s="1"/>
      <c r="P766" s="27"/>
      <c r="Q766" s="27"/>
      <c r="R766" s="27"/>
    </row>
    <row r="767" spans="1:18" ht="20.25" x14ac:dyDescent="0.2">
      <c r="A767" s="223" t="s">
        <v>19</v>
      </c>
      <c r="B767" s="224" t="s">
        <v>69</v>
      </c>
      <c r="C767" s="247"/>
      <c r="D767" s="247"/>
      <c r="E767" s="247"/>
      <c r="F767" s="247"/>
      <c r="G767" s="247"/>
      <c r="H767" s="247"/>
      <c r="I767" s="247"/>
      <c r="J767" s="248"/>
      <c r="K767" s="227" t="s">
        <v>20</v>
      </c>
      <c r="L767" s="221" t="s">
        <v>11</v>
      </c>
      <c r="M767" s="221" t="s">
        <v>12</v>
      </c>
      <c r="N767" s="229" t="s">
        <v>13</v>
      </c>
      <c r="O767" s="221" t="s">
        <v>14</v>
      </c>
      <c r="P767" s="222" t="s">
        <v>15</v>
      </c>
      <c r="Q767" s="222" t="s">
        <v>16</v>
      </c>
      <c r="R767" s="221" t="s">
        <v>17</v>
      </c>
    </row>
    <row r="768" spans="1:18" ht="15.75" customHeight="1" x14ac:dyDescent="0.25">
      <c r="A768" s="217"/>
      <c r="B768" s="41" t="s">
        <v>70</v>
      </c>
      <c r="C768" s="41" t="s">
        <v>71</v>
      </c>
      <c r="D768" s="41" t="s">
        <v>72</v>
      </c>
      <c r="E768" s="41" t="s">
        <v>73</v>
      </c>
      <c r="F768" s="41" t="s">
        <v>74</v>
      </c>
      <c r="G768" s="41" t="s">
        <v>75</v>
      </c>
      <c r="H768" s="41" t="s">
        <v>76</v>
      </c>
      <c r="I768" s="41" t="s">
        <v>77</v>
      </c>
      <c r="J768" s="41" t="s">
        <v>78</v>
      </c>
      <c r="K768" s="236"/>
      <c r="L768" s="217"/>
      <c r="M768" s="217"/>
      <c r="N768" s="217"/>
      <c r="O768" s="217"/>
      <c r="P768" s="217"/>
      <c r="Q768" s="217"/>
      <c r="R768" s="217"/>
    </row>
    <row r="769" spans="1:19" ht="15.75" customHeight="1" x14ac:dyDescent="0.25">
      <c r="A769" s="41">
        <v>2102</v>
      </c>
      <c r="B769" s="42">
        <v>33</v>
      </c>
      <c r="C769" s="42"/>
      <c r="D769" s="42"/>
      <c r="E769" s="42"/>
      <c r="F769" s="42"/>
      <c r="G769" s="42"/>
      <c r="H769" s="42"/>
      <c r="I769" s="42"/>
      <c r="J769" s="42"/>
      <c r="K769" s="131"/>
      <c r="L769" s="114"/>
      <c r="M769" s="115"/>
      <c r="N769" s="116"/>
      <c r="O769" s="117"/>
      <c r="P769" s="44">
        <f>B769</f>
        <v>33</v>
      </c>
      <c r="Q769" s="118"/>
      <c r="R769" s="117"/>
    </row>
    <row r="770" spans="1:19" ht="15.75" customHeight="1" x14ac:dyDescent="0.25">
      <c r="A770" s="41">
        <v>2201</v>
      </c>
      <c r="B770" s="42"/>
      <c r="C770" s="42">
        <v>23</v>
      </c>
      <c r="D770" s="42"/>
      <c r="E770" s="42"/>
      <c r="F770" s="42"/>
      <c r="G770" s="42"/>
      <c r="H770" s="42"/>
      <c r="I770" s="42"/>
      <c r="J770" s="42"/>
      <c r="K770" s="131"/>
      <c r="L770" s="119"/>
      <c r="M770" s="120"/>
      <c r="N770" s="121"/>
      <c r="O770" s="47">
        <f>IF(C770=0,"",C770/B769)</f>
        <v>0.69696969696969702</v>
      </c>
      <c r="P770" s="48">
        <v>23</v>
      </c>
      <c r="Q770" s="49">
        <f t="shared" ref="Q770:Q777" si="74">IF(P770=0,"",P770/P769)</f>
        <v>0.69696969696969702</v>
      </c>
      <c r="R770" s="49">
        <f t="shared" ref="R770:R777" si="75">IF(P770=0,"",100%-Q770)</f>
        <v>0.30303030303030298</v>
      </c>
    </row>
    <row r="771" spans="1:19" ht="15.75" customHeight="1" x14ac:dyDescent="0.25">
      <c r="A771" s="41">
        <v>2202</v>
      </c>
      <c r="B771" s="42"/>
      <c r="C771" s="42"/>
      <c r="D771" s="42">
        <v>22</v>
      </c>
      <c r="E771" s="42"/>
      <c r="F771" s="42"/>
      <c r="G771" s="42"/>
      <c r="H771" s="42"/>
      <c r="I771" s="42"/>
      <c r="J771" s="42"/>
      <c r="K771" s="131"/>
      <c r="L771" s="119"/>
      <c r="M771" s="120"/>
      <c r="N771" s="121"/>
      <c r="O771" s="47">
        <f>IF(D771=0,"",D771/C770)</f>
        <v>0.95652173913043481</v>
      </c>
      <c r="P771" s="48">
        <v>23</v>
      </c>
      <c r="Q771" s="49">
        <f t="shared" si="74"/>
        <v>1</v>
      </c>
      <c r="R771" s="49">
        <f t="shared" si="75"/>
        <v>0</v>
      </c>
      <c r="S771" s="74">
        <f>P771/P769</f>
        <v>0.69696969696969702</v>
      </c>
    </row>
    <row r="772" spans="1:19" ht="15.75" customHeight="1" x14ac:dyDescent="0.25">
      <c r="A772" s="41">
        <v>2301</v>
      </c>
      <c r="B772" s="42"/>
      <c r="C772" s="42"/>
      <c r="D772" s="42"/>
      <c r="E772" s="42">
        <v>21</v>
      </c>
      <c r="F772" s="42"/>
      <c r="G772" s="42"/>
      <c r="H772" s="42"/>
      <c r="I772" s="42"/>
      <c r="J772" s="42"/>
      <c r="K772" s="131"/>
      <c r="L772" s="119"/>
      <c r="M772" s="120"/>
      <c r="N772" s="121"/>
      <c r="O772" s="47">
        <f>IF(E772=0,"",E772/D771)</f>
        <v>0.95454545454545459</v>
      </c>
      <c r="P772" s="48">
        <v>22</v>
      </c>
      <c r="Q772" s="49">
        <f t="shared" si="74"/>
        <v>0.95652173913043481</v>
      </c>
      <c r="R772" s="49">
        <f t="shared" si="75"/>
        <v>4.3478260869565188E-2</v>
      </c>
    </row>
    <row r="773" spans="1:19" ht="15.75" customHeight="1" x14ac:dyDescent="0.25">
      <c r="A773" s="41">
        <v>2302</v>
      </c>
      <c r="B773" s="42"/>
      <c r="C773" s="42"/>
      <c r="D773" s="42"/>
      <c r="E773" s="42"/>
      <c r="F773" s="42">
        <v>20</v>
      </c>
      <c r="G773" s="42"/>
      <c r="H773" s="42"/>
      <c r="I773" s="42"/>
      <c r="J773" s="42"/>
      <c r="K773" s="131"/>
      <c r="L773" s="119"/>
      <c r="M773" s="120"/>
      <c r="N773" s="121"/>
      <c r="O773" s="47">
        <f>IF(F773=0,"",F773/E772)</f>
        <v>0.95238095238095233</v>
      </c>
      <c r="P773" s="48">
        <v>22</v>
      </c>
      <c r="Q773" s="49">
        <f t="shared" si="74"/>
        <v>1</v>
      </c>
      <c r="R773" s="49">
        <f t="shared" si="75"/>
        <v>0</v>
      </c>
    </row>
    <row r="774" spans="1:19" ht="15.75" customHeight="1" x14ac:dyDescent="0.25">
      <c r="A774" s="41">
        <v>2401</v>
      </c>
      <c r="B774" s="42"/>
      <c r="C774" s="42"/>
      <c r="D774" s="42"/>
      <c r="E774" s="42"/>
      <c r="F774" s="42"/>
      <c r="G774" s="42">
        <v>20</v>
      </c>
      <c r="H774" s="42"/>
      <c r="I774" s="42"/>
      <c r="J774" s="42"/>
      <c r="K774" s="131"/>
      <c r="L774" s="119"/>
      <c r="M774" s="120"/>
      <c r="N774" s="121"/>
      <c r="O774" s="47">
        <f>IF(G774=0,"",G774/F773)</f>
        <v>1</v>
      </c>
      <c r="P774" s="48">
        <v>22</v>
      </c>
      <c r="Q774" s="49">
        <f t="shared" si="74"/>
        <v>1</v>
      </c>
      <c r="R774" s="49">
        <f t="shared" si="75"/>
        <v>0</v>
      </c>
    </row>
    <row r="775" spans="1:19" ht="15.75" customHeight="1" x14ac:dyDescent="0.25">
      <c r="A775" s="41">
        <v>2402</v>
      </c>
      <c r="B775" s="42"/>
      <c r="C775" s="42"/>
      <c r="D775" s="42"/>
      <c r="E775" s="42"/>
      <c r="F775" s="42"/>
      <c r="G775" s="42"/>
      <c r="H775" s="42">
        <v>20</v>
      </c>
      <c r="I775" s="42"/>
      <c r="J775" s="42"/>
      <c r="K775" s="131"/>
      <c r="L775" s="119"/>
      <c r="M775" s="120"/>
      <c r="N775" s="121"/>
      <c r="O775" s="47">
        <f>IF(H775=0,"",H775/G774)</f>
        <v>1</v>
      </c>
      <c r="P775" s="48">
        <v>22</v>
      </c>
      <c r="Q775" s="49">
        <f t="shared" si="74"/>
        <v>1</v>
      </c>
      <c r="R775" s="49">
        <f t="shared" si="75"/>
        <v>0</v>
      </c>
    </row>
    <row r="776" spans="1:19" ht="15.75" customHeight="1" x14ac:dyDescent="0.25">
      <c r="A776" s="41">
        <v>2501</v>
      </c>
      <c r="B776" s="42"/>
      <c r="C776" s="42"/>
      <c r="D776" s="42"/>
      <c r="E776" s="42"/>
      <c r="F776" s="42"/>
      <c r="G776" s="42"/>
      <c r="H776" s="42"/>
      <c r="I776" s="42">
        <v>20</v>
      </c>
      <c r="J776" s="42"/>
      <c r="K776" s="131"/>
      <c r="L776" s="119"/>
      <c r="M776" s="120"/>
      <c r="N776" s="121"/>
      <c r="O776" s="47">
        <f>IF(I776=0,"",I776/H775)</f>
        <v>1</v>
      </c>
      <c r="P776" s="48">
        <v>21</v>
      </c>
      <c r="Q776" s="49">
        <f t="shared" si="74"/>
        <v>0.95454545454545459</v>
      </c>
      <c r="R776" s="49">
        <f t="shared" si="75"/>
        <v>4.5454545454545414E-2</v>
      </c>
    </row>
    <row r="777" spans="1:19" ht="15.75" customHeight="1" x14ac:dyDescent="0.25">
      <c r="A777" s="41">
        <v>2502</v>
      </c>
      <c r="B777" s="42"/>
      <c r="C777" s="42"/>
      <c r="D777" s="42"/>
      <c r="E777" s="42"/>
      <c r="F777" s="42"/>
      <c r="G777" s="42"/>
      <c r="H777" s="42"/>
      <c r="I777" s="42"/>
      <c r="J777" s="42"/>
      <c r="K777" s="131"/>
      <c r="L777" s="119"/>
      <c r="M777" s="120"/>
      <c r="N777" s="121"/>
      <c r="O777" s="47" t="str">
        <f>IF(J777=0,"",J777/I776)</f>
        <v/>
      </c>
      <c r="P777" s="48"/>
      <c r="Q777" s="49" t="str">
        <f t="shared" si="74"/>
        <v/>
      </c>
      <c r="R777" s="49" t="str">
        <f t="shared" si="75"/>
        <v/>
      </c>
    </row>
    <row r="778" spans="1:19" ht="15.75" customHeight="1" x14ac:dyDescent="0.25">
      <c r="A778" s="41">
        <v>2601</v>
      </c>
      <c r="B778" s="42"/>
      <c r="C778" s="42"/>
      <c r="D778" s="42"/>
      <c r="E778" s="42"/>
      <c r="F778" s="42"/>
      <c r="G778" s="42"/>
      <c r="H778" s="42"/>
      <c r="I778" s="42"/>
      <c r="J778" s="42"/>
      <c r="K778" s="131"/>
      <c r="L778" s="119"/>
      <c r="M778" s="120"/>
      <c r="N778" s="120"/>
      <c r="O778" s="126"/>
      <c r="P778" s="48"/>
      <c r="Q778" s="127"/>
      <c r="R778" s="126"/>
    </row>
    <row r="779" spans="1:19" ht="15.75" customHeight="1" x14ac:dyDescent="0.25">
      <c r="A779" s="41">
        <v>2602</v>
      </c>
      <c r="B779" s="42"/>
      <c r="C779" s="42"/>
      <c r="D779" s="42"/>
      <c r="E779" s="42"/>
      <c r="F779" s="42"/>
      <c r="G779" s="42"/>
      <c r="H779" s="42"/>
      <c r="I779" s="42"/>
      <c r="J779" s="42"/>
      <c r="K779" s="131"/>
      <c r="L779" s="119"/>
      <c r="M779" s="120"/>
      <c r="N779" s="122"/>
      <c r="O779" s="126"/>
      <c r="P779" s="124"/>
      <c r="Q779" s="127"/>
      <c r="R779" s="126"/>
    </row>
    <row r="780" spans="1:19" ht="15.75" customHeight="1" x14ac:dyDescent="0.25">
      <c r="A780" s="41">
        <v>2701</v>
      </c>
      <c r="B780" s="42"/>
      <c r="C780" s="42"/>
      <c r="D780" s="42"/>
      <c r="E780" s="42"/>
      <c r="F780" s="42"/>
      <c r="G780" s="42"/>
      <c r="H780" s="42"/>
      <c r="I780" s="42"/>
      <c r="J780" s="42"/>
      <c r="K780" s="131"/>
      <c r="L780" s="119"/>
      <c r="M780" s="120"/>
      <c r="N780" s="122"/>
      <c r="O780" s="126"/>
      <c r="P780" s="124"/>
      <c r="Q780" s="127"/>
      <c r="R780" s="126"/>
    </row>
    <row r="781" spans="1:19" ht="15.75" customHeight="1" x14ac:dyDescent="0.25">
      <c r="A781" s="41">
        <v>2702</v>
      </c>
      <c r="B781" s="42"/>
      <c r="C781" s="42"/>
      <c r="D781" s="42"/>
      <c r="E781" s="42"/>
      <c r="F781" s="42"/>
      <c r="G781" s="42"/>
      <c r="H781" s="42"/>
      <c r="I781" s="42"/>
      <c r="J781" s="42"/>
      <c r="K781" s="131"/>
      <c r="L781" s="119"/>
      <c r="M781" s="120"/>
      <c r="N781" s="122"/>
      <c r="O781" s="120"/>
      <c r="P781" s="122"/>
      <c r="Q781" s="151"/>
      <c r="R781" s="126"/>
    </row>
    <row r="782" spans="1:19" ht="15.75" customHeight="1" x14ac:dyDescent="0.25">
      <c r="A782" s="41">
        <v>2801</v>
      </c>
      <c r="B782" s="42"/>
      <c r="C782" s="42"/>
      <c r="D782" s="42"/>
      <c r="E782" s="42"/>
      <c r="F782" s="42"/>
      <c r="G782" s="42"/>
      <c r="H782" s="42"/>
      <c r="I782" s="42"/>
      <c r="J782" s="42"/>
      <c r="K782" s="131"/>
      <c r="L782" s="119"/>
      <c r="M782" s="120"/>
      <c r="N782" s="122"/>
      <c r="O782" s="52" t="s">
        <v>35</v>
      </c>
      <c r="P782" s="94"/>
      <c r="Q782" s="54" t="str">
        <f>IF(SUM(K773:K782)=0,"",SUM(K773:K782))</f>
        <v/>
      </c>
      <c r="R782" s="55" t="s">
        <v>20</v>
      </c>
    </row>
    <row r="783" spans="1:19" ht="15.75" customHeight="1" x14ac:dyDescent="0.25">
      <c r="A783" s="41">
        <v>2802</v>
      </c>
      <c r="B783" s="42"/>
      <c r="C783" s="42"/>
      <c r="D783" s="42"/>
      <c r="E783" s="42"/>
      <c r="F783" s="42"/>
      <c r="G783" s="42"/>
      <c r="H783" s="42"/>
      <c r="I783" s="42"/>
      <c r="J783" s="42"/>
      <c r="K783" s="131"/>
      <c r="L783" s="119"/>
      <c r="M783" s="120"/>
      <c r="N783" s="122"/>
      <c r="O783" s="56" t="s">
        <v>36</v>
      </c>
      <c r="P783" s="96" t="e">
        <f>IF(P782/Q782=0,"",P782/Q782)</f>
        <v>#VALUE!</v>
      </c>
      <c r="Q783" s="58" t="e">
        <f>IF(P782/Q782=0,"",P782/Q782)</f>
        <v>#VALUE!</v>
      </c>
      <c r="R783" s="59" t="s">
        <v>37</v>
      </c>
    </row>
    <row r="784" spans="1:19" ht="15.75" x14ac:dyDescent="0.25">
      <c r="A784" s="41">
        <v>2901</v>
      </c>
      <c r="B784" s="178"/>
      <c r="C784" s="178"/>
      <c r="D784" s="178"/>
      <c r="E784" s="178"/>
      <c r="F784" s="178"/>
      <c r="G784" s="178"/>
      <c r="H784" s="178"/>
      <c r="I784" s="178"/>
      <c r="J784" s="178"/>
      <c r="K784" s="131"/>
      <c r="L784" s="128"/>
      <c r="M784" s="129"/>
      <c r="N784" s="130"/>
      <c r="O784" s="61"/>
      <c r="P784" s="62"/>
      <c r="Q784" s="62"/>
      <c r="R784" s="63"/>
    </row>
    <row r="785" spans="1:19" ht="18" customHeight="1" x14ac:dyDescent="0.25">
      <c r="A785" s="22"/>
      <c r="B785" s="210" t="s">
        <v>79</v>
      </c>
      <c r="C785" s="210"/>
      <c r="D785" s="210"/>
      <c r="E785" s="210"/>
      <c r="F785" s="210"/>
      <c r="G785" s="210"/>
      <c r="H785" s="210"/>
      <c r="I785" s="210"/>
      <c r="J785" s="210"/>
      <c r="K785" s="177">
        <f>SUM(K778:K781)</f>
        <v>0</v>
      </c>
      <c r="L785" s="65" t="str">
        <f>IF(K778=0,"",K778/B769)</f>
        <v/>
      </c>
      <c r="M785" s="65" t="str">
        <f>IF(K785=0,"",K785/B769)</f>
        <v/>
      </c>
      <c r="N785" s="65" t="str">
        <f>IF(K778=0,"",M785-L785)</f>
        <v/>
      </c>
      <c r="O785" s="1"/>
      <c r="P785" s="27"/>
      <c r="Q785" s="30"/>
      <c r="R785" s="1"/>
    </row>
    <row r="786" spans="1:19" ht="12.75" customHeight="1" x14ac:dyDescent="0.2">
      <c r="M786" s="1"/>
      <c r="N786" s="1"/>
      <c r="P786" s="1"/>
    </row>
    <row r="787" spans="1:19" ht="12.75" customHeight="1" x14ac:dyDescent="0.2">
      <c r="M787" s="1"/>
      <c r="N787" s="1"/>
      <c r="P787" s="1"/>
    </row>
    <row r="788" spans="1:19" ht="26.25" x14ac:dyDescent="0.4">
      <c r="A788" s="113"/>
      <c r="B788" s="211" t="s">
        <v>68</v>
      </c>
      <c r="C788" s="211"/>
      <c r="D788" s="211"/>
      <c r="E788" s="211"/>
      <c r="F788" s="211"/>
      <c r="G788" s="211"/>
      <c r="H788" s="211"/>
      <c r="I788" s="211"/>
      <c r="J788" s="211"/>
      <c r="K788" s="66" t="s">
        <v>121</v>
      </c>
      <c r="L788" s="1"/>
      <c r="M788" s="1"/>
      <c r="N788" s="27"/>
      <c r="O788" s="1"/>
      <c r="P788" s="27"/>
      <c r="Q788" s="27"/>
      <c r="R788" s="27"/>
    </row>
    <row r="789" spans="1:19" ht="20.25" x14ac:dyDescent="0.2">
      <c r="A789" s="223" t="s">
        <v>19</v>
      </c>
      <c r="B789" s="224" t="s">
        <v>69</v>
      </c>
      <c r="C789" s="247"/>
      <c r="D789" s="247"/>
      <c r="E789" s="247"/>
      <c r="F789" s="247"/>
      <c r="G789" s="247"/>
      <c r="H789" s="247"/>
      <c r="I789" s="247"/>
      <c r="J789" s="248"/>
      <c r="K789" s="227" t="s">
        <v>20</v>
      </c>
      <c r="L789" s="221" t="s">
        <v>11</v>
      </c>
      <c r="M789" s="221" t="s">
        <v>12</v>
      </c>
      <c r="N789" s="229" t="s">
        <v>13</v>
      </c>
      <c r="O789" s="221" t="s">
        <v>14</v>
      </c>
      <c r="P789" s="222" t="s">
        <v>15</v>
      </c>
      <c r="Q789" s="222" t="s">
        <v>16</v>
      </c>
      <c r="R789" s="221" t="s">
        <v>17</v>
      </c>
    </row>
    <row r="790" spans="1:19" ht="15.75" customHeight="1" x14ac:dyDescent="0.25">
      <c r="A790" s="217"/>
      <c r="B790" s="41" t="s">
        <v>70</v>
      </c>
      <c r="C790" s="41" t="s">
        <v>71</v>
      </c>
      <c r="D790" s="41" t="s">
        <v>72</v>
      </c>
      <c r="E790" s="41" t="s">
        <v>73</v>
      </c>
      <c r="F790" s="41" t="s">
        <v>74</v>
      </c>
      <c r="G790" s="41" t="s">
        <v>75</v>
      </c>
      <c r="H790" s="41" t="s">
        <v>76</v>
      </c>
      <c r="I790" s="41" t="s">
        <v>77</v>
      </c>
      <c r="J790" s="41" t="s">
        <v>78</v>
      </c>
      <c r="K790" s="236"/>
      <c r="L790" s="217"/>
      <c r="M790" s="217"/>
      <c r="N790" s="217"/>
      <c r="O790" s="217"/>
      <c r="P790" s="217"/>
      <c r="Q790" s="217"/>
      <c r="R790" s="217"/>
    </row>
    <row r="791" spans="1:19" ht="15.75" customHeight="1" x14ac:dyDescent="0.25">
      <c r="A791" s="41">
        <v>2201</v>
      </c>
      <c r="B791" s="42">
        <v>19</v>
      </c>
      <c r="C791" s="42"/>
      <c r="D791" s="42"/>
      <c r="E791" s="42"/>
      <c r="F791" s="42"/>
      <c r="G791" s="42"/>
      <c r="H791" s="42"/>
      <c r="I791" s="42"/>
      <c r="J791" s="42"/>
      <c r="K791" s="131"/>
      <c r="L791" s="114"/>
      <c r="M791" s="115"/>
      <c r="N791" s="116"/>
      <c r="O791" s="117"/>
      <c r="P791" s="44">
        <f>B791</f>
        <v>19</v>
      </c>
      <c r="Q791" s="118"/>
      <c r="R791" s="117"/>
    </row>
    <row r="792" spans="1:19" ht="15.75" customHeight="1" x14ac:dyDescent="0.25">
      <c r="A792" s="41">
        <v>2202</v>
      </c>
      <c r="B792" s="42"/>
      <c r="C792" s="42">
        <v>15</v>
      </c>
      <c r="D792" s="42"/>
      <c r="E792" s="42"/>
      <c r="F792" s="42"/>
      <c r="G792" s="42"/>
      <c r="H792" s="42"/>
      <c r="I792" s="42"/>
      <c r="J792" s="42"/>
      <c r="K792" s="131"/>
      <c r="L792" s="119"/>
      <c r="M792" s="120"/>
      <c r="N792" s="121"/>
      <c r="O792" s="47">
        <f>IF(C792=0,"",C792/B791)</f>
        <v>0.78947368421052633</v>
      </c>
      <c r="P792" s="48">
        <v>15</v>
      </c>
      <c r="Q792" s="49">
        <f t="shared" ref="Q792:Q799" si="76">IF(P792=0,"",P792/P791)</f>
        <v>0.78947368421052633</v>
      </c>
      <c r="R792" s="49">
        <f t="shared" ref="R792:R799" si="77">IF(P792=0,"",100%-Q792)</f>
        <v>0.21052631578947367</v>
      </c>
    </row>
    <row r="793" spans="1:19" ht="15.75" customHeight="1" x14ac:dyDescent="0.25">
      <c r="A793" s="41">
        <v>2301</v>
      </c>
      <c r="B793" s="42"/>
      <c r="C793" s="42"/>
      <c r="D793" s="42">
        <v>13</v>
      </c>
      <c r="E793" s="42"/>
      <c r="F793" s="42"/>
      <c r="G793" s="42"/>
      <c r="H793" s="42"/>
      <c r="I793" s="42"/>
      <c r="J793" s="42"/>
      <c r="K793" s="131"/>
      <c r="L793" s="119"/>
      <c r="M793" s="120"/>
      <c r="N793" s="121"/>
      <c r="O793" s="47">
        <f>IF(D793=0,"",D793/C792)</f>
        <v>0.8666666666666667</v>
      </c>
      <c r="P793" s="48">
        <v>15</v>
      </c>
      <c r="Q793" s="49">
        <f t="shared" si="76"/>
        <v>1</v>
      </c>
      <c r="R793" s="49">
        <f t="shared" si="77"/>
        <v>0</v>
      </c>
      <c r="S793" s="74">
        <f>P793/P791</f>
        <v>0.78947368421052633</v>
      </c>
    </row>
    <row r="794" spans="1:19" ht="15.75" customHeight="1" x14ac:dyDescent="0.25">
      <c r="A794" s="41">
        <v>2302</v>
      </c>
      <c r="B794" s="42"/>
      <c r="C794" s="42"/>
      <c r="D794" s="42"/>
      <c r="E794" s="42">
        <v>10</v>
      </c>
      <c r="F794" s="42"/>
      <c r="G794" s="42"/>
      <c r="H794" s="42"/>
      <c r="I794" s="42"/>
      <c r="J794" s="42"/>
      <c r="K794" s="131"/>
      <c r="L794" s="119"/>
      <c r="M794" s="120"/>
      <c r="N794" s="121"/>
      <c r="O794" s="47">
        <f>IF(E794=0,"",E794/D793)</f>
        <v>0.76923076923076927</v>
      </c>
      <c r="P794" s="48">
        <v>14</v>
      </c>
      <c r="Q794" s="49">
        <f t="shared" si="76"/>
        <v>0.93333333333333335</v>
      </c>
      <c r="R794" s="49">
        <f t="shared" si="77"/>
        <v>6.6666666666666652E-2</v>
      </c>
    </row>
    <row r="795" spans="1:19" ht="15.75" customHeight="1" x14ac:dyDescent="0.25">
      <c r="A795" s="41">
        <v>2401</v>
      </c>
      <c r="B795" s="42"/>
      <c r="C795" s="42"/>
      <c r="D795" s="42"/>
      <c r="E795" s="42"/>
      <c r="F795" s="42">
        <v>10</v>
      </c>
      <c r="G795" s="42"/>
      <c r="H795" s="42"/>
      <c r="I795" s="42"/>
      <c r="J795" s="42"/>
      <c r="K795" s="131"/>
      <c r="L795" s="119"/>
      <c r="M795" s="120"/>
      <c r="N795" s="121"/>
      <c r="O795" s="47">
        <f>IF(F795=0,"",F795/E794)</f>
        <v>1</v>
      </c>
      <c r="P795" s="48">
        <v>14</v>
      </c>
      <c r="Q795" s="49">
        <f t="shared" si="76"/>
        <v>1</v>
      </c>
      <c r="R795" s="49">
        <f t="shared" si="77"/>
        <v>0</v>
      </c>
    </row>
    <row r="796" spans="1:19" ht="15.75" customHeight="1" x14ac:dyDescent="0.25">
      <c r="A796" s="41">
        <v>2402</v>
      </c>
      <c r="B796" s="42"/>
      <c r="C796" s="42"/>
      <c r="D796" s="42"/>
      <c r="E796" s="42"/>
      <c r="F796" s="42"/>
      <c r="G796" s="42">
        <v>9</v>
      </c>
      <c r="H796" s="42"/>
      <c r="I796" s="42"/>
      <c r="J796" s="42"/>
      <c r="K796" s="131"/>
      <c r="L796" s="119"/>
      <c r="M796" s="120"/>
      <c r="N796" s="121"/>
      <c r="O796" s="47">
        <f>IF(G796=0,"",G796/F795)</f>
        <v>0.9</v>
      </c>
      <c r="P796" s="48">
        <v>13</v>
      </c>
      <c r="Q796" s="49">
        <f t="shared" si="76"/>
        <v>0.9285714285714286</v>
      </c>
      <c r="R796" s="49">
        <f t="shared" si="77"/>
        <v>7.1428571428571397E-2</v>
      </c>
    </row>
    <row r="797" spans="1:19" ht="15.75" customHeight="1" x14ac:dyDescent="0.25">
      <c r="A797" s="41">
        <v>2501</v>
      </c>
      <c r="B797" s="42"/>
      <c r="C797" s="42"/>
      <c r="D797" s="42"/>
      <c r="E797" s="42"/>
      <c r="F797" s="42"/>
      <c r="G797" s="42"/>
      <c r="H797" s="42">
        <v>9</v>
      </c>
      <c r="I797" s="42"/>
      <c r="J797" s="42"/>
      <c r="K797" s="131"/>
      <c r="L797" s="119"/>
      <c r="M797" s="120"/>
      <c r="N797" s="121"/>
      <c r="O797" s="47">
        <f>IF(H797=0,"",H797/G796)</f>
        <v>1</v>
      </c>
      <c r="P797" s="48">
        <v>13</v>
      </c>
      <c r="Q797" s="49">
        <f t="shared" si="76"/>
        <v>1</v>
      </c>
      <c r="R797" s="49">
        <f t="shared" si="77"/>
        <v>0</v>
      </c>
    </row>
    <row r="798" spans="1:19" ht="15.75" customHeight="1" x14ac:dyDescent="0.25">
      <c r="A798" s="41">
        <v>2502</v>
      </c>
      <c r="B798" s="42"/>
      <c r="C798" s="42"/>
      <c r="D798" s="42"/>
      <c r="E798" s="42"/>
      <c r="F798" s="42"/>
      <c r="G798" s="42"/>
      <c r="H798" s="42"/>
      <c r="I798" s="42"/>
      <c r="J798" s="42"/>
      <c r="K798" s="131"/>
      <c r="L798" s="119"/>
      <c r="M798" s="120"/>
      <c r="N798" s="121"/>
      <c r="O798" s="47" t="str">
        <f>IF(I798=0,"",I798/H797)</f>
        <v/>
      </c>
      <c r="P798" s="48"/>
      <c r="Q798" s="49" t="str">
        <f t="shared" si="76"/>
        <v/>
      </c>
      <c r="R798" s="49" t="str">
        <f t="shared" si="77"/>
        <v/>
      </c>
    </row>
    <row r="799" spans="1:19" ht="15.75" customHeight="1" x14ac:dyDescent="0.25">
      <c r="A799" s="41">
        <v>2601</v>
      </c>
      <c r="B799" s="42"/>
      <c r="C799" s="42"/>
      <c r="D799" s="42"/>
      <c r="E799" s="42"/>
      <c r="F799" s="42"/>
      <c r="G799" s="42"/>
      <c r="H799" s="42"/>
      <c r="I799" s="42"/>
      <c r="J799" s="42"/>
      <c r="K799" s="131"/>
      <c r="L799" s="119"/>
      <c r="M799" s="120"/>
      <c r="N799" s="121"/>
      <c r="O799" s="47" t="str">
        <f>IF(J799=0,"",J799/I798)</f>
        <v/>
      </c>
      <c r="P799" s="48"/>
      <c r="Q799" s="49" t="str">
        <f t="shared" si="76"/>
        <v/>
      </c>
      <c r="R799" s="49" t="str">
        <f t="shared" si="77"/>
        <v/>
      </c>
    </row>
    <row r="800" spans="1:19" ht="15.75" customHeight="1" x14ac:dyDescent="0.25">
      <c r="A800" s="41">
        <v>2602</v>
      </c>
      <c r="B800" s="42"/>
      <c r="C800" s="42"/>
      <c r="D800" s="42"/>
      <c r="E800" s="42"/>
      <c r="F800" s="42"/>
      <c r="G800" s="42"/>
      <c r="H800" s="42"/>
      <c r="I800" s="42"/>
      <c r="J800" s="42"/>
      <c r="K800" s="131"/>
      <c r="L800" s="119"/>
      <c r="M800" s="120"/>
      <c r="N800" s="120"/>
      <c r="O800" s="126"/>
      <c r="P800" s="48"/>
      <c r="Q800" s="127"/>
      <c r="R800" s="126"/>
    </row>
    <row r="801" spans="1:19" ht="15.75" customHeight="1" x14ac:dyDescent="0.25">
      <c r="A801" s="41">
        <v>2701</v>
      </c>
      <c r="B801" s="42"/>
      <c r="C801" s="42"/>
      <c r="D801" s="42"/>
      <c r="E801" s="42"/>
      <c r="F801" s="42"/>
      <c r="G801" s="42"/>
      <c r="H801" s="42"/>
      <c r="I801" s="42"/>
      <c r="J801" s="42"/>
      <c r="K801" s="131"/>
      <c r="L801" s="119"/>
      <c r="M801" s="120"/>
      <c r="N801" s="122"/>
      <c r="O801" s="126"/>
      <c r="P801" s="124"/>
      <c r="Q801" s="127"/>
      <c r="R801" s="126"/>
    </row>
    <row r="802" spans="1:19" ht="15.75" customHeight="1" x14ac:dyDescent="0.25">
      <c r="A802" s="41">
        <v>2702</v>
      </c>
      <c r="B802" s="42"/>
      <c r="C802" s="42"/>
      <c r="D802" s="42"/>
      <c r="E802" s="42"/>
      <c r="F802" s="42"/>
      <c r="G802" s="42"/>
      <c r="H802" s="42"/>
      <c r="I802" s="42"/>
      <c r="J802" s="42"/>
      <c r="K802" s="131"/>
      <c r="L802" s="119"/>
      <c r="M802" s="120"/>
      <c r="N802" s="122"/>
      <c r="O802" s="126"/>
      <c r="P802" s="124"/>
      <c r="Q802" s="127"/>
      <c r="R802" s="126"/>
    </row>
    <row r="803" spans="1:19" ht="15.75" customHeight="1" x14ac:dyDescent="0.25">
      <c r="A803" s="41">
        <v>2801</v>
      </c>
      <c r="B803" s="42"/>
      <c r="C803" s="42"/>
      <c r="D803" s="42"/>
      <c r="E803" s="42"/>
      <c r="F803" s="42"/>
      <c r="G803" s="42"/>
      <c r="H803" s="42"/>
      <c r="I803" s="42"/>
      <c r="J803" s="42"/>
      <c r="K803" s="131"/>
      <c r="L803" s="119"/>
      <c r="M803" s="120"/>
      <c r="N803" s="122"/>
      <c r="O803" s="120"/>
      <c r="P803" s="122"/>
      <c r="Q803" s="151"/>
      <c r="R803" s="126"/>
    </row>
    <row r="804" spans="1:19" ht="15.75" customHeight="1" x14ac:dyDescent="0.25">
      <c r="A804" s="41">
        <v>2802</v>
      </c>
      <c r="B804" s="42"/>
      <c r="C804" s="42"/>
      <c r="D804" s="42"/>
      <c r="E804" s="42"/>
      <c r="F804" s="42"/>
      <c r="G804" s="42"/>
      <c r="H804" s="42"/>
      <c r="I804" s="42"/>
      <c r="J804" s="42"/>
      <c r="K804" s="131"/>
      <c r="L804" s="119"/>
      <c r="M804" s="120"/>
      <c r="N804" s="122"/>
      <c r="O804" s="52" t="s">
        <v>35</v>
      </c>
      <c r="P804" s="94"/>
      <c r="Q804" s="54" t="str">
        <f>IF(SUM(K795:K804)=0,"",SUM(K795:K804))</f>
        <v/>
      </c>
      <c r="R804" s="55" t="s">
        <v>20</v>
      </c>
    </row>
    <row r="805" spans="1:19" ht="15.75" customHeight="1" x14ac:dyDescent="0.25">
      <c r="A805" s="41">
        <v>2901</v>
      </c>
      <c r="B805" s="42"/>
      <c r="C805" s="42"/>
      <c r="D805" s="42"/>
      <c r="E805" s="42"/>
      <c r="F805" s="42"/>
      <c r="G805" s="42"/>
      <c r="H805" s="42"/>
      <c r="I805" s="42"/>
      <c r="J805" s="42"/>
      <c r="K805" s="131"/>
      <c r="L805" s="119"/>
      <c r="M805" s="120"/>
      <c r="N805" s="122"/>
      <c r="O805" s="56" t="s">
        <v>36</v>
      </c>
      <c r="P805" s="96" t="e">
        <f>IF(P804/Q804=0,"",P804/Q804)</f>
        <v>#VALUE!</v>
      </c>
      <c r="Q805" s="58" t="e">
        <f>IF(P804/Q804=0,"",P804/Q804)</f>
        <v>#VALUE!</v>
      </c>
      <c r="R805" s="59" t="s">
        <v>37</v>
      </c>
    </row>
    <row r="806" spans="1:19" ht="15.75" customHeight="1" x14ac:dyDescent="0.25">
      <c r="A806" s="41">
        <v>2902</v>
      </c>
      <c r="B806" s="178"/>
      <c r="C806" s="178"/>
      <c r="D806" s="178"/>
      <c r="E806" s="178"/>
      <c r="F806" s="178"/>
      <c r="G806" s="178"/>
      <c r="H806" s="178"/>
      <c r="I806" s="178"/>
      <c r="J806" s="178"/>
      <c r="K806" s="131"/>
      <c r="L806" s="128"/>
      <c r="M806" s="129"/>
      <c r="N806" s="130"/>
      <c r="O806" s="61"/>
      <c r="P806" s="62"/>
      <c r="Q806" s="62"/>
      <c r="R806" s="63"/>
    </row>
    <row r="807" spans="1:19" ht="18" customHeight="1" x14ac:dyDescent="0.25">
      <c r="A807" s="22"/>
      <c r="B807" s="210" t="s">
        <v>79</v>
      </c>
      <c r="C807" s="210"/>
      <c r="D807" s="210"/>
      <c r="E807" s="210"/>
      <c r="F807" s="210"/>
      <c r="G807" s="210"/>
      <c r="H807" s="210"/>
      <c r="I807" s="210"/>
      <c r="J807" s="210"/>
      <c r="K807" s="177">
        <f>SUM(K800:K803)</f>
        <v>0</v>
      </c>
      <c r="L807" s="65" t="str">
        <f>IF(K800=0,"",K800/B791)</f>
        <v/>
      </c>
      <c r="M807" s="65" t="str">
        <f>IF(K807=0,"",K807/B791)</f>
        <v/>
      </c>
      <c r="N807" s="65" t="str">
        <f>IF(K800=0,"",M807-L807)</f>
        <v/>
      </c>
      <c r="O807" s="1"/>
      <c r="P807" s="27"/>
      <c r="Q807" s="30"/>
      <c r="R807" s="1"/>
    </row>
    <row r="808" spans="1:19" ht="12" customHeight="1" x14ac:dyDescent="0.25">
      <c r="A808" s="22"/>
      <c r="B808" s="27"/>
      <c r="C808" s="27"/>
      <c r="D808" s="27"/>
      <c r="E808" s="27"/>
      <c r="F808" s="76"/>
      <c r="G808" s="76"/>
      <c r="H808" s="76"/>
      <c r="I808" s="76"/>
      <c r="J808" s="76"/>
      <c r="K808" s="192"/>
      <c r="L808" s="77"/>
      <c r="M808" s="78"/>
      <c r="N808" s="78"/>
      <c r="O808" s="78"/>
      <c r="P808" s="1"/>
      <c r="Q808" s="27"/>
      <c r="R808" s="30"/>
      <c r="S808" s="1"/>
    </row>
    <row r="809" spans="1:19" ht="12" customHeight="1" x14ac:dyDescent="0.25">
      <c r="A809" s="22"/>
      <c r="B809" s="27"/>
      <c r="C809" s="27"/>
      <c r="D809" s="27"/>
      <c r="E809" s="27"/>
      <c r="F809" s="76"/>
      <c r="G809" s="76"/>
      <c r="H809" s="76"/>
      <c r="I809" s="76"/>
      <c r="J809" s="76"/>
      <c r="K809" s="192"/>
      <c r="L809" s="77"/>
      <c r="M809" s="78"/>
      <c r="N809" s="78"/>
      <c r="O809" s="78"/>
      <c r="P809" s="1"/>
      <c r="Q809" s="27"/>
      <c r="R809" s="30"/>
      <c r="S809" s="1"/>
    </row>
    <row r="810" spans="1:19" ht="26.25" x14ac:dyDescent="0.4">
      <c r="A810" s="113"/>
      <c r="B810" s="211" t="s">
        <v>68</v>
      </c>
      <c r="C810" s="211"/>
      <c r="D810" s="211"/>
      <c r="E810" s="211"/>
      <c r="F810" s="211"/>
      <c r="G810" s="211"/>
      <c r="H810" s="211"/>
      <c r="I810" s="211"/>
      <c r="J810" s="211"/>
      <c r="K810" s="66" t="s">
        <v>94</v>
      </c>
      <c r="L810" s="1"/>
      <c r="M810" s="1"/>
      <c r="N810" s="27"/>
      <c r="O810" s="1"/>
      <c r="P810" s="27"/>
      <c r="Q810" s="27"/>
      <c r="R810" s="27"/>
    </row>
    <row r="811" spans="1:19" ht="20.25" x14ac:dyDescent="0.2">
      <c r="A811" s="223" t="s">
        <v>19</v>
      </c>
      <c r="B811" s="224" t="s">
        <v>69</v>
      </c>
      <c r="C811" s="247"/>
      <c r="D811" s="247"/>
      <c r="E811" s="247"/>
      <c r="F811" s="247"/>
      <c r="G811" s="247"/>
      <c r="H811" s="247"/>
      <c r="I811" s="247"/>
      <c r="J811" s="248"/>
      <c r="K811" s="227" t="s">
        <v>20</v>
      </c>
      <c r="L811" s="221" t="s">
        <v>11</v>
      </c>
      <c r="M811" s="221" t="s">
        <v>12</v>
      </c>
      <c r="N811" s="229" t="s">
        <v>13</v>
      </c>
      <c r="O811" s="221" t="s">
        <v>14</v>
      </c>
      <c r="P811" s="222" t="s">
        <v>15</v>
      </c>
      <c r="Q811" s="222" t="s">
        <v>16</v>
      </c>
      <c r="R811" s="221" t="s">
        <v>17</v>
      </c>
    </row>
    <row r="812" spans="1:19" ht="15.75" customHeight="1" x14ac:dyDescent="0.25">
      <c r="A812" s="217"/>
      <c r="B812" s="41" t="s">
        <v>70</v>
      </c>
      <c r="C812" s="41" t="s">
        <v>71</v>
      </c>
      <c r="D812" s="41" t="s">
        <v>72</v>
      </c>
      <c r="E812" s="41" t="s">
        <v>73</v>
      </c>
      <c r="F812" s="41" t="s">
        <v>74</v>
      </c>
      <c r="G812" s="41" t="s">
        <v>75</v>
      </c>
      <c r="H812" s="41" t="s">
        <v>76</v>
      </c>
      <c r="I812" s="41" t="s">
        <v>77</v>
      </c>
      <c r="J812" s="41" t="s">
        <v>78</v>
      </c>
      <c r="K812" s="236"/>
      <c r="L812" s="217"/>
      <c r="M812" s="217"/>
      <c r="N812" s="217"/>
      <c r="O812" s="217"/>
      <c r="P812" s="217"/>
      <c r="Q812" s="217"/>
      <c r="R812" s="217"/>
    </row>
    <row r="813" spans="1:19" ht="15.75" x14ac:dyDescent="0.25">
      <c r="A813" s="41">
        <v>2202</v>
      </c>
      <c r="B813" s="42">
        <v>67</v>
      </c>
      <c r="C813" s="42"/>
      <c r="D813" s="42"/>
      <c r="E813" s="42"/>
      <c r="F813" s="42"/>
      <c r="G813" s="42"/>
      <c r="H813" s="42"/>
      <c r="I813" s="42"/>
      <c r="J813" s="42"/>
      <c r="K813" s="131"/>
      <c r="L813" s="114"/>
      <c r="M813" s="115"/>
      <c r="N813" s="116"/>
      <c r="O813" s="117"/>
      <c r="P813" s="44">
        <f>B813</f>
        <v>67</v>
      </c>
      <c r="Q813" s="118"/>
      <c r="R813" s="117"/>
    </row>
    <row r="814" spans="1:19" ht="15.75" x14ac:dyDescent="0.25">
      <c r="A814" s="41">
        <v>2301</v>
      </c>
      <c r="B814" s="42"/>
      <c r="C814" s="42">
        <v>61</v>
      </c>
      <c r="D814" s="42"/>
      <c r="E814" s="42"/>
      <c r="F814" s="42"/>
      <c r="G814" s="42"/>
      <c r="H814" s="42"/>
      <c r="I814" s="42"/>
      <c r="J814" s="42"/>
      <c r="K814" s="131"/>
      <c r="L814" s="119"/>
      <c r="M814" s="120"/>
      <c r="N814" s="121"/>
      <c r="O814" s="47">
        <f>IF(C814=0,"",C814/B813)</f>
        <v>0.91044776119402981</v>
      </c>
      <c r="P814" s="48">
        <v>61</v>
      </c>
      <c r="Q814" s="49">
        <f t="shared" ref="Q814:Q821" si="78">IF(P814=0,"",P814/P813)</f>
        <v>0.91044776119402981</v>
      </c>
      <c r="R814" s="49">
        <f t="shared" ref="R814:R821" si="79">IF(P814=0,"",100%-Q814)</f>
        <v>8.9552238805970186E-2</v>
      </c>
    </row>
    <row r="815" spans="1:19" ht="15.75" x14ac:dyDescent="0.25">
      <c r="A815" s="41">
        <v>2302</v>
      </c>
      <c r="B815" s="42"/>
      <c r="C815" s="42"/>
      <c r="D815" s="42">
        <v>57</v>
      </c>
      <c r="E815" s="42"/>
      <c r="F815" s="42"/>
      <c r="G815" s="42"/>
      <c r="H815" s="42"/>
      <c r="I815" s="42"/>
      <c r="J815" s="42"/>
      <c r="K815" s="131"/>
      <c r="L815" s="119"/>
      <c r="M815" s="120"/>
      <c r="N815" s="121"/>
      <c r="O815" s="47">
        <f>IF(D815=0,"",D815/C814)</f>
        <v>0.93442622950819676</v>
      </c>
      <c r="P815" s="48">
        <v>59</v>
      </c>
      <c r="Q815" s="49">
        <f t="shared" si="78"/>
        <v>0.96721311475409832</v>
      </c>
      <c r="R815" s="49">
        <f t="shared" si="79"/>
        <v>3.2786885245901676E-2</v>
      </c>
      <c r="S815" s="74">
        <f>P815/P813</f>
        <v>0.88059701492537312</v>
      </c>
    </row>
    <row r="816" spans="1:19" ht="15.75" x14ac:dyDescent="0.25">
      <c r="A816" s="41">
        <v>2401</v>
      </c>
      <c r="B816" s="42"/>
      <c r="C816" s="42"/>
      <c r="D816" s="42"/>
      <c r="E816" s="42">
        <v>55</v>
      </c>
      <c r="F816" s="42"/>
      <c r="G816" s="42"/>
      <c r="H816" s="42"/>
      <c r="I816" s="42"/>
      <c r="J816" s="42"/>
      <c r="K816" s="131"/>
      <c r="L816" s="119"/>
      <c r="M816" s="120"/>
      <c r="N816" s="121"/>
      <c r="O816" s="47">
        <f>IF(E816=0,"",E816/D815)</f>
        <v>0.96491228070175439</v>
      </c>
      <c r="P816" s="48">
        <v>56</v>
      </c>
      <c r="Q816" s="49">
        <f t="shared" si="78"/>
        <v>0.94915254237288138</v>
      </c>
      <c r="R816" s="49">
        <f t="shared" si="79"/>
        <v>5.084745762711862E-2</v>
      </c>
    </row>
    <row r="817" spans="1:19" ht="15.75" x14ac:dyDescent="0.25">
      <c r="A817" s="41">
        <v>2402</v>
      </c>
      <c r="B817" s="42"/>
      <c r="C817" s="42"/>
      <c r="D817" s="42"/>
      <c r="E817" s="42"/>
      <c r="F817" s="42">
        <v>55</v>
      </c>
      <c r="G817" s="42"/>
      <c r="H817" s="42"/>
      <c r="I817" s="42"/>
      <c r="J817" s="42"/>
      <c r="K817" s="131"/>
      <c r="L817" s="119"/>
      <c r="M817" s="120"/>
      <c r="N817" s="121"/>
      <c r="O817" s="47">
        <f>IF(F817=0,"",F817/E816)</f>
        <v>1</v>
      </c>
      <c r="P817" s="48">
        <v>56</v>
      </c>
      <c r="Q817" s="49">
        <f t="shared" si="78"/>
        <v>1</v>
      </c>
      <c r="R817" s="49">
        <f t="shared" si="79"/>
        <v>0</v>
      </c>
    </row>
    <row r="818" spans="1:19" ht="15.75" x14ac:dyDescent="0.25">
      <c r="A818" s="41">
        <v>2501</v>
      </c>
      <c r="B818" s="42"/>
      <c r="C818" s="42"/>
      <c r="D818" s="42"/>
      <c r="E818" s="42"/>
      <c r="F818" s="42"/>
      <c r="G818" s="42">
        <v>51</v>
      </c>
      <c r="H818" s="42"/>
      <c r="I818" s="42"/>
      <c r="J818" s="42"/>
      <c r="K818" s="131"/>
      <c r="L818" s="119"/>
      <c r="M818" s="120"/>
      <c r="N818" s="121"/>
      <c r="O818" s="47">
        <f>IF(G818=0,"",G818/F817)</f>
        <v>0.92727272727272725</v>
      </c>
      <c r="P818" s="48">
        <v>52</v>
      </c>
      <c r="Q818" s="49">
        <f t="shared" si="78"/>
        <v>0.9285714285714286</v>
      </c>
      <c r="R818" s="49">
        <f t="shared" si="79"/>
        <v>7.1428571428571397E-2</v>
      </c>
    </row>
    <row r="819" spans="1:19" ht="15.75" x14ac:dyDescent="0.25">
      <c r="A819" s="41">
        <v>2502</v>
      </c>
      <c r="B819" s="42"/>
      <c r="C819" s="42"/>
      <c r="D819" s="42"/>
      <c r="E819" s="42"/>
      <c r="F819" s="42"/>
      <c r="G819" s="42"/>
      <c r="H819" s="42"/>
      <c r="I819" s="42"/>
      <c r="J819" s="42"/>
      <c r="K819" s="131"/>
      <c r="L819" s="119"/>
      <c r="M819" s="120"/>
      <c r="N819" s="121"/>
      <c r="O819" s="47" t="str">
        <f>IF(H819=0,"",H819/G818)</f>
        <v/>
      </c>
      <c r="P819" s="48"/>
      <c r="Q819" s="49" t="str">
        <f t="shared" si="78"/>
        <v/>
      </c>
      <c r="R819" s="49" t="str">
        <f t="shared" si="79"/>
        <v/>
      </c>
    </row>
    <row r="820" spans="1:19" ht="15.75" x14ac:dyDescent="0.25">
      <c r="A820" s="41">
        <v>2601</v>
      </c>
      <c r="B820" s="42"/>
      <c r="C820" s="42"/>
      <c r="D820" s="42"/>
      <c r="E820" s="42"/>
      <c r="F820" s="42"/>
      <c r="G820" s="42"/>
      <c r="H820" s="42"/>
      <c r="I820" s="42"/>
      <c r="J820" s="42"/>
      <c r="K820" s="131"/>
      <c r="L820" s="119"/>
      <c r="M820" s="120"/>
      <c r="N820" s="121"/>
      <c r="O820" s="47" t="str">
        <f>IF(I820=0,"",I820/H819)</f>
        <v/>
      </c>
      <c r="P820" s="48"/>
      <c r="Q820" s="49" t="str">
        <f t="shared" si="78"/>
        <v/>
      </c>
      <c r="R820" s="49" t="str">
        <f t="shared" si="79"/>
        <v/>
      </c>
    </row>
    <row r="821" spans="1:19" ht="15.75" x14ac:dyDescent="0.25">
      <c r="A821" s="41">
        <v>2602</v>
      </c>
      <c r="B821" s="42"/>
      <c r="C821" s="42"/>
      <c r="D821" s="42"/>
      <c r="E821" s="42"/>
      <c r="F821" s="42"/>
      <c r="G821" s="42"/>
      <c r="H821" s="42"/>
      <c r="I821" s="42"/>
      <c r="J821" s="42"/>
      <c r="K821" s="131"/>
      <c r="L821" s="119"/>
      <c r="M821" s="120"/>
      <c r="N821" s="121"/>
      <c r="O821" s="47" t="str">
        <f>IF(J821=0,"",J821/I820)</f>
        <v/>
      </c>
      <c r="P821" s="48"/>
      <c r="Q821" s="49" t="str">
        <f t="shared" si="78"/>
        <v/>
      </c>
      <c r="R821" s="49" t="str">
        <f t="shared" si="79"/>
        <v/>
      </c>
    </row>
    <row r="822" spans="1:19" ht="15.75" x14ac:dyDescent="0.25">
      <c r="A822" s="41">
        <v>2701</v>
      </c>
      <c r="B822" s="42"/>
      <c r="C822" s="42"/>
      <c r="D822" s="42"/>
      <c r="E822" s="42"/>
      <c r="F822" s="42"/>
      <c r="G822" s="42"/>
      <c r="H822" s="42"/>
      <c r="I822" s="42"/>
      <c r="J822" s="42"/>
      <c r="K822" s="131"/>
      <c r="L822" s="119"/>
      <c r="M822" s="120"/>
      <c r="N822" s="120"/>
      <c r="O822" s="126"/>
      <c r="P822" s="48"/>
      <c r="Q822" s="127"/>
      <c r="R822" s="126"/>
    </row>
    <row r="823" spans="1:19" ht="15.75" x14ac:dyDescent="0.25">
      <c r="A823" s="41">
        <v>2702</v>
      </c>
      <c r="B823" s="42"/>
      <c r="C823" s="42"/>
      <c r="D823" s="42"/>
      <c r="E823" s="42"/>
      <c r="F823" s="42"/>
      <c r="G823" s="42"/>
      <c r="H823" s="42"/>
      <c r="I823" s="42"/>
      <c r="J823" s="42"/>
      <c r="K823" s="131"/>
      <c r="L823" s="119"/>
      <c r="M823" s="120"/>
      <c r="N823" s="122"/>
      <c r="O823" s="126"/>
      <c r="P823" s="124"/>
      <c r="Q823" s="127"/>
      <c r="R823" s="126"/>
    </row>
    <row r="824" spans="1:19" ht="15.75" x14ac:dyDescent="0.25">
      <c r="A824" s="41">
        <v>2801</v>
      </c>
      <c r="B824" s="42"/>
      <c r="C824" s="42"/>
      <c r="D824" s="42"/>
      <c r="E824" s="42"/>
      <c r="F824" s="42"/>
      <c r="G824" s="42"/>
      <c r="H824" s="42"/>
      <c r="I824" s="42"/>
      <c r="J824" s="42"/>
      <c r="K824" s="131"/>
      <c r="L824" s="119"/>
      <c r="M824" s="120"/>
      <c r="N824" s="122"/>
      <c r="O824" s="126"/>
      <c r="P824" s="124"/>
      <c r="Q824" s="127"/>
      <c r="R824" s="126"/>
    </row>
    <row r="825" spans="1:19" ht="15.75" x14ac:dyDescent="0.25">
      <c r="A825" s="41">
        <v>2802</v>
      </c>
      <c r="B825" s="42"/>
      <c r="C825" s="42"/>
      <c r="D825" s="42"/>
      <c r="E825" s="42"/>
      <c r="F825" s="42"/>
      <c r="G825" s="42"/>
      <c r="H825" s="42"/>
      <c r="I825" s="42"/>
      <c r="J825" s="42"/>
      <c r="K825" s="131"/>
      <c r="L825" s="119"/>
      <c r="M825" s="120"/>
      <c r="N825" s="122"/>
      <c r="O825" s="120"/>
      <c r="P825" s="122"/>
      <c r="Q825" s="151"/>
      <c r="R825" s="126"/>
    </row>
    <row r="826" spans="1:19" ht="15.75" x14ac:dyDescent="0.25">
      <c r="A826" s="41">
        <v>2901</v>
      </c>
      <c r="B826" s="42"/>
      <c r="C826" s="42"/>
      <c r="D826" s="42"/>
      <c r="E826" s="42"/>
      <c r="F826" s="42"/>
      <c r="G826" s="42"/>
      <c r="H826" s="42"/>
      <c r="I826" s="42"/>
      <c r="J826" s="42"/>
      <c r="K826" s="131"/>
      <c r="L826" s="119"/>
      <c r="M826" s="120"/>
      <c r="N826" s="122"/>
      <c r="O826" s="52" t="s">
        <v>35</v>
      </c>
      <c r="P826" s="94"/>
      <c r="Q826" s="54" t="str">
        <f>IF(SUM(K817:K826)=0,"",SUM(K817:K826))</f>
        <v/>
      </c>
      <c r="R826" s="55" t="s">
        <v>20</v>
      </c>
    </row>
    <row r="827" spans="1:19" ht="15.75" x14ac:dyDescent="0.25">
      <c r="A827" s="41">
        <v>2902</v>
      </c>
      <c r="B827" s="42"/>
      <c r="C827" s="42"/>
      <c r="D827" s="42"/>
      <c r="E827" s="42"/>
      <c r="F827" s="42"/>
      <c r="G827" s="42"/>
      <c r="H827" s="42"/>
      <c r="I827" s="42"/>
      <c r="J827" s="42"/>
      <c r="K827" s="131"/>
      <c r="L827" s="119"/>
      <c r="M827" s="120"/>
      <c r="N827" s="122"/>
      <c r="O827" s="56" t="s">
        <v>36</v>
      </c>
      <c r="P827" s="96" t="e">
        <f>IF(P826/Q826=0,"",P826/Q826)</f>
        <v>#VALUE!</v>
      </c>
      <c r="Q827" s="58" t="e">
        <f>IF(P826/Q826=0,"",P826/Q826)</f>
        <v>#VALUE!</v>
      </c>
      <c r="R827" s="59" t="s">
        <v>37</v>
      </c>
    </row>
    <row r="828" spans="1:19" ht="15.75" x14ac:dyDescent="0.25">
      <c r="A828" s="41">
        <v>3001</v>
      </c>
      <c r="B828" s="178"/>
      <c r="C828" s="178"/>
      <c r="D828" s="178"/>
      <c r="E828" s="178"/>
      <c r="F828" s="178"/>
      <c r="G828" s="178"/>
      <c r="H828" s="178"/>
      <c r="I828" s="178"/>
      <c r="J828" s="178"/>
      <c r="K828" s="131"/>
      <c r="L828" s="128"/>
      <c r="M828" s="129"/>
      <c r="N828" s="130"/>
      <c r="O828" s="61"/>
      <c r="P828" s="62"/>
      <c r="Q828" s="62"/>
      <c r="R828" s="63"/>
    </row>
    <row r="829" spans="1:19" ht="18" x14ac:dyDescent="0.25">
      <c r="A829" s="22"/>
      <c r="B829" s="210" t="s">
        <v>79</v>
      </c>
      <c r="C829" s="210"/>
      <c r="D829" s="210"/>
      <c r="E829" s="210"/>
      <c r="F829" s="210"/>
      <c r="G829" s="210"/>
      <c r="H829" s="210"/>
      <c r="I829" s="210"/>
      <c r="J829" s="210"/>
      <c r="K829" s="177">
        <f>SUM(K822:K825)</f>
        <v>0</v>
      </c>
      <c r="L829" s="65" t="str">
        <f>IF(K822=0,"",K822/B813)</f>
        <v/>
      </c>
      <c r="M829" s="65" t="str">
        <f>IF(K829=0,"",K829/B813)</f>
        <v/>
      </c>
      <c r="N829" s="65" t="str">
        <f>IF(K822=0,"",M829-L829)</f>
        <v/>
      </c>
      <c r="O829" s="1"/>
      <c r="P829" s="27"/>
      <c r="Q829" s="30"/>
      <c r="R829" s="1"/>
    </row>
    <row r="830" spans="1:19" ht="12.75" customHeight="1" x14ac:dyDescent="0.25">
      <c r="A830" s="22"/>
      <c r="B830" s="27"/>
      <c r="C830" s="27"/>
      <c r="D830" s="27"/>
      <c r="E830" s="27"/>
      <c r="F830" s="76"/>
      <c r="G830" s="76"/>
      <c r="H830" s="76"/>
      <c r="I830" s="76"/>
      <c r="J830" s="76"/>
      <c r="K830" s="192"/>
      <c r="L830" s="77"/>
      <c r="M830" s="78"/>
      <c r="N830" s="78"/>
      <c r="O830" s="78"/>
      <c r="P830" s="1"/>
      <c r="Q830" s="27"/>
      <c r="R830" s="30"/>
      <c r="S830" s="1"/>
    </row>
    <row r="831" spans="1:19" ht="12.75" customHeight="1" x14ac:dyDescent="0.25">
      <c r="A831" s="22"/>
      <c r="B831" s="27"/>
      <c r="C831" s="27"/>
      <c r="D831" s="27"/>
      <c r="E831" s="27"/>
      <c r="F831" s="76"/>
      <c r="G831" s="76"/>
      <c r="H831" s="76"/>
      <c r="I831" s="76"/>
      <c r="J831" s="76"/>
      <c r="K831" s="192"/>
      <c r="L831" s="77"/>
      <c r="M831" s="78"/>
      <c r="N831" s="78"/>
      <c r="O831" s="78"/>
      <c r="P831" s="1"/>
      <c r="Q831" s="27"/>
      <c r="R831" s="30"/>
      <c r="S831" s="1"/>
    </row>
    <row r="832" spans="1:19" ht="26.25" x14ac:dyDescent="0.4">
      <c r="A832" s="113"/>
      <c r="B832" s="211" t="s">
        <v>68</v>
      </c>
      <c r="C832" s="211"/>
      <c r="D832" s="211"/>
      <c r="E832" s="211"/>
      <c r="F832" s="211"/>
      <c r="G832" s="211"/>
      <c r="H832" s="211"/>
      <c r="I832" s="211"/>
      <c r="J832" s="211"/>
      <c r="K832" s="66" t="s">
        <v>95</v>
      </c>
      <c r="L832" s="1"/>
      <c r="M832" s="1"/>
      <c r="N832" s="27"/>
      <c r="O832" s="1"/>
      <c r="P832" s="27"/>
      <c r="Q832" s="27"/>
      <c r="R832" s="27"/>
    </row>
    <row r="833" spans="1:19" ht="20.25" x14ac:dyDescent="0.2">
      <c r="A833" s="223" t="s">
        <v>19</v>
      </c>
      <c r="B833" s="224" t="s">
        <v>69</v>
      </c>
      <c r="C833" s="247"/>
      <c r="D833" s="247"/>
      <c r="E833" s="247"/>
      <c r="F833" s="247"/>
      <c r="G833" s="247"/>
      <c r="H833" s="247"/>
      <c r="I833" s="247"/>
      <c r="J833" s="248"/>
      <c r="K833" s="227" t="s">
        <v>20</v>
      </c>
      <c r="L833" s="221" t="s">
        <v>11</v>
      </c>
      <c r="M833" s="221" t="s">
        <v>12</v>
      </c>
      <c r="N833" s="229" t="s">
        <v>13</v>
      </c>
      <c r="O833" s="221" t="s">
        <v>14</v>
      </c>
      <c r="P833" s="222" t="s">
        <v>15</v>
      </c>
      <c r="Q833" s="222" t="s">
        <v>16</v>
      </c>
      <c r="R833" s="221" t="s">
        <v>17</v>
      </c>
    </row>
    <row r="834" spans="1:19" ht="15.75" customHeight="1" x14ac:dyDescent="0.25">
      <c r="A834" s="217"/>
      <c r="B834" s="41" t="s">
        <v>70</v>
      </c>
      <c r="C834" s="41" t="s">
        <v>71</v>
      </c>
      <c r="D834" s="41" t="s">
        <v>72</v>
      </c>
      <c r="E834" s="41" t="s">
        <v>73</v>
      </c>
      <c r="F834" s="41" t="s">
        <v>74</v>
      </c>
      <c r="G834" s="41" t="s">
        <v>75</v>
      </c>
      <c r="H834" s="41" t="s">
        <v>76</v>
      </c>
      <c r="I834" s="41" t="s">
        <v>77</v>
      </c>
      <c r="J834" s="41" t="s">
        <v>78</v>
      </c>
      <c r="K834" s="236"/>
      <c r="L834" s="217"/>
      <c r="M834" s="217"/>
      <c r="N834" s="217"/>
      <c r="O834" s="217"/>
      <c r="P834" s="217"/>
      <c r="Q834" s="217"/>
      <c r="R834" s="217"/>
    </row>
    <row r="835" spans="1:19" ht="15.75" x14ac:dyDescent="0.25">
      <c r="A835" s="41">
        <v>2301</v>
      </c>
      <c r="B835" s="42">
        <v>20</v>
      </c>
      <c r="C835" s="42"/>
      <c r="D835" s="42"/>
      <c r="E835" s="42"/>
      <c r="F835" s="42"/>
      <c r="G835" s="42"/>
      <c r="H835" s="42"/>
      <c r="I835" s="42"/>
      <c r="J835" s="42"/>
      <c r="K835" s="131"/>
      <c r="L835" s="114"/>
      <c r="M835" s="115"/>
      <c r="N835" s="116"/>
      <c r="O835" s="117"/>
      <c r="P835" s="44">
        <f>B835</f>
        <v>20</v>
      </c>
      <c r="Q835" s="118"/>
      <c r="R835" s="117"/>
    </row>
    <row r="836" spans="1:19" ht="15.75" x14ac:dyDescent="0.25">
      <c r="A836" s="41">
        <v>2302</v>
      </c>
      <c r="B836" s="42"/>
      <c r="C836" s="42">
        <v>19</v>
      </c>
      <c r="D836" s="42"/>
      <c r="E836" s="42"/>
      <c r="F836" s="42"/>
      <c r="G836" s="42"/>
      <c r="H836" s="42"/>
      <c r="I836" s="42"/>
      <c r="J836" s="42"/>
      <c r="K836" s="131"/>
      <c r="L836" s="119"/>
      <c r="M836" s="120"/>
      <c r="N836" s="121"/>
      <c r="O836" s="47">
        <f>IF(C836=0,"",C836/B835)</f>
        <v>0.95</v>
      </c>
      <c r="P836" s="48">
        <v>19</v>
      </c>
      <c r="Q836" s="49">
        <f t="shared" ref="Q836:Q844" si="80">IF(P836=0,"",P836/P835)</f>
        <v>0.95</v>
      </c>
      <c r="R836" s="49">
        <f t="shared" ref="R836:R844" si="81">IF(P836=0,"",100%-Q836)</f>
        <v>5.0000000000000044E-2</v>
      </c>
    </row>
    <row r="837" spans="1:19" ht="15.75" x14ac:dyDescent="0.25">
      <c r="A837" s="41">
        <v>2401</v>
      </c>
      <c r="B837" s="42"/>
      <c r="C837" s="42"/>
      <c r="D837" s="42">
        <v>15</v>
      </c>
      <c r="E837" s="42"/>
      <c r="F837" s="42"/>
      <c r="G837" s="42"/>
      <c r="H837" s="42"/>
      <c r="I837" s="42"/>
      <c r="J837" s="42"/>
      <c r="K837" s="131"/>
      <c r="L837" s="119"/>
      <c r="M837" s="120"/>
      <c r="N837" s="121"/>
      <c r="O837" s="47">
        <f>IF(D837=0,"",D837/C836)</f>
        <v>0.78947368421052633</v>
      </c>
      <c r="P837" s="48">
        <v>17</v>
      </c>
      <c r="Q837" s="49">
        <f t="shared" si="80"/>
        <v>0.89473684210526316</v>
      </c>
      <c r="R837" s="49">
        <f t="shared" si="81"/>
        <v>0.10526315789473684</v>
      </c>
      <c r="S837" s="74">
        <f>P837/P835</f>
        <v>0.85</v>
      </c>
    </row>
    <row r="838" spans="1:19" ht="15.75" x14ac:dyDescent="0.25">
      <c r="A838" s="41">
        <v>2402</v>
      </c>
      <c r="B838" s="42"/>
      <c r="C838" s="42"/>
      <c r="D838" s="42"/>
      <c r="E838" s="42">
        <v>15</v>
      </c>
      <c r="F838" s="42"/>
      <c r="G838" s="42"/>
      <c r="H838" s="42"/>
      <c r="I838" s="42"/>
      <c r="J838" s="42"/>
      <c r="K838" s="131"/>
      <c r="L838" s="119"/>
      <c r="M838" s="120"/>
      <c r="N838" s="121"/>
      <c r="O838" s="47">
        <f>IF(E838=0,"",E838/D837)</f>
        <v>1</v>
      </c>
      <c r="P838" s="48">
        <v>16</v>
      </c>
      <c r="Q838" s="49">
        <f t="shared" si="80"/>
        <v>0.94117647058823528</v>
      </c>
      <c r="R838" s="49">
        <f t="shared" si="81"/>
        <v>5.8823529411764719E-2</v>
      </c>
    </row>
    <row r="839" spans="1:19" ht="15.75" x14ac:dyDescent="0.25">
      <c r="A839" s="41">
        <v>2501</v>
      </c>
      <c r="B839" s="42"/>
      <c r="C839" s="42"/>
      <c r="D839" s="42"/>
      <c r="E839" s="42"/>
      <c r="F839" s="42">
        <v>14</v>
      </c>
      <c r="G839" s="42"/>
      <c r="H839" s="42"/>
      <c r="I839" s="42"/>
      <c r="J839" s="42"/>
      <c r="K839" s="131"/>
      <c r="L839" s="119"/>
      <c r="M839" s="120"/>
      <c r="N839" s="121"/>
      <c r="O839" s="47">
        <f>IF(F839=0,"",F839/E838)</f>
        <v>0.93333333333333335</v>
      </c>
      <c r="P839" s="48">
        <v>16</v>
      </c>
      <c r="Q839" s="49">
        <f t="shared" si="80"/>
        <v>1</v>
      </c>
      <c r="R839" s="49">
        <f t="shared" si="81"/>
        <v>0</v>
      </c>
    </row>
    <row r="840" spans="1:19" ht="15.75" x14ac:dyDescent="0.25">
      <c r="A840" s="41">
        <v>2502</v>
      </c>
      <c r="B840" s="42"/>
      <c r="C840" s="42"/>
      <c r="D840" s="42"/>
      <c r="E840" s="42"/>
      <c r="F840" s="42"/>
      <c r="G840" s="42"/>
      <c r="H840" s="42"/>
      <c r="I840" s="42"/>
      <c r="J840" s="42"/>
      <c r="K840" s="131"/>
      <c r="L840" s="119"/>
      <c r="M840" s="120"/>
      <c r="N840" s="121"/>
      <c r="O840" s="47" t="str">
        <f>IF(G840=0,"",G840/F839)</f>
        <v/>
      </c>
      <c r="P840" s="48"/>
      <c r="Q840" s="49" t="str">
        <f t="shared" si="80"/>
        <v/>
      </c>
      <c r="R840" s="49" t="str">
        <f t="shared" si="81"/>
        <v/>
      </c>
    </row>
    <row r="841" spans="1:19" ht="15.75" x14ac:dyDescent="0.25">
      <c r="A841" s="41">
        <v>2601</v>
      </c>
      <c r="B841" s="42"/>
      <c r="C841" s="42"/>
      <c r="D841" s="42"/>
      <c r="E841" s="42"/>
      <c r="F841" s="42"/>
      <c r="G841" s="42"/>
      <c r="H841" s="42"/>
      <c r="I841" s="42"/>
      <c r="J841" s="42"/>
      <c r="K841" s="131"/>
      <c r="L841" s="119"/>
      <c r="M841" s="120"/>
      <c r="N841" s="121"/>
      <c r="O841" s="47" t="str">
        <f>IF(H841=0,"",H841/G840)</f>
        <v/>
      </c>
      <c r="P841" s="48"/>
      <c r="Q841" s="49" t="str">
        <f t="shared" si="80"/>
        <v/>
      </c>
      <c r="R841" s="49" t="str">
        <f t="shared" si="81"/>
        <v/>
      </c>
    </row>
    <row r="842" spans="1:19" ht="15.75" x14ac:dyDescent="0.25">
      <c r="A842" s="41">
        <v>2602</v>
      </c>
      <c r="B842" s="42"/>
      <c r="C842" s="42"/>
      <c r="D842" s="42"/>
      <c r="E842" s="42"/>
      <c r="F842" s="42"/>
      <c r="G842" s="42"/>
      <c r="H842" s="42"/>
      <c r="I842" s="42"/>
      <c r="J842" s="42"/>
      <c r="K842" s="131"/>
      <c r="L842" s="119"/>
      <c r="M842" s="120"/>
      <c r="N842" s="121"/>
      <c r="O842" s="47" t="str">
        <f>IF(I842=0,"",I842/H841)</f>
        <v/>
      </c>
      <c r="P842" s="48"/>
      <c r="Q842" s="49" t="str">
        <f t="shared" si="80"/>
        <v/>
      </c>
      <c r="R842" s="49" t="str">
        <f t="shared" si="81"/>
        <v/>
      </c>
    </row>
    <row r="843" spans="1:19" ht="15.75" x14ac:dyDescent="0.25">
      <c r="A843" s="41">
        <v>2701</v>
      </c>
      <c r="B843" s="42"/>
      <c r="C843" s="42"/>
      <c r="D843" s="42"/>
      <c r="E843" s="42"/>
      <c r="F843" s="42"/>
      <c r="G843" s="42"/>
      <c r="H843" s="42"/>
      <c r="I843" s="42"/>
      <c r="J843" s="42"/>
      <c r="K843" s="131"/>
      <c r="L843" s="119"/>
      <c r="M843" s="120"/>
      <c r="N843" s="121"/>
      <c r="O843" s="47" t="str">
        <f>IF(J843=0,"",J843/I842)</f>
        <v/>
      </c>
      <c r="P843" s="48"/>
      <c r="Q843" s="49" t="str">
        <f t="shared" si="80"/>
        <v/>
      </c>
      <c r="R843" s="49" t="str">
        <f t="shared" si="81"/>
        <v/>
      </c>
    </row>
    <row r="844" spans="1:19" ht="15.75" x14ac:dyDescent="0.25">
      <c r="A844" s="41">
        <v>2702</v>
      </c>
      <c r="B844" s="42"/>
      <c r="C844" s="42"/>
      <c r="D844" s="42"/>
      <c r="E844" s="42"/>
      <c r="F844" s="42"/>
      <c r="G844" s="42"/>
      <c r="H844" s="42"/>
      <c r="I844" s="42"/>
      <c r="J844" s="42"/>
      <c r="K844" s="131"/>
      <c r="L844" s="119"/>
      <c r="M844" s="120"/>
      <c r="N844" s="121"/>
      <c r="O844" s="47"/>
      <c r="P844" s="48"/>
      <c r="Q844" s="49" t="str">
        <f t="shared" si="80"/>
        <v/>
      </c>
      <c r="R844" s="49" t="str">
        <f t="shared" si="81"/>
        <v/>
      </c>
    </row>
    <row r="845" spans="1:19" ht="15.75" x14ac:dyDescent="0.25">
      <c r="A845" s="41">
        <v>2801</v>
      </c>
      <c r="B845" s="42"/>
      <c r="C845" s="42"/>
      <c r="D845" s="42"/>
      <c r="E845" s="42"/>
      <c r="F845" s="42"/>
      <c r="G845" s="42"/>
      <c r="H845" s="42"/>
      <c r="I845" s="42"/>
      <c r="J845" s="42"/>
      <c r="K845" s="131"/>
      <c r="L845" s="119"/>
      <c r="M845" s="120"/>
      <c r="N845" s="122"/>
      <c r="O845" s="123"/>
      <c r="P845" s="124"/>
      <c r="Q845" s="125"/>
      <c r="R845" s="123"/>
    </row>
    <row r="846" spans="1:19" ht="15.75" x14ac:dyDescent="0.25">
      <c r="A846" s="41">
        <v>2802</v>
      </c>
      <c r="B846" s="42"/>
      <c r="C846" s="42"/>
      <c r="D846" s="42"/>
      <c r="E846" s="42"/>
      <c r="F846" s="42"/>
      <c r="G846" s="42"/>
      <c r="H846" s="42"/>
      <c r="I846" s="42"/>
      <c r="J846" s="42"/>
      <c r="K846" s="131"/>
      <c r="L846" s="119"/>
      <c r="M846" s="120"/>
      <c r="N846" s="122"/>
      <c r="O846" s="126"/>
      <c r="P846" s="124"/>
      <c r="Q846" s="127"/>
      <c r="R846" s="126"/>
    </row>
    <row r="847" spans="1:19" ht="15.75" x14ac:dyDescent="0.25">
      <c r="A847" s="41">
        <v>2901</v>
      </c>
      <c r="B847" s="42"/>
      <c r="C847" s="42"/>
      <c r="D847" s="42"/>
      <c r="E847" s="42"/>
      <c r="F847" s="42"/>
      <c r="G847" s="42"/>
      <c r="H847" s="42"/>
      <c r="I847" s="42"/>
      <c r="J847" s="42"/>
      <c r="K847" s="131"/>
      <c r="L847" s="119"/>
      <c r="M847" s="120"/>
      <c r="N847" s="122"/>
      <c r="O847" s="120"/>
      <c r="P847" s="122"/>
      <c r="Q847" s="151"/>
      <c r="R847" s="126"/>
    </row>
    <row r="848" spans="1:19" ht="15.75" x14ac:dyDescent="0.25">
      <c r="A848" s="41">
        <v>2902</v>
      </c>
      <c r="B848" s="42"/>
      <c r="C848" s="42"/>
      <c r="D848" s="42"/>
      <c r="E848" s="42"/>
      <c r="F848" s="42"/>
      <c r="G848" s="42"/>
      <c r="H848" s="42"/>
      <c r="I848" s="42"/>
      <c r="J848" s="42"/>
      <c r="K848" s="131"/>
      <c r="L848" s="119"/>
      <c r="M848" s="120"/>
      <c r="N848" s="122"/>
      <c r="O848" s="52" t="s">
        <v>35</v>
      </c>
      <c r="P848" s="94"/>
      <c r="Q848" s="54" t="str">
        <f>IF(SUM(K839:K848)=0,"",SUM(K839:K848))</f>
        <v/>
      </c>
      <c r="R848" s="55" t="s">
        <v>20</v>
      </c>
    </row>
    <row r="849" spans="1:19" ht="15.75" x14ac:dyDescent="0.25">
      <c r="A849" s="41">
        <v>3001</v>
      </c>
      <c r="B849" s="42"/>
      <c r="C849" s="42"/>
      <c r="D849" s="42"/>
      <c r="E849" s="42"/>
      <c r="F849" s="42"/>
      <c r="G849" s="42"/>
      <c r="H849" s="42"/>
      <c r="I849" s="42"/>
      <c r="J849" s="42"/>
      <c r="K849" s="131"/>
      <c r="L849" s="119"/>
      <c r="M849" s="120"/>
      <c r="N849" s="122"/>
      <c r="O849" s="56" t="s">
        <v>36</v>
      </c>
      <c r="P849" s="96" t="e">
        <f>IF(P848/Q848=0,"",P848/Q848)</f>
        <v>#VALUE!</v>
      </c>
      <c r="Q849" s="58" t="e">
        <f>IF(P848/Q848=0,"",P848/Q848)</f>
        <v>#VALUE!</v>
      </c>
      <c r="R849" s="59" t="s">
        <v>37</v>
      </c>
    </row>
    <row r="850" spans="1:19" ht="15.75" x14ac:dyDescent="0.25">
      <c r="A850" s="41">
        <v>3002</v>
      </c>
      <c r="B850" s="178"/>
      <c r="C850" s="178"/>
      <c r="D850" s="178"/>
      <c r="E850" s="178"/>
      <c r="F850" s="178"/>
      <c r="G850" s="178"/>
      <c r="H850" s="178"/>
      <c r="I850" s="178"/>
      <c r="J850" s="178"/>
      <c r="K850" s="131"/>
      <c r="L850" s="128"/>
      <c r="M850" s="129"/>
      <c r="N850" s="130"/>
      <c r="O850" s="61"/>
      <c r="P850" s="62"/>
      <c r="Q850" s="62"/>
      <c r="R850" s="63"/>
    </row>
    <row r="851" spans="1:19" ht="18" x14ac:dyDescent="0.25">
      <c r="A851" s="22"/>
      <c r="B851" s="210" t="s">
        <v>79</v>
      </c>
      <c r="C851" s="210"/>
      <c r="D851" s="210"/>
      <c r="E851" s="210"/>
      <c r="F851" s="210"/>
      <c r="G851" s="210"/>
      <c r="H851" s="210"/>
      <c r="I851" s="210"/>
      <c r="J851" s="210"/>
      <c r="K851" s="177">
        <f>SUM(K844:K847)</f>
        <v>0</v>
      </c>
      <c r="L851" s="65" t="str">
        <f>IF(K844=0,"",K844/B835)</f>
        <v/>
      </c>
      <c r="M851" s="65" t="str">
        <f>IF(K851=0,"",K851/B835)</f>
        <v/>
      </c>
      <c r="N851" s="65" t="str">
        <f>IF(K844=0,"",M851-L851)</f>
        <v/>
      </c>
      <c r="O851" s="1"/>
      <c r="P851" s="27"/>
      <c r="Q851" s="30"/>
      <c r="R851" s="1"/>
    </row>
    <row r="852" spans="1:19" ht="12.75" customHeight="1" x14ac:dyDescent="0.25">
      <c r="A852" s="22"/>
      <c r="B852" s="27"/>
      <c r="C852" s="27"/>
      <c r="D852" s="27"/>
      <c r="E852" s="27"/>
      <c r="F852" s="76"/>
      <c r="G852" s="76"/>
      <c r="H852" s="76"/>
      <c r="I852" s="76"/>
      <c r="J852" s="76"/>
      <c r="K852" s="192"/>
      <c r="L852" s="77"/>
      <c r="M852" s="78"/>
      <c r="N852" s="78"/>
      <c r="O852" s="78"/>
      <c r="P852" s="1"/>
      <c r="Q852" s="27"/>
      <c r="R852" s="30"/>
      <c r="S852" s="1"/>
    </row>
    <row r="853" spans="1:19" ht="12.75" customHeight="1" x14ac:dyDescent="0.25">
      <c r="A853" s="22"/>
      <c r="B853" s="27"/>
      <c r="C853" s="27"/>
      <c r="D853" s="27"/>
      <c r="E853" s="27"/>
      <c r="F853" s="76"/>
      <c r="G853" s="76"/>
      <c r="H853" s="76"/>
      <c r="I853" s="76"/>
      <c r="J853" s="76"/>
      <c r="K853" s="192"/>
      <c r="L853" s="77"/>
      <c r="M853" s="78"/>
      <c r="N853" s="78"/>
      <c r="O853" s="78"/>
      <c r="P853" s="1"/>
      <c r="Q853" s="27"/>
      <c r="R853" s="30"/>
      <c r="S853" s="1"/>
    </row>
    <row r="854" spans="1:19" ht="26.25" x14ac:dyDescent="0.4">
      <c r="A854" s="113"/>
      <c r="B854" s="211" t="s">
        <v>68</v>
      </c>
      <c r="C854" s="211"/>
      <c r="D854" s="211"/>
      <c r="E854" s="211"/>
      <c r="F854" s="211"/>
      <c r="G854" s="211"/>
      <c r="H854" s="211"/>
      <c r="I854" s="211"/>
      <c r="J854" s="211"/>
      <c r="K854" s="66" t="s">
        <v>96</v>
      </c>
      <c r="L854" s="1"/>
      <c r="M854" s="1"/>
      <c r="N854" s="27"/>
      <c r="O854" s="1"/>
      <c r="P854" s="27"/>
      <c r="Q854" s="27"/>
      <c r="R854" s="27"/>
    </row>
    <row r="855" spans="1:19" ht="20.25" x14ac:dyDescent="0.2">
      <c r="A855" s="223" t="s">
        <v>19</v>
      </c>
      <c r="B855" s="224" t="s">
        <v>69</v>
      </c>
      <c r="C855" s="247"/>
      <c r="D855" s="247"/>
      <c r="E855" s="247"/>
      <c r="F855" s="247"/>
      <c r="G855" s="247"/>
      <c r="H855" s="247"/>
      <c r="I855" s="247"/>
      <c r="J855" s="248"/>
      <c r="K855" s="227" t="s">
        <v>20</v>
      </c>
      <c r="L855" s="221" t="s">
        <v>11</v>
      </c>
      <c r="M855" s="221" t="s">
        <v>12</v>
      </c>
      <c r="N855" s="229" t="s">
        <v>13</v>
      </c>
      <c r="O855" s="221" t="s">
        <v>14</v>
      </c>
      <c r="P855" s="222" t="s">
        <v>15</v>
      </c>
      <c r="Q855" s="222" t="s">
        <v>16</v>
      </c>
      <c r="R855" s="221" t="s">
        <v>17</v>
      </c>
    </row>
    <row r="856" spans="1:19" ht="15.75" customHeight="1" x14ac:dyDescent="0.25">
      <c r="A856" s="217"/>
      <c r="B856" s="41" t="s">
        <v>70</v>
      </c>
      <c r="C856" s="41" t="s">
        <v>71</v>
      </c>
      <c r="D856" s="41" t="s">
        <v>72</v>
      </c>
      <c r="E856" s="41" t="s">
        <v>73</v>
      </c>
      <c r="F856" s="41" t="s">
        <v>74</v>
      </c>
      <c r="G856" s="41" t="s">
        <v>75</v>
      </c>
      <c r="H856" s="41" t="s">
        <v>76</v>
      </c>
      <c r="I856" s="41" t="s">
        <v>77</v>
      </c>
      <c r="J856" s="41" t="s">
        <v>78</v>
      </c>
      <c r="K856" s="236"/>
      <c r="L856" s="217"/>
      <c r="M856" s="217"/>
      <c r="N856" s="217"/>
      <c r="O856" s="217"/>
      <c r="P856" s="217"/>
      <c r="Q856" s="217"/>
      <c r="R856" s="217"/>
    </row>
    <row r="857" spans="1:19" ht="15.75" x14ac:dyDescent="0.25">
      <c r="A857" s="41">
        <v>2302</v>
      </c>
      <c r="B857" s="42">
        <v>74</v>
      </c>
      <c r="C857" s="42"/>
      <c r="D857" s="42"/>
      <c r="E857" s="42"/>
      <c r="F857" s="42"/>
      <c r="G857" s="42"/>
      <c r="H857" s="42"/>
      <c r="I857" s="42"/>
      <c r="J857" s="42"/>
      <c r="K857" s="131"/>
      <c r="L857" s="114"/>
      <c r="M857" s="115"/>
      <c r="N857" s="116"/>
      <c r="O857" s="117"/>
      <c r="P857" s="44">
        <f>B857</f>
        <v>74</v>
      </c>
      <c r="Q857" s="118"/>
      <c r="R857" s="117"/>
    </row>
    <row r="858" spans="1:19" ht="15.75" x14ac:dyDescent="0.25">
      <c r="A858" s="41">
        <v>2401</v>
      </c>
      <c r="B858" s="42"/>
      <c r="C858" s="42">
        <v>67</v>
      </c>
      <c r="D858" s="42"/>
      <c r="E858" s="42"/>
      <c r="F858" s="42"/>
      <c r="G858" s="42"/>
      <c r="H858" s="42"/>
      <c r="I858" s="42"/>
      <c r="J858" s="42"/>
      <c r="K858" s="131"/>
      <c r="L858" s="119"/>
      <c r="M858" s="120"/>
      <c r="N858" s="121"/>
      <c r="O858" s="47">
        <f>IF(C858=0,"",C858/B857)</f>
        <v>0.90540540540540537</v>
      </c>
      <c r="P858" s="48">
        <v>67</v>
      </c>
      <c r="Q858" s="49">
        <f t="shared" ref="Q858:Q865" si="82">IF(P858=0,"",P858/P857)</f>
        <v>0.90540540540540537</v>
      </c>
      <c r="R858" s="49">
        <f t="shared" ref="R858:R865" si="83">IF(P858=0,"",100%-Q858)</f>
        <v>9.4594594594594628E-2</v>
      </c>
    </row>
    <row r="859" spans="1:19" ht="15.75" x14ac:dyDescent="0.25">
      <c r="A859" s="41">
        <v>2402</v>
      </c>
      <c r="B859" s="42"/>
      <c r="C859" s="42"/>
      <c r="D859" s="42">
        <v>63</v>
      </c>
      <c r="E859" s="42"/>
      <c r="F859" s="42"/>
      <c r="G859" s="42"/>
      <c r="H859" s="42"/>
      <c r="I859" s="42"/>
      <c r="J859" s="42"/>
      <c r="K859" s="131"/>
      <c r="L859" s="119"/>
      <c r="M859" s="120"/>
      <c r="N859" s="121"/>
      <c r="O859" s="47">
        <f>IF(D859=0,"",D859/C858)</f>
        <v>0.94029850746268662</v>
      </c>
      <c r="P859" s="48">
        <v>65</v>
      </c>
      <c r="Q859" s="49">
        <f t="shared" si="82"/>
        <v>0.97014925373134331</v>
      </c>
      <c r="R859" s="49">
        <f t="shared" si="83"/>
        <v>2.9850746268656692E-2</v>
      </c>
      <c r="S859" s="74">
        <f>P859/P857</f>
        <v>0.8783783783783784</v>
      </c>
    </row>
    <row r="860" spans="1:19" ht="15.75" x14ac:dyDescent="0.25">
      <c r="A860" s="41">
        <v>2501</v>
      </c>
      <c r="B860" s="42"/>
      <c r="C860" s="42"/>
      <c r="D860" s="42"/>
      <c r="E860" s="42">
        <v>59</v>
      </c>
      <c r="F860" s="42"/>
      <c r="G860" s="42"/>
      <c r="H860" s="42"/>
      <c r="I860" s="42"/>
      <c r="J860" s="42"/>
      <c r="K860" s="131"/>
      <c r="L860" s="119"/>
      <c r="M860" s="120"/>
      <c r="N860" s="121"/>
      <c r="O860" s="47">
        <f>IF(E860=0,"",E860/D859)</f>
        <v>0.93650793650793651</v>
      </c>
      <c r="P860" s="48">
        <v>63</v>
      </c>
      <c r="Q860" s="49">
        <f t="shared" si="82"/>
        <v>0.96923076923076923</v>
      </c>
      <c r="R860" s="49">
        <f t="shared" si="83"/>
        <v>3.0769230769230771E-2</v>
      </c>
    </row>
    <row r="861" spans="1:19" ht="15.75" x14ac:dyDescent="0.25">
      <c r="A861" s="41">
        <v>2502</v>
      </c>
      <c r="B861" s="42"/>
      <c r="C861" s="42"/>
      <c r="D861" s="42"/>
      <c r="E861" s="42"/>
      <c r="F861" s="42"/>
      <c r="G861" s="42"/>
      <c r="H861" s="42"/>
      <c r="I861" s="42"/>
      <c r="J861" s="42"/>
      <c r="K861" s="131"/>
      <c r="L861" s="119"/>
      <c r="M861" s="120"/>
      <c r="N861" s="121"/>
      <c r="O861" s="47" t="str">
        <f>IF(F861=0,"",F861/E860)</f>
        <v/>
      </c>
      <c r="P861" s="48"/>
      <c r="Q861" s="49" t="str">
        <f t="shared" si="82"/>
        <v/>
      </c>
      <c r="R861" s="49" t="str">
        <f t="shared" si="83"/>
        <v/>
      </c>
    </row>
    <row r="862" spans="1:19" ht="15.75" x14ac:dyDescent="0.25">
      <c r="A862" s="41">
        <v>2601</v>
      </c>
      <c r="B862" s="42"/>
      <c r="C862" s="42"/>
      <c r="D862" s="42"/>
      <c r="E862" s="42"/>
      <c r="F862" s="42"/>
      <c r="G862" s="42"/>
      <c r="H862" s="42"/>
      <c r="I862" s="42"/>
      <c r="J862" s="42"/>
      <c r="K862" s="131"/>
      <c r="L862" s="119"/>
      <c r="M862" s="120"/>
      <c r="N862" s="121"/>
      <c r="O862" s="47" t="str">
        <f>IF(G862=0,"",G862/F861)</f>
        <v/>
      </c>
      <c r="P862" s="48"/>
      <c r="Q862" s="49" t="str">
        <f t="shared" si="82"/>
        <v/>
      </c>
      <c r="R862" s="49" t="str">
        <f t="shared" si="83"/>
        <v/>
      </c>
    </row>
    <row r="863" spans="1:19" ht="15.75" x14ac:dyDescent="0.25">
      <c r="A863" s="41">
        <v>2602</v>
      </c>
      <c r="B863" s="42"/>
      <c r="C863" s="42"/>
      <c r="D863" s="42"/>
      <c r="E863" s="42"/>
      <c r="F863" s="42"/>
      <c r="G863" s="42"/>
      <c r="H863" s="42"/>
      <c r="I863" s="42"/>
      <c r="J863" s="42"/>
      <c r="K863" s="131"/>
      <c r="L863" s="119"/>
      <c r="M863" s="120"/>
      <c r="N863" s="121"/>
      <c r="O863" s="47" t="str">
        <f>IF(H863=0,"",H863/G862)</f>
        <v/>
      </c>
      <c r="P863" s="48"/>
      <c r="Q863" s="49" t="str">
        <f t="shared" si="82"/>
        <v/>
      </c>
      <c r="R863" s="49" t="str">
        <f t="shared" si="83"/>
        <v/>
      </c>
    </row>
    <row r="864" spans="1:19" ht="15.75" x14ac:dyDescent="0.25">
      <c r="A864" s="41">
        <v>2701</v>
      </c>
      <c r="B864" s="42"/>
      <c r="C864" s="42"/>
      <c r="D864" s="42"/>
      <c r="E864" s="42"/>
      <c r="F864" s="42"/>
      <c r="G864" s="42"/>
      <c r="H864" s="42"/>
      <c r="I864" s="42"/>
      <c r="J864" s="42"/>
      <c r="K864" s="131"/>
      <c r="L864" s="119"/>
      <c r="M864" s="120"/>
      <c r="N864" s="121"/>
      <c r="O864" s="47" t="str">
        <f>IF(I864=0,"",I864/H863)</f>
        <v/>
      </c>
      <c r="P864" s="48"/>
      <c r="Q864" s="49" t="str">
        <f t="shared" si="82"/>
        <v/>
      </c>
      <c r="R864" s="49" t="str">
        <f t="shared" si="83"/>
        <v/>
      </c>
    </row>
    <row r="865" spans="1:19" ht="15.75" x14ac:dyDescent="0.25">
      <c r="A865" s="41">
        <v>2702</v>
      </c>
      <c r="B865" s="42"/>
      <c r="C865" s="42"/>
      <c r="D865" s="42"/>
      <c r="E865" s="42"/>
      <c r="F865" s="42"/>
      <c r="G865" s="42"/>
      <c r="H865" s="42"/>
      <c r="I865" s="42"/>
      <c r="J865" s="42"/>
      <c r="K865" s="131"/>
      <c r="L865" s="119"/>
      <c r="M865" s="120"/>
      <c r="N865" s="121"/>
      <c r="O865" s="47" t="str">
        <f>IF(J865=0,"",J865/I864)</f>
        <v/>
      </c>
      <c r="P865" s="48"/>
      <c r="Q865" s="49" t="str">
        <f t="shared" si="82"/>
        <v/>
      </c>
      <c r="R865" s="49" t="str">
        <f t="shared" si="83"/>
        <v/>
      </c>
    </row>
    <row r="866" spans="1:19" ht="15.75" x14ac:dyDescent="0.25">
      <c r="A866" s="41">
        <v>2801</v>
      </c>
      <c r="B866" s="42"/>
      <c r="C866" s="42"/>
      <c r="D866" s="42"/>
      <c r="E866" s="42"/>
      <c r="F866" s="42"/>
      <c r="G866" s="42"/>
      <c r="H866" s="42"/>
      <c r="I866" s="42"/>
      <c r="J866" s="42"/>
      <c r="K866" s="131"/>
      <c r="L866" s="119"/>
      <c r="M866" s="120"/>
      <c r="N866" s="120"/>
      <c r="O866" s="126"/>
      <c r="P866" s="48"/>
      <c r="Q866" s="127"/>
      <c r="R866" s="126"/>
    </row>
    <row r="867" spans="1:19" ht="15.75" x14ac:dyDescent="0.25">
      <c r="A867" s="41">
        <v>2802</v>
      </c>
      <c r="B867" s="42"/>
      <c r="C867" s="42"/>
      <c r="D867" s="42"/>
      <c r="E867" s="42"/>
      <c r="F867" s="42"/>
      <c r="G867" s="42"/>
      <c r="H867" s="42"/>
      <c r="I867" s="42"/>
      <c r="J867" s="42"/>
      <c r="K867" s="131"/>
      <c r="L867" s="119"/>
      <c r="M867" s="120"/>
      <c r="N867" s="122"/>
      <c r="O867" s="126"/>
      <c r="P867" s="124"/>
      <c r="Q867" s="127"/>
      <c r="R867" s="126"/>
    </row>
    <row r="868" spans="1:19" ht="15.75" x14ac:dyDescent="0.25">
      <c r="A868" s="41">
        <v>2901</v>
      </c>
      <c r="B868" s="42"/>
      <c r="C868" s="42"/>
      <c r="D868" s="42"/>
      <c r="E868" s="42"/>
      <c r="F868" s="42"/>
      <c r="G868" s="42"/>
      <c r="H868" s="42"/>
      <c r="I868" s="42"/>
      <c r="J868" s="42"/>
      <c r="K868" s="131"/>
      <c r="L868" s="119"/>
      <c r="M868" s="120"/>
      <c r="N868" s="122"/>
      <c r="O868" s="126"/>
      <c r="P868" s="124"/>
      <c r="Q868" s="127"/>
      <c r="R868" s="126"/>
    </row>
    <row r="869" spans="1:19" ht="15.75" x14ac:dyDescent="0.25">
      <c r="A869" s="41">
        <v>2902</v>
      </c>
      <c r="B869" s="42"/>
      <c r="C869" s="42"/>
      <c r="D869" s="42"/>
      <c r="E869" s="42"/>
      <c r="F869" s="42"/>
      <c r="G869" s="42"/>
      <c r="H869" s="42"/>
      <c r="I869" s="42"/>
      <c r="J869" s="42"/>
      <c r="K869" s="131"/>
      <c r="L869" s="119"/>
      <c r="M869" s="120"/>
      <c r="N869" s="122"/>
      <c r="O869" s="120"/>
      <c r="P869" s="122"/>
      <c r="Q869" s="151"/>
      <c r="R869" s="126"/>
    </row>
    <row r="870" spans="1:19" ht="15.75" x14ac:dyDescent="0.25">
      <c r="A870" s="41">
        <v>3001</v>
      </c>
      <c r="B870" s="42"/>
      <c r="C870" s="42"/>
      <c r="D870" s="42"/>
      <c r="E870" s="42"/>
      <c r="F870" s="42"/>
      <c r="G870" s="42"/>
      <c r="H870" s="42"/>
      <c r="I870" s="42"/>
      <c r="J870" s="42"/>
      <c r="K870" s="131"/>
      <c r="L870" s="119"/>
      <c r="M870" s="120"/>
      <c r="N870" s="122"/>
      <c r="O870" s="52" t="s">
        <v>35</v>
      </c>
      <c r="P870" s="94"/>
      <c r="Q870" s="54" t="str">
        <f>IF(SUM(K861:K870)=0,"",SUM(K861:K870))</f>
        <v/>
      </c>
      <c r="R870" s="55" t="s">
        <v>20</v>
      </c>
    </row>
    <row r="871" spans="1:19" ht="15.75" x14ac:dyDescent="0.25">
      <c r="A871" s="41">
        <v>3002</v>
      </c>
      <c r="B871" s="42"/>
      <c r="C871" s="42"/>
      <c r="D871" s="42"/>
      <c r="E871" s="42"/>
      <c r="F871" s="42"/>
      <c r="G871" s="42"/>
      <c r="H871" s="42"/>
      <c r="I871" s="42"/>
      <c r="J871" s="42"/>
      <c r="K871" s="131"/>
      <c r="L871" s="119"/>
      <c r="M871" s="120"/>
      <c r="N871" s="122"/>
      <c r="O871" s="56" t="s">
        <v>36</v>
      </c>
      <c r="P871" s="96" t="e">
        <f>IF(P870/Q870=0,"",P870/Q870)</f>
        <v>#VALUE!</v>
      </c>
      <c r="Q871" s="58" t="e">
        <f>IF(P870/Q870=0,"",P870/Q870)</f>
        <v>#VALUE!</v>
      </c>
      <c r="R871" s="59" t="s">
        <v>37</v>
      </c>
    </row>
    <row r="872" spans="1:19" ht="15.75" x14ac:dyDescent="0.25">
      <c r="A872" s="41">
        <v>3101</v>
      </c>
      <c r="B872" s="178"/>
      <c r="C872" s="178"/>
      <c r="D872" s="178"/>
      <c r="E872" s="178"/>
      <c r="F872" s="178"/>
      <c r="G872" s="178"/>
      <c r="H872" s="178"/>
      <c r="I872" s="178"/>
      <c r="J872" s="178"/>
      <c r="K872" s="131"/>
      <c r="L872" s="128"/>
      <c r="M872" s="129"/>
      <c r="N872" s="130"/>
      <c r="O872" s="61"/>
      <c r="P872" s="62"/>
      <c r="Q872" s="62"/>
      <c r="R872" s="63"/>
    </row>
    <row r="873" spans="1:19" ht="18" customHeight="1" x14ac:dyDescent="0.25">
      <c r="A873" s="22"/>
      <c r="B873" s="210" t="s">
        <v>79</v>
      </c>
      <c r="C873" s="210"/>
      <c r="D873" s="210"/>
      <c r="E873" s="210"/>
      <c r="F873" s="210"/>
      <c r="G873" s="210"/>
      <c r="H873" s="210"/>
      <c r="I873" s="210"/>
      <c r="J873" s="210"/>
      <c r="K873" s="177">
        <f>SUM(K866:K869)</f>
        <v>0</v>
      </c>
      <c r="L873" s="65" t="str">
        <f>IF(K866=0,"",K866/B857)</f>
        <v/>
      </c>
      <c r="M873" s="65" t="str">
        <f>IF(K873=0,"",K873/B857)</f>
        <v/>
      </c>
      <c r="N873" s="65" t="str">
        <f>IF(K866=0,"",M873-L873)</f>
        <v/>
      </c>
      <c r="O873" s="1"/>
      <c r="P873" s="27"/>
      <c r="Q873" s="30"/>
      <c r="R873" s="1"/>
    </row>
    <row r="874" spans="1:19" ht="12.75" customHeight="1" x14ac:dyDescent="0.25">
      <c r="A874" s="22"/>
      <c r="B874" s="27"/>
      <c r="C874" s="27"/>
      <c r="D874" s="27"/>
      <c r="E874" s="27"/>
      <c r="F874" s="76"/>
      <c r="G874" s="76"/>
      <c r="H874" s="76"/>
      <c r="I874" s="76"/>
      <c r="J874" s="76"/>
      <c r="K874" s="192"/>
      <c r="L874" s="77"/>
      <c r="M874" s="78"/>
      <c r="N874" s="78"/>
      <c r="O874" s="78"/>
      <c r="P874" s="1"/>
      <c r="Q874" s="27"/>
      <c r="R874" s="30"/>
      <c r="S874" s="1"/>
    </row>
    <row r="875" spans="1:19" ht="12.75" customHeight="1" x14ac:dyDescent="0.25">
      <c r="A875" s="22"/>
      <c r="B875" s="27"/>
      <c r="C875" s="27"/>
      <c r="D875" s="27"/>
      <c r="E875" s="27"/>
      <c r="F875" s="76"/>
      <c r="G875" s="76"/>
      <c r="H875" s="76"/>
      <c r="I875" s="76"/>
      <c r="J875" s="76"/>
      <c r="K875" s="192"/>
      <c r="L875" s="77"/>
      <c r="M875" s="78"/>
      <c r="N875" s="78"/>
      <c r="O875" s="78"/>
      <c r="P875" s="1"/>
      <c r="Q875" s="27"/>
      <c r="R875" s="30"/>
      <c r="S875" s="1"/>
    </row>
    <row r="876" spans="1:19" ht="26.25" x14ac:dyDescent="0.4">
      <c r="A876" s="113"/>
      <c r="B876" s="211" t="s">
        <v>68</v>
      </c>
      <c r="C876" s="211"/>
      <c r="D876" s="211"/>
      <c r="E876" s="211"/>
      <c r="F876" s="211"/>
      <c r="G876" s="211"/>
      <c r="H876" s="211"/>
      <c r="I876" s="211"/>
      <c r="J876" s="211"/>
      <c r="K876" s="66" t="s">
        <v>97</v>
      </c>
      <c r="L876" s="1"/>
      <c r="M876" s="1"/>
      <c r="N876" s="27"/>
      <c r="O876" s="1"/>
      <c r="P876" s="27"/>
      <c r="Q876" s="27"/>
      <c r="R876" s="27"/>
    </row>
    <row r="877" spans="1:19" ht="20.25" x14ac:dyDescent="0.2">
      <c r="A877" s="223" t="s">
        <v>19</v>
      </c>
      <c r="B877" s="224" t="s">
        <v>69</v>
      </c>
      <c r="C877" s="247"/>
      <c r="D877" s="247"/>
      <c r="E877" s="247"/>
      <c r="F877" s="247"/>
      <c r="G877" s="247"/>
      <c r="H877" s="247"/>
      <c r="I877" s="247"/>
      <c r="J877" s="248"/>
      <c r="K877" s="227" t="s">
        <v>20</v>
      </c>
      <c r="L877" s="221" t="s">
        <v>11</v>
      </c>
      <c r="M877" s="221" t="s">
        <v>12</v>
      </c>
      <c r="N877" s="229" t="s">
        <v>13</v>
      </c>
      <c r="O877" s="221" t="s">
        <v>14</v>
      </c>
      <c r="P877" s="222" t="s">
        <v>15</v>
      </c>
      <c r="Q877" s="222" t="s">
        <v>16</v>
      </c>
      <c r="R877" s="221" t="s">
        <v>17</v>
      </c>
    </row>
    <row r="878" spans="1:19" ht="15.75" customHeight="1" x14ac:dyDescent="0.25">
      <c r="A878" s="217"/>
      <c r="B878" s="41" t="s">
        <v>70</v>
      </c>
      <c r="C878" s="41" t="s">
        <v>71</v>
      </c>
      <c r="D878" s="41" t="s">
        <v>72</v>
      </c>
      <c r="E878" s="41" t="s">
        <v>73</v>
      </c>
      <c r="F878" s="41" t="s">
        <v>74</v>
      </c>
      <c r="G878" s="41" t="s">
        <v>75</v>
      </c>
      <c r="H878" s="41" t="s">
        <v>76</v>
      </c>
      <c r="I878" s="41" t="s">
        <v>77</v>
      </c>
      <c r="J878" s="41" t="s">
        <v>78</v>
      </c>
      <c r="K878" s="236"/>
      <c r="L878" s="217"/>
      <c r="M878" s="217"/>
      <c r="N878" s="217"/>
      <c r="O878" s="217"/>
      <c r="P878" s="217"/>
      <c r="Q878" s="217"/>
      <c r="R878" s="217"/>
    </row>
    <row r="879" spans="1:19" ht="15.75" x14ac:dyDescent="0.25">
      <c r="A879" s="41">
        <v>2401</v>
      </c>
      <c r="B879" s="42">
        <v>14</v>
      </c>
      <c r="C879" s="42"/>
      <c r="D879" s="42"/>
      <c r="E879" s="42"/>
      <c r="F879" s="42"/>
      <c r="G879" s="42"/>
      <c r="H879" s="42"/>
      <c r="I879" s="42"/>
      <c r="J879" s="42"/>
      <c r="K879" s="131"/>
      <c r="L879" s="114"/>
      <c r="M879" s="115"/>
      <c r="N879" s="116"/>
      <c r="O879" s="117"/>
      <c r="P879" s="44">
        <f>B879</f>
        <v>14</v>
      </c>
      <c r="Q879" s="118"/>
      <c r="R879" s="117"/>
    </row>
    <row r="880" spans="1:19" ht="15.75" x14ac:dyDescent="0.25">
      <c r="A880" s="41">
        <v>2402</v>
      </c>
      <c r="B880" s="42"/>
      <c r="C880" s="42">
        <v>10</v>
      </c>
      <c r="D880" s="42"/>
      <c r="E880" s="42"/>
      <c r="F880" s="42"/>
      <c r="G880" s="42"/>
      <c r="H880" s="42"/>
      <c r="I880" s="42"/>
      <c r="J880" s="42"/>
      <c r="K880" s="131"/>
      <c r="L880" s="119"/>
      <c r="M880" s="120"/>
      <c r="N880" s="121"/>
      <c r="O880" s="47">
        <f>IF(C880=0,"",C880/B879)</f>
        <v>0.7142857142857143</v>
      </c>
      <c r="P880" s="48">
        <v>10</v>
      </c>
      <c r="Q880" s="49">
        <f t="shared" ref="Q880:Q888" si="84">IF(P880=0,"",P880/P879)</f>
        <v>0.7142857142857143</v>
      </c>
      <c r="R880" s="49">
        <f t="shared" ref="R880:R888" si="85">IF(P880=0,"",100%-Q880)</f>
        <v>0.2857142857142857</v>
      </c>
    </row>
    <row r="881" spans="1:19" ht="15.75" x14ac:dyDescent="0.25">
      <c r="A881" s="41">
        <v>2501</v>
      </c>
      <c r="B881" s="42"/>
      <c r="C881" s="42"/>
      <c r="D881" s="42">
        <v>10</v>
      </c>
      <c r="E881" s="42"/>
      <c r="F881" s="42"/>
      <c r="G881" s="42"/>
      <c r="H881" s="42"/>
      <c r="I881" s="42"/>
      <c r="J881" s="42"/>
      <c r="K881" s="131"/>
      <c r="L881" s="119"/>
      <c r="M881" s="120"/>
      <c r="N881" s="121"/>
      <c r="O881" s="47">
        <f>IF(D881=0,"",D881/C880)</f>
        <v>1</v>
      </c>
      <c r="P881" s="48">
        <v>10</v>
      </c>
      <c r="Q881" s="49">
        <f t="shared" si="84"/>
        <v>1</v>
      </c>
      <c r="R881" s="49">
        <f t="shared" si="85"/>
        <v>0</v>
      </c>
      <c r="S881" s="74">
        <f>P881/P879</f>
        <v>0.7142857142857143</v>
      </c>
    </row>
    <row r="882" spans="1:19" ht="15.75" x14ac:dyDescent="0.25">
      <c r="A882" s="41">
        <v>2502</v>
      </c>
      <c r="B882" s="42"/>
      <c r="C882" s="42"/>
      <c r="D882" s="42"/>
      <c r="E882" s="42"/>
      <c r="F882" s="42"/>
      <c r="G882" s="42"/>
      <c r="H882" s="42"/>
      <c r="I882" s="42"/>
      <c r="J882" s="42"/>
      <c r="K882" s="131"/>
      <c r="L882" s="119"/>
      <c r="M882" s="120"/>
      <c r="N882" s="121"/>
      <c r="O882" s="47" t="str">
        <f>IF(E882=0,"",E882/D881)</f>
        <v/>
      </c>
      <c r="P882" s="48"/>
      <c r="Q882" s="49" t="str">
        <f t="shared" si="84"/>
        <v/>
      </c>
      <c r="R882" s="49" t="str">
        <f t="shared" si="85"/>
        <v/>
      </c>
    </row>
    <row r="883" spans="1:19" ht="15.75" x14ac:dyDescent="0.25">
      <c r="A883" s="41">
        <v>2601</v>
      </c>
      <c r="B883" s="42"/>
      <c r="C883" s="42"/>
      <c r="D883" s="42"/>
      <c r="E883" s="42"/>
      <c r="F883" s="42"/>
      <c r="G883" s="42"/>
      <c r="H883" s="42"/>
      <c r="I883" s="42"/>
      <c r="J883" s="42"/>
      <c r="K883" s="131"/>
      <c r="L883" s="119"/>
      <c r="M883" s="120"/>
      <c r="N883" s="121"/>
      <c r="O883" s="47" t="str">
        <f>IF(F883=0,"",F883/E882)</f>
        <v/>
      </c>
      <c r="P883" s="48"/>
      <c r="Q883" s="49" t="str">
        <f t="shared" si="84"/>
        <v/>
      </c>
      <c r="R883" s="49" t="str">
        <f t="shared" si="85"/>
        <v/>
      </c>
    </row>
    <row r="884" spans="1:19" ht="15.75" x14ac:dyDescent="0.25">
      <c r="A884" s="41">
        <v>2602</v>
      </c>
      <c r="B884" s="42"/>
      <c r="C884" s="42"/>
      <c r="D884" s="42"/>
      <c r="E884" s="42"/>
      <c r="F884" s="42"/>
      <c r="G884" s="42"/>
      <c r="H884" s="42"/>
      <c r="I884" s="42"/>
      <c r="J884" s="42"/>
      <c r="K884" s="131"/>
      <c r="L884" s="119"/>
      <c r="M884" s="120"/>
      <c r="N884" s="121"/>
      <c r="O884" s="47" t="str">
        <f>IF(G884=0,"",G884/F883)</f>
        <v/>
      </c>
      <c r="P884" s="48"/>
      <c r="Q884" s="49" t="str">
        <f t="shared" si="84"/>
        <v/>
      </c>
      <c r="R884" s="49" t="str">
        <f t="shared" si="85"/>
        <v/>
      </c>
    </row>
    <row r="885" spans="1:19" ht="15.75" x14ac:dyDescent="0.25">
      <c r="A885" s="41">
        <v>2701</v>
      </c>
      <c r="B885" s="42"/>
      <c r="C885" s="42"/>
      <c r="D885" s="42"/>
      <c r="E885" s="42"/>
      <c r="F885" s="42"/>
      <c r="G885" s="42"/>
      <c r="H885" s="42"/>
      <c r="I885" s="42"/>
      <c r="J885" s="42"/>
      <c r="K885" s="131"/>
      <c r="L885" s="119"/>
      <c r="M885" s="120"/>
      <c r="N885" s="121"/>
      <c r="O885" s="47" t="str">
        <f>IF(H885=0,"",H885/G884)</f>
        <v/>
      </c>
      <c r="P885" s="48"/>
      <c r="Q885" s="49" t="str">
        <f t="shared" si="84"/>
        <v/>
      </c>
      <c r="R885" s="49" t="str">
        <f t="shared" si="85"/>
        <v/>
      </c>
    </row>
    <row r="886" spans="1:19" ht="15.75" x14ac:dyDescent="0.25">
      <c r="A886" s="41">
        <v>2702</v>
      </c>
      <c r="B886" s="42"/>
      <c r="C886" s="42"/>
      <c r="D886" s="42"/>
      <c r="E886" s="42"/>
      <c r="F886" s="42"/>
      <c r="G886" s="42"/>
      <c r="H886" s="42"/>
      <c r="I886" s="42"/>
      <c r="J886" s="42"/>
      <c r="K886" s="131"/>
      <c r="L886" s="119"/>
      <c r="M886" s="120"/>
      <c r="N886" s="121"/>
      <c r="O886" s="47" t="str">
        <f>IF(I886=0,"",I886/H885)</f>
        <v/>
      </c>
      <c r="P886" s="48"/>
      <c r="Q886" s="49" t="str">
        <f t="shared" si="84"/>
        <v/>
      </c>
      <c r="R886" s="49" t="str">
        <f t="shared" si="85"/>
        <v/>
      </c>
    </row>
    <row r="887" spans="1:19" ht="15.75" x14ac:dyDescent="0.25">
      <c r="A887" s="41">
        <v>2801</v>
      </c>
      <c r="B887" s="42"/>
      <c r="C887" s="42"/>
      <c r="D887" s="42"/>
      <c r="E887" s="42"/>
      <c r="F887" s="42"/>
      <c r="G887" s="42"/>
      <c r="H887" s="42"/>
      <c r="I887" s="42"/>
      <c r="J887" s="42"/>
      <c r="K887" s="131"/>
      <c r="L887" s="119"/>
      <c r="M887" s="120"/>
      <c r="N887" s="121"/>
      <c r="O887" s="47" t="str">
        <f>IF(J887=0,"",J887/I886)</f>
        <v/>
      </c>
      <c r="P887" s="48"/>
      <c r="Q887" s="49" t="str">
        <f t="shared" si="84"/>
        <v/>
      </c>
      <c r="R887" s="49" t="str">
        <f t="shared" si="85"/>
        <v/>
      </c>
    </row>
    <row r="888" spans="1:19" ht="15.75" x14ac:dyDescent="0.25">
      <c r="A888" s="41">
        <v>2802</v>
      </c>
      <c r="B888" s="42"/>
      <c r="C888" s="42"/>
      <c r="D888" s="42"/>
      <c r="E888" s="42"/>
      <c r="F888" s="42"/>
      <c r="G888" s="42"/>
      <c r="H888" s="42"/>
      <c r="I888" s="42"/>
      <c r="J888" s="42"/>
      <c r="K888" s="131"/>
      <c r="L888" s="119"/>
      <c r="M888" s="120"/>
      <c r="N888" s="121"/>
      <c r="O888" s="47"/>
      <c r="P888" s="48"/>
      <c r="Q888" s="49" t="str">
        <f t="shared" si="84"/>
        <v/>
      </c>
      <c r="R888" s="49" t="str">
        <f t="shared" si="85"/>
        <v/>
      </c>
    </row>
    <row r="889" spans="1:19" ht="15.75" x14ac:dyDescent="0.25">
      <c r="A889" s="41">
        <v>2901</v>
      </c>
      <c r="B889" s="42"/>
      <c r="C889" s="42"/>
      <c r="D889" s="42"/>
      <c r="E889" s="42"/>
      <c r="F889" s="42"/>
      <c r="G889" s="42"/>
      <c r="H889" s="42"/>
      <c r="I889" s="42"/>
      <c r="J889" s="42"/>
      <c r="K889" s="131"/>
      <c r="L889" s="119"/>
      <c r="M889" s="120"/>
      <c r="N889" s="122"/>
      <c r="O889" s="123"/>
      <c r="P889" s="124"/>
      <c r="Q889" s="125"/>
      <c r="R889" s="123"/>
    </row>
    <row r="890" spans="1:19" ht="15.75" x14ac:dyDescent="0.25">
      <c r="A890" s="41">
        <v>2902</v>
      </c>
      <c r="B890" s="42"/>
      <c r="C890" s="42"/>
      <c r="D890" s="42"/>
      <c r="E890" s="42"/>
      <c r="F890" s="42"/>
      <c r="G890" s="42"/>
      <c r="H890" s="42"/>
      <c r="I890" s="42"/>
      <c r="J890" s="42"/>
      <c r="K890" s="131"/>
      <c r="L890" s="119"/>
      <c r="M890" s="120"/>
      <c r="N890" s="122"/>
      <c r="O890" s="126"/>
      <c r="P890" s="124"/>
      <c r="Q890" s="127"/>
      <c r="R890" s="126"/>
    </row>
    <row r="891" spans="1:19" ht="15.75" x14ac:dyDescent="0.25">
      <c r="A891" s="41">
        <v>3001</v>
      </c>
      <c r="B891" s="42"/>
      <c r="C891" s="42"/>
      <c r="D891" s="42"/>
      <c r="E891" s="42"/>
      <c r="F891" s="42"/>
      <c r="G891" s="42"/>
      <c r="H891" s="42"/>
      <c r="I891" s="42"/>
      <c r="J891" s="42"/>
      <c r="K891" s="131"/>
      <c r="L891" s="119"/>
      <c r="M891" s="120"/>
      <c r="N891" s="122"/>
      <c r="O891" s="120"/>
      <c r="P891" s="122"/>
      <c r="Q891" s="151"/>
      <c r="R891" s="126"/>
    </row>
    <row r="892" spans="1:19" ht="15.75" x14ac:dyDescent="0.25">
      <c r="A892" s="41">
        <v>3002</v>
      </c>
      <c r="B892" s="42"/>
      <c r="C892" s="42"/>
      <c r="D892" s="42"/>
      <c r="E892" s="42"/>
      <c r="F892" s="42"/>
      <c r="G892" s="42"/>
      <c r="H892" s="42"/>
      <c r="I892" s="42"/>
      <c r="J892" s="42"/>
      <c r="K892" s="131"/>
      <c r="L892" s="119"/>
      <c r="M892" s="120"/>
      <c r="N892" s="122"/>
      <c r="O892" s="52" t="s">
        <v>35</v>
      </c>
      <c r="P892" s="94"/>
      <c r="Q892" s="54" t="str">
        <f>IF(SUM(K883:K892)=0,"",SUM(K883:K892))</f>
        <v/>
      </c>
      <c r="R892" s="55" t="s">
        <v>20</v>
      </c>
    </row>
    <row r="893" spans="1:19" ht="15.75" x14ac:dyDescent="0.25">
      <c r="A893" s="41">
        <v>3101</v>
      </c>
      <c r="B893" s="42"/>
      <c r="C893" s="42"/>
      <c r="D893" s="42"/>
      <c r="E893" s="42"/>
      <c r="F893" s="42"/>
      <c r="G893" s="42"/>
      <c r="H893" s="42"/>
      <c r="I893" s="42"/>
      <c r="J893" s="42"/>
      <c r="K893" s="131"/>
      <c r="L893" s="119"/>
      <c r="M893" s="120"/>
      <c r="N893" s="122"/>
      <c r="O893" s="56" t="s">
        <v>36</v>
      </c>
      <c r="P893" s="96" t="e">
        <f>IF(P892/Q892=0,"",P892/Q892)</f>
        <v>#VALUE!</v>
      </c>
      <c r="Q893" s="58" t="e">
        <f>IF(P892/Q892=0,"",P892/Q892)</f>
        <v>#VALUE!</v>
      </c>
      <c r="R893" s="59" t="s">
        <v>37</v>
      </c>
    </row>
    <row r="894" spans="1:19" ht="15.75" x14ac:dyDescent="0.25">
      <c r="A894" s="41">
        <v>3102</v>
      </c>
      <c r="B894" s="178"/>
      <c r="C894" s="178"/>
      <c r="D894" s="178"/>
      <c r="E894" s="178"/>
      <c r="F894" s="178"/>
      <c r="G894" s="178"/>
      <c r="H894" s="178"/>
      <c r="I894" s="178"/>
      <c r="J894" s="178"/>
      <c r="K894" s="131"/>
      <c r="L894" s="128"/>
      <c r="M894" s="129"/>
      <c r="N894" s="130"/>
      <c r="O894" s="61"/>
      <c r="P894" s="62"/>
      <c r="Q894" s="62"/>
      <c r="R894" s="63"/>
    </row>
    <row r="895" spans="1:19" ht="18" x14ac:dyDescent="0.25">
      <c r="A895" s="22"/>
      <c r="B895" s="210" t="s">
        <v>79</v>
      </c>
      <c r="C895" s="210"/>
      <c r="D895" s="210"/>
      <c r="E895" s="210"/>
      <c r="F895" s="210"/>
      <c r="G895" s="210"/>
      <c r="H895" s="210"/>
      <c r="I895" s="210"/>
      <c r="J895" s="210"/>
      <c r="K895" s="177">
        <f>SUM(K888:K891)</f>
        <v>0</v>
      </c>
      <c r="L895" s="65" t="str">
        <f>IF(K888=0,"",K888/B879)</f>
        <v/>
      </c>
      <c r="M895" s="65" t="str">
        <f>IF(K895=0,"",K895/B879)</f>
        <v/>
      </c>
      <c r="N895" s="65" t="str">
        <f>IF(K888=0,"",M895-L895)</f>
        <v/>
      </c>
      <c r="O895" s="1"/>
      <c r="P895" s="27"/>
      <c r="Q895" s="30"/>
      <c r="R895" s="1"/>
    </row>
    <row r="896" spans="1:19" ht="12.75" customHeight="1" x14ac:dyDescent="0.25">
      <c r="A896" s="22"/>
      <c r="B896" s="27"/>
      <c r="C896" s="27"/>
      <c r="D896" s="27"/>
      <c r="E896" s="27"/>
      <c r="F896" s="76"/>
      <c r="G896" s="76"/>
      <c r="H896" s="76"/>
      <c r="I896" s="76"/>
      <c r="J896" s="76"/>
      <c r="K896" s="192"/>
      <c r="L896" s="77"/>
      <c r="M896" s="78"/>
      <c r="N896" s="78"/>
      <c r="O896" s="78"/>
      <c r="P896" s="1"/>
      <c r="Q896" s="27"/>
      <c r="R896" s="30"/>
      <c r="S896" s="1"/>
    </row>
    <row r="897" spans="1:19" ht="12.75" customHeight="1" x14ac:dyDescent="0.25">
      <c r="A897" s="22"/>
      <c r="B897" s="27"/>
      <c r="C897" s="27"/>
      <c r="D897" s="27"/>
      <c r="E897" s="27"/>
      <c r="F897" s="76"/>
      <c r="G897" s="76"/>
      <c r="H897" s="76"/>
      <c r="I897" s="76"/>
      <c r="J897" s="76"/>
      <c r="K897" s="192"/>
      <c r="L897" s="77"/>
      <c r="M897" s="78"/>
      <c r="N897" s="78"/>
      <c r="O897" s="78"/>
      <c r="P897" s="1"/>
      <c r="Q897" s="27"/>
      <c r="R897" s="30"/>
      <c r="S897" s="1"/>
    </row>
    <row r="898" spans="1:19" ht="26.25" x14ac:dyDescent="0.4">
      <c r="A898" s="113"/>
      <c r="B898" s="211" t="s">
        <v>68</v>
      </c>
      <c r="C898" s="211"/>
      <c r="D898" s="211"/>
      <c r="E898" s="211"/>
      <c r="F898" s="211"/>
      <c r="G898" s="211"/>
      <c r="H898" s="211"/>
      <c r="I898" s="211"/>
      <c r="J898" s="211"/>
      <c r="K898" s="66" t="s">
        <v>98</v>
      </c>
      <c r="L898" s="1"/>
      <c r="M898" s="1"/>
      <c r="N898" s="27"/>
      <c r="O898" s="1"/>
      <c r="P898" s="27"/>
      <c r="Q898" s="27"/>
      <c r="R898" s="27"/>
    </row>
    <row r="899" spans="1:19" ht="20.25" x14ac:dyDescent="0.2">
      <c r="A899" s="223" t="s">
        <v>19</v>
      </c>
      <c r="B899" s="224" t="s">
        <v>69</v>
      </c>
      <c r="C899" s="247"/>
      <c r="D899" s="247"/>
      <c r="E899" s="247"/>
      <c r="F899" s="247"/>
      <c r="G899" s="247"/>
      <c r="H899" s="247"/>
      <c r="I899" s="247"/>
      <c r="J899" s="248"/>
      <c r="K899" s="227" t="s">
        <v>20</v>
      </c>
      <c r="L899" s="221" t="s">
        <v>11</v>
      </c>
      <c r="M899" s="221" t="s">
        <v>12</v>
      </c>
      <c r="N899" s="229" t="s">
        <v>13</v>
      </c>
      <c r="O899" s="221" t="s">
        <v>14</v>
      </c>
      <c r="P899" s="222" t="s">
        <v>15</v>
      </c>
      <c r="Q899" s="222" t="s">
        <v>16</v>
      </c>
      <c r="R899" s="221" t="s">
        <v>17</v>
      </c>
    </row>
    <row r="900" spans="1:19" ht="15.75" customHeight="1" x14ac:dyDescent="0.25">
      <c r="A900" s="217"/>
      <c r="B900" s="41" t="s">
        <v>70</v>
      </c>
      <c r="C900" s="41" t="s">
        <v>71</v>
      </c>
      <c r="D900" s="41" t="s">
        <v>72</v>
      </c>
      <c r="E900" s="41" t="s">
        <v>73</v>
      </c>
      <c r="F900" s="41" t="s">
        <v>74</v>
      </c>
      <c r="G900" s="41" t="s">
        <v>75</v>
      </c>
      <c r="H900" s="41" t="s">
        <v>76</v>
      </c>
      <c r="I900" s="41" t="s">
        <v>77</v>
      </c>
      <c r="J900" s="41" t="s">
        <v>78</v>
      </c>
      <c r="K900" s="236"/>
      <c r="L900" s="217"/>
      <c r="M900" s="217"/>
      <c r="N900" s="217"/>
      <c r="O900" s="217"/>
      <c r="P900" s="217"/>
      <c r="Q900" s="217"/>
      <c r="R900" s="217"/>
    </row>
    <row r="901" spans="1:19" ht="15.75" x14ac:dyDescent="0.25">
      <c r="A901" s="41">
        <v>2401</v>
      </c>
      <c r="B901" s="42">
        <v>64</v>
      </c>
      <c r="C901" s="42"/>
      <c r="D901" s="42"/>
      <c r="E901" s="42"/>
      <c r="F901" s="42"/>
      <c r="G901" s="42"/>
      <c r="H901" s="42"/>
      <c r="I901" s="42"/>
      <c r="J901" s="42"/>
      <c r="K901" s="131"/>
      <c r="L901" s="114"/>
      <c r="M901" s="115"/>
      <c r="N901" s="116"/>
      <c r="O901" s="117"/>
      <c r="P901" s="44">
        <f>B901</f>
        <v>64</v>
      </c>
      <c r="Q901" s="118"/>
      <c r="R901" s="117"/>
    </row>
    <row r="902" spans="1:19" ht="15.75" x14ac:dyDescent="0.25">
      <c r="A902" s="41">
        <v>2402</v>
      </c>
      <c r="B902" s="42"/>
      <c r="C902" s="42">
        <v>55</v>
      </c>
      <c r="D902" s="42"/>
      <c r="E902" s="42"/>
      <c r="F902" s="42"/>
      <c r="G902" s="42"/>
      <c r="H902" s="42"/>
      <c r="I902" s="42"/>
      <c r="J902" s="42"/>
      <c r="K902" s="131"/>
      <c r="L902" s="119"/>
      <c r="M902" s="120"/>
      <c r="N902" s="121"/>
      <c r="O902" s="47">
        <f>IF(C902=0,"",C902/B901)</f>
        <v>0.859375</v>
      </c>
      <c r="P902" s="48">
        <v>55</v>
      </c>
      <c r="Q902" s="49">
        <f t="shared" ref="Q902:Q910" si="86">IF(P902=0,"",P902/P901)</f>
        <v>0.859375</v>
      </c>
      <c r="R902" s="49">
        <f t="shared" ref="R902:R910" si="87">IF(P902=0,"",100%-Q902)</f>
        <v>0.140625</v>
      </c>
    </row>
    <row r="903" spans="1:19" ht="15.75" x14ac:dyDescent="0.25">
      <c r="A903" s="41">
        <v>2501</v>
      </c>
      <c r="B903" s="42"/>
      <c r="C903" s="42"/>
      <c r="D903" s="42"/>
      <c r="E903" s="42"/>
      <c r="F903" s="42"/>
      <c r="G903" s="42"/>
      <c r="H903" s="42"/>
      <c r="I903" s="42"/>
      <c r="J903" s="42"/>
      <c r="K903" s="131"/>
      <c r="L903" s="119"/>
      <c r="M903" s="120"/>
      <c r="N903" s="121"/>
      <c r="O903" s="47" t="str">
        <f>IF(D903=0,"",D903/C902)</f>
        <v/>
      </c>
      <c r="P903" s="48"/>
      <c r="Q903" s="49" t="str">
        <f t="shared" si="86"/>
        <v/>
      </c>
      <c r="R903" s="49" t="str">
        <f t="shared" si="87"/>
        <v/>
      </c>
      <c r="S903" s="74">
        <f>P903/P901</f>
        <v>0</v>
      </c>
    </row>
    <row r="904" spans="1:19" ht="15.75" x14ac:dyDescent="0.25">
      <c r="A904" s="41">
        <v>2502</v>
      </c>
      <c r="B904" s="42"/>
      <c r="C904" s="42"/>
      <c r="D904" s="42"/>
      <c r="E904" s="42"/>
      <c r="F904" s="42"/>
      <c r="G904" s="42"/>
      <c r="H904" s="42"/>
      <c r="I904" s="42"/>
      <c r="J904" s="42"/>
      <c r="K904" s="131"/>
      <c r="L904" s="119"/>
      <c r="M904" s="120"/>
      <c r="N904" s="121"/>
      <c r="O904" s="47" t="str">
        <f>IF(E904=0,"",E904/D903)</f>
        <v/>
      </c>
      <c r="P904" s="48"/>
      <c r="Q904" s="49" t="str">
        <f t="shared" si="86"/>
        <v/>
      </c>
      <c r="R904" s="49" t="str">
        <f t="shared" si="87"/>
        <v/>
      </c>
    </row>
    <row r="905" spans="1:19" ht="15.75" x14ac:dyDescent="0.25">
      <c r="A905" s="41">
        <v>2601</v>
      </c>
      <c r="B905" s="42"/>
      <c r="C905" s="42"/>
      <c r="D905" s="42"/>
      <c r="E905" s="42"/>
      <c r="F905" s="42"/>
      <c r="G905" s="42"/>
      <c r="H905" s="42"/>
      <c r="I905" s="42"/>
      <c r="J905" s="42"/>
      <c r="K905" s="131"/>
      <c r="L905" s="119"/>
      <c r="M905" s="120"/>
      <c r="N905" s="121"/>
      <c r="O905" s="47" t="str">
        <f>IF(F905=0,"",F905/E904)</f>
        <v/>
      </c>
      <c r="P905" s="48"/>
      <c r="Q905" s="49" t="str">
        <f t="shared" si="86"/>
        <v/>
      </c>
      <c r="R905" s="49" t="str">
        <f t="shared" si="87"/>
        <v/>
      </c>
    </row>
    <row r="906" spans="1:19" ht="15.75" x14ac:dyDescent="0.25">
      <c r="A906" s="41">
        <v>2602</v>
      </c>
      <c r="B906" s="42"/>
      <c r="C906" s="42"/>
      <c r="D906" s="42"/>
      <c r="E906" s="42"/>
      <c r="F906" s="42"/>
      <c r="G906" s="42"/>
      <c r="H906" s="42"/>
      <c r="I906" s="42"/>
      <c r="J906" s="42"/>
      <c r="K906" s="131"/>
      <c r="L906" s="119"/>
      <c r="M906" s="120"/>
      <c r="N906" s="121"/>
      <c r="O906" s="47" t="str">
        <f>IF(G906=0,"",G906/F905)</f>
        <v/>
      </c>
      <c r="P906" s="48"/>
      <c r="Q906" s="49" t="str">
        <f t="shared" si="86"/>
        <v/>
      </c>
      <c r="R906" s="49" t="str">
        <f t="shared" si="87"/>
        <v/>
      </c>
    </row>
    <row r="907" spans="1:19" ht="15.75" x14ac:dyDescent="0.25">
      <c r="A907" s="41">
        <v>2701</v>
      </c>
      <c r="B907" s="42"/>
      <c r="C907" s="42"/>
      <c r="D907" s="42"/>
      <c r="E907" s="42"/>
      <c r="F907" s="42"/>
      <c r="G907" s="42"/>
      <c r="H907" s="42"/>
      <c r="I907" s="42"/>
      <c r="J907" s="42"/>
      <c r="K907" s="131"/>
      <c r="L907" s="119"/>
      <c r="M907" s="120"/>
      <c r="N907" s="121"/>
      <c r="O907" s="47" t="str">
        <f>IF(H907=0,"",H907/G906)</f>
        <v/>
      </c>
      <c r="P907" s="48"/>
      <c r="Q907" s="49" t="str">
        <f t="shared" si="86"/>
        <v/>
      </c>
      <c r="R907" s="49" t="str">
        <f t="shared" si="87"/>
        <v/>
      </c>
    </row>
    <row r="908" spans="1:19" ht="15.75" x14ac:dyDescent="0.25">
      <c r="A908" s="41">
        <v>2702</v>
      </c>
      <c r="B908" s="42"/>
      <c r="C908" s="42"/>
      <c r="D908" s="42"/>
      <c r="E908" s="42"/>
      <c r="F908" s="42"/>
      <c r="G908" s="42"/>
      <c r="H908" s="42"/>
      <c r="I908" s="42"/>
      <c r="J908" s="42"/>
      <c r="K908" s="131"/>
      <c r="L908" s="119"/>
      <c r="M908" s="120"/>
      <c r="N908" s="121"/>
      <c r="O908" s="47" t="str">
        <f>IF(I908=0,"",I908/H907)</f>
        <v/>
      </c>
      <c r="P908" s="48"/>
      <c r="Q908" s="49" t="str">
        <f t="shared" si="86"/>
        <v/>
      </c>
      <c r="R908" s="49" t="str">
        <f t="shared" si="87"/>
        <v/>
      </c>
    </row>
    <row r="909" spans="1:19" ht="15.75" x14ac:dyDescent="0.25">
      <c r="A909" s="41">
        <v>2801</v>
      </c>
      <c r="B909" s="42"/>
      <c r="C909" s="42"/>
      <c r="D909" s="42"/>
      <c r="E909" s="42"/>
      <c r="F909" s="42"/>
      <c r="G909" s="42"/>
      <c r="H909" s="42"/>
      <c r="I909" s="42"/>
      <c r="J909" s="42"/>
      <c r="K909" s="131"/>
      <c r="L909" s="119"/>
      <c r="M909" s="120"/>
      <c r="N909" s="121"/>
      <c r="O909" s="47" t="str">
        <f>IF(J909=0,"",J909/I908)</f>
        <v/>
      </c>
      <c r="P909" s="48"/>
      <c r="Q909" s="49" t="str">
        <f t="shared" si="86"/>
        <v/>
      </c>
      <c r="R909" s="49" t="str">
        <f t="shared" si="87"/>
        <v/>
      </c>
    </row>
    <row r="910" spans="1:19" ht="18" customHeight="1" x14ac:dyDescent="0.25">
      <c r="A910" s="41">
        <v>2802</v>
      </c>
      <c r="B910" s="42"/>
      <c r="C910" s="42"/>
      <c r="D910" s="42"/>
      <c r="E910" s="42"/>
      <c r="F910" s="42"/>
      <c r="G910" s="42"/>
      <c r="H910" s="42"/>
      <c r="I910" s="42"/>
      <c r="J910" s="42"/>
      <c r="K910" s="131"/>
      <c r="L910" s="119"/>
      <c r="M910" s="120"/>
      <c r="N910" s="121"/>
      <c r="O910" s="47"/>
      <c r="P910" s="48"/>
      <c r="Q910" s="49" t="str">
        <f t="shared" si="86"/>
        <v/>
      </c>
      <c r="R910" s="49" t="str">
        <f t="shared" si="87"/>
        <v/>
      </c>
    </row>
    <row r="911" spans="1:19" ht="15.75" x14ac:dyDescent="0.25">
      <c r="A911" s="41">
        <v>2901</v>
      </c>
      <c r="B911" s="42"/>
      <c r="C911" s="42"/>
      <c r="D911" s="42"/>
      <c r="E911" s="42"/>
      <c r="F911" s="42"/>
      <c r="G911" s="42"/>
      <c r="H911" s="42"/>
      <c r="I911" s="42"/>
      <c r="J911" s="42"/>
      <c r="K911" s="131"/>
      <c r="L911" s="119"/>
      <c r="M911" s="120"/>
      <c r="N911" s="122"/>
      <c r="O911" s="123"/>
      <c r="P911" s="124"/>
      <c r="Q911" s="125"/>
      <c r="R911" s="123"/>
    </row>
    <row r="912" spans="1:19" ht="15.75" x14ac:dyDescent="0.25">
      <c r="A912" s="41">
        <v>2902</v>
      </c>
      <c r="B912" s="42"/>
      <c r="C912" s="42"/>
      <c r="D912" s="42"/>
      <c r="E912" s="42"/>
      <c r="F912" s="42"/>
      <c r="G912" s="42"/>
      <c r="H912" s="42"/>
      <c r="I912" s="42"/>
      <c r="J912" s="42"/>
      <c r="K912" s="131"/>
      <c r="L912" s="119"/>
      <c r="M912" s="120"/>
      <c r="N912" s="122"/>
      <c r="O912" s="126"/>
      <c r="P912" s="124"/>
      <c r="Q912" s="127"/>
      <c r="R912" s="126"/>
    </row>
    <row r="913" spans="1:19" ht="15.75" x14ac:dyDescent="0.25">
      <c r="A913" s="41">
        <v>3001</v>
      </c>
      <c r="B913" s="42"/>
      <c r="C913" s="42"/>
      <c r="D913" s="42"/>
      <c r="E913" s="42"/>
      <c r="F913" s="42"/>
      <c r="G913" s="42"/>
      <c r="H913" s="42"/>
      <c r="I913" s="42"/>
      <c r="J913" s="42"/>
      <c r="K913" s="131"/>
      <c r="L913" s="119"/>
      <c r="M913" s="120"/>
      <c r="N913" s="122"/>
      <c r="O913" s="120"/>
      <c r="P913" s="122"/>
      <c r="Q913" s="151"/>
      <c r="R913" s="126"/>
    </row>
    <row r="914" spans="1:19" ht="15.75" x14ac:dyDescent="0.25">
      <c r="A914" s="41">
        <v>3002</v>
      </c>
      <c r="B914" s="42"/>
      <c r="C914" s="42"/>
      <c r="D914" s="42"/>
      <c r="E914" s="42"/>
      <c r="F914" s="42"/>
      <c r="G914" s="42"/>
      <c r="H914" s="42"/>
      <c r="I914" s="42"/>
      <c r="J914" s="42"/>
      <c r="K914" s="131"/>
      <c r="L914" s="119"/>
      <c r="M914" s="120"/>
      <c r="N914" s="122"/>
      <c r="O914" s="52" t="s">
        <v>35</v>
      </c>
      <c r="P914" s="94"/>
      <c r="Q914" s="54" t="str">
        <f>IF(SUM(K905:K914)=0,"",SUM(K905:K914))</f>
        <v/>
      </c>
      <c r="R914" s="55" t="s">
        <v>20</v>
      </c>
    </row>
    <row r="915" spans="1:19" ht="15.75" x14ac:dyDescent="0.25">
      <c r="A915" s="41">
        <v>3101</v>
      </c>
      <c r="B915" s="42"/>
      <c r="C915" s="42"/>
      <c r="D915" s="42"/>
      <c r="E915" s="42"/>
      <c r="F915" s="42"/>
      <c r="G915" s="42"/>
      <c r="H915" s="42"/>
      <c r="I915" s="42"/>
      <c r="J915" s="42"/>
      <c r="K915" s="131"/>
      <c r="L915" s="119"/>
      <c r="M915" s="120"/>
      <c r="N915" s="122"/>
      <c r="O915" s="56" t="s">
        <v>36</v>
      </c>
      <c r="P915" s="96" t="e">
        <f>IF(P914/Q914=0,"",P914/Q914)</f>
        <v>#VALUE!</v>
      </c>
      <c r="Q915" s="58" t="e">
        <f>IF(P914/Q914=0,"",P914/Q914)</f>
        <v>#VALUE!</v>
      </c>
      <c r="R915" s="59" t="s">
        <v>37</v>
      </c>
    </row>
    <row r="916" spans="1:19" ht="15.75" x14ac:dyDescent="0.25">
      <c r="A916" s="41">
        <v>3102</v>
      </c>
      <c r="B916" s="178"/>
      <c r="C916" s="178"/>
      <c r="D916" s="178"/>
      <c r="E916" s="178"/>
      <c r="F916" s="178"/>
      <c r="G916" s="178"/>
      <c r="H916" s="178"/>
      <c r="I916" s="178"/>
      <c r="J916" s="178"/>
      <c r="K916" s="131"/>
      <c r="L916" s="128"/>
      <c r="M916" s="129"/>
      <c r="N916" s="130"/>
      <c r="O916" s="61"/>
      <c r="P916" s="62"/>
      <c r="Q916" s="62"/>
      <c r="R916" s="63"/>
    </row>
    <row r="917" spans="1:19" ht="18" customHeight="1" x14ac:dyDescent="0.25">
      <c r="A917" s="22"/>
      <c r="B917" s="210" t="s">
        <v>79</v>
      </c>
      <c r="C917" s="210"/>
      <c r="D917" s="210"/>
      <c r="E917" s="210"/>
      <c r="F917" s="210"/>
      <c r="G917" s="210"/>
      <c r="H917" s="210"/>
      <c r="I917" s="210"/>
      <c r="J917" s="210"/>
      <c r="K917" s="177">
        <f>SUM(K910:K913)</f>
        <v>0</v>
      </c>
      <c r="L917" s="65" t="str">
        <f>IF(K910=0,"",K910/B901)</f>
        <v/>
      </c>
      <c r="M917" s="65" t="str">
        <f>IF(K917=0,"",K917/B901)</f>
        <v/>
      </c>
      <c r="N917" s="65" t="str">
        <f>IF(K910=0,"",M917-L917)</f>
        <v/>
      </c>
      <c r="O917" s="1"/>
      <c r="P917" s="27"/>
      <c r="Q917" s="30"/>
      <c r="R917" s="1"/>
    </row>
    <row r="918" spans="1:19" ht="12.75" customHeight="1" x14ac:dyDescent="0.25">
      <c r="A918" s="22"/>
      <c r="B918" s="27"/>
      <c r="C918" s="27"/>
      <c r="D918" s="27"/>
      <c r="E918" s="27"/>
      <c r="F918" s="76"/>
      <c r="G918" s="76"/>
      <c r="H918" s="76"/>
      <c r="I918" s="76"/>
      <c r="J918" s="76"/>
      <c r="K918" s="192"/>
      <c r="L918" s="77"/>
      <c r="M918" s="78"/>
      <c r="N918" s="78"/>
      <c r="O918" s="78"/>
      <c r="P918" s="1"/>
      <c r="Q918" s="27"/>
      <c r="R918" s="30"/>
      <c r="S918" s="1"/>
    </row>
    <row r="919" spans="1:19" ht="12.75" customHeight="1" x14ac:dyDescent="0.25">
      <c r="A919" s="22"/>
      <c r="B919" s="27"/>
      <c r="C919" s="27"/>
      <c r="D919" s="27"/>
      <c r="E919" s="27"/>
      <c r="F919" s="76"/>
      <c r="G919" s="76"/>
      <c r="H919" s="76"/>
      <c r="I919" s="76"/>
      <c r="J919" s="76"/>
      <c r="K919" s="192"/>
      <c r="L919" s="77"/>
      <c r="M919" s="78"/>
      <c r="N919" s="78"/>
      <c r="O919" s="78"/>
      <c r="P919" s="1"/>
      <c r="Q919" s="27"/>
      <c r="R919" s="30"/>
      <c r="S919" s="1"/>
    </row>
    <row r="920" spans="1:19" ht="12.75" customHeight="1" x14ac:dyDescent="0.25">
      <c r="A920" s="22"/>
      <c r="B920" s="27"/>
      <c r="C920" s="27"/>
      <c r="D920" s="27"/>
      <c r="E920" s="27"/>
      <c r="F920" s="76"/>
      <c r="G920" s="76"/>
      <c r="H920" s="76"/>
      <c r="I920" s="76"/>
      <c r="J920" s="76"/>
      <c r="K920" s="192"/>
      <c r="L920" s="77"/>
      <c r="M920" s="78"/>
      <c r="N920" s="78"/>
      <c r="O920" s="78"/>
      <c r="P920" s="1"/>
      <c r="Q920" s="27"/>
      <c r="R920" s="30"/>
      <c r="S920" s="1"/>
    </row>
    <row r="921" spans="1:19" ht="12.75" customHeight="1" x14ac:dyDescent="0.25">
      <c r="A921" s="22"/>
      <c r="B921" s="27"/>
      <c r="C921" s="27"/>
      <c r="D921" s="27"/>
      <c r="E921" s="27"/>
      <c r="F921" s="76"/>
      <c r="G921" s="76"/>
      <c r="H921" s="76"/>
      <c r="I921" s="76"/>
      <c r="J921" s="76"/>
      <c r="K921" s="192"/>
      <c r="L921" s="77"/>
      <c r="M921" s="78"/>
      <c r="N921" s="78"/>
      <c r="O921" s="78"/>
      <c r="P921" s="1"/>
      <c r="Q921" s="27"/>
      <c r="R921" s="30"/>
      <c r="S921" s="1"/>
    </row>
    <row r="922" spans="1:19" ht="12.75" customHeight="1" x14ac:dyDescent="0.25">
      <c r="A922" s="22"/>
      <c r="B922" s="27"/>
      <c r="C922" s="27"/>
      <c r="D922" s="27"/>
      <c r="E922" s="27"/>
      <c r="F922" s="76"/>
      <c r="G922" s="76"/>
      <c r="H922" s="76"/>
      <c r="I922" s="76"/>
      <c r="J922" s="76"/>
      <c r="K922" s="192"/>
      <c r="L922" s="77"/>
      <c r="M922" s="78"/>
      <c r="N922" s="78"/>
      <c r="O922" s="78"/>
      <c r="P922" s="1"/>
      <c r="Q922" s="27"/>
      <c r="R922" s="30"/>
      <c r="S922" s="1"/>
    </row>
    <row r="923" spans="1:19" ht="12.75" customHeight="1" x14ac:dyDescent="0.25">
      <c r="A923" s="22"/>
      <c r="B923" s="27"/>
      <c r="C923" s="27"/>
      <c r="D923" s="27"/>
      <c r="E923" s="27"/>
      <c r="F923" s="76"/>
      <c r="G923" s="76"/>
      <c r="H923" s="76"/>
      <c r="I923" s="76"/>
      <c r="J923" s="76"/>
      <c r="K923" s="192"/>
      <c r="L923" s="77"/>
      <c r="M923" s="78"/>
      <c r="N923" s="78"/>
      <c r="O923" s="78"/>
      <c r="P923" s="1"/>
      <c r="Q923" s="27"/>
      <c r="R923" s="30"/>
      <c r="S923" s="1"/>
    </row>
    <row r="924" spans="1:19" ht="12.75" customHeight="1" x14ac:dyDescent="0.25">
      <c r="A924" s="22"/>
      <c r="B924" s="27"/>
      <c r="C924" s="27"/>
      <c r="D924" s="27"/>
      <c r="E924" s="27"/>
      <c r="F924" s="76"/>
      <c r="G924" s="76"/>
      <c r="H924" s="76"/>
      <c r="I924" s="76"/>
      <c r="J924" s="76"/>
      <c r="K924" s="192"/>
      <c r="L924" s="77"/>
      <c r="M924" s="78"/>
      <c r="N924" s="78"/>
      <c r="O924" s="78"/>
      <c r="P924" s="1"/>
      <c r="Q924" s="27"/>
      <c r="R924" s="30"/>
      <c r="S924" s="1"/>
    </row>
    <row r="925" spans="1:19" ht="12.75" customHeight="1" x14ac:dyDescent="0.25">
      <c r="A925" s="22"/>
      <c r="B925" s="27"/>
      <c r="C925" s="27"/>
      <c r="D925" s="27"/>
      <c r="E925" s="27"/>
      <c r="F925" s="76"/>
      <c r="G925" s="76"/>
      <c r="H925" s="76"/>
      <c r="I925" s="76"/>
      <c r="J925" s="76"/>
      <c r="K925" s="192"/>
      <c r="L925" s="77"/>
      <c r="M925" s="78"/>
      <c r="N925" s="78"/>
      <c r="O925" s="78"/>
      <c r="P925" s="1"/>
      <c r="Q925" s="27"/>
      <c r="R925" s="30"/>
      <c r="S925" s="1"/>
    </row>
    <row r="926" spans="1:19" ht="12.75" customHeight="1" x14ac:dyDescent="0.25">
      <c r="A926" s="22"/>
      <c r="B926" s="27"/>
      <c r="C926" s="27"/>
      <c r="D926" s="27"/>
      <c r="E926" s="27"/>
      <c r="F926" s="76"/>
      <c r="G926" s="76"/>
      <c r="H926" s="76"/>
      <c r="I926" s="76"/>
      <c r="J926" s="76"/>
      <c r="K926" s="192"/>
      <c r="L926" s="77"/>
      <c r="M926" s="78"/>
      <c r="N926" s="78"/>
      <c r="O926" s="78"/>
      <c r="P926" s="1"/>
      <c r="Q926" s="27"/>
      <c r="R926" s="30"/>
      <c r="S926" s="1"/>
    </row>
    <row r="927" spans="1:19" ht="12.75" customHeight="1" x14ac:dyDescent="0.25">
      <c r="A927" s="22"/>
      <c r="B927" s="27"/>
      <c r="C927" s="27"/>
      <c r="D927" s="27"/>
      <c r="E927" s="27"/>
      <c r="F927" s="76"/>
      <c r="G927" s="76"/>
      <c r="H927" s="76"/>
      <c r="I927" s="76"/>
      <c r="J927" s="76"/>
      <c r="K927" s="192"/>
      <c r="L927" s="77"/>
      <c r="M927" s="78"/>
      <c r="N927" s="78"/>
      <c r="O927" s="78"/>
      <c r="P927" s="1"/>
      <c r="Q927" s="27"/>
      <c r="R927" s="30"/>
      <c r="S927" s="1"/>
    </row>
    <row r="928" spans="1:19" ht="12.75" customHeight="1" x14ac:dyDescent="0.25">
      <c r="A928" s="22"/>
      <c r="B928" s="27"/>
      <c r="C928" s="27"/>
      <c r="D928" s="27"/>
      <c r="E928" s="27"/>
      <c r="F928" s="76"/>
      <c r="G928" s="76"/>
      <c r="H928" s="76"/>
      <c r="I928" s="76"/>
      <c r="J928" s="76"/>
      <c r="K928" s="192"/>
      <c r="L928" s="77"/>
      <c r="M928" s="78"/>
      <c r="N928" s="78"/>
      <c r="O928" s="78"/>
      <c r="P928" s="1"/>
      <c r="Q928" s="27"/>
      <c r="R928" s="30"/>
      <c r="S928" s="1"/>
    </row>
    <row r="929" spans="1:19" ht="12.75" customHeight="1" x14ac:dyDescent="0.25">
      <c r="A929" s="22"/>
      <c r="B929" s="27"/>
      <c r="C929" s="27"/>
      <c r="D929" s="27"/>
      <c r="E929" s="27"/>
      <c r="F929" s="76"/>
      <c r="G929" s="76"/>
      <c r="H929" s="76"/>
      <c r="I929" s="76"/>
      <c r="J929" s="76"/>
      <c r="K929" s="192"/>
      <c r="L929" s="77"/>
      <c r="M929" s="78"/>
      <c r="N929" s="78"/>
      <c r="O929" s="78"/>
      <c r="P929" s="1"/>
      <c r="Q929" s="27"/>
      <c r="R929" s="30"/>
      <c r="S929" s="1"/>
    </row>
    <row r="930" spans="1:19" ht="12.75" customHeight="1" x14ac:dyDescent="0.25">
      <c r="A930" s="22"/>
      <c r="B930" s="27"/>
      <c r="C930" s="27"/>
      <c r="D930" s="27"/>
      <c r="E930" s="27"/>
      <c r="F930" s="76"/>
      <c r="G930" s="76"/>
      <c r="H930" s="76"/>
      <c r="I930" s="76"/>
      <c r="J930" s="76"/>
      <c r="K930" s="192"/>
      <c r="L930" s="77"/>
      <c r="M930" s="78"/>
      <c r="N930" s="78"/>
      <c r="O930" s="78"/>
      <c r="P930" s="1"/>
      <c r="Q930" s="27"/>
      <c r="R930" s="30"/>
      <c r="S930" s="1"/>
    </row>
    <row r="931" spans="1:19" ht="12.75" customHeight="1" x14ac:dyDescent="0.25">
      <c r="A931" s="22"/>
      <c r="B931" s="27"/>
      <c r="C931" s="27"/>
      <c r="D931" s="27"/>
      <c r="E931" s="27"/>
      <c r="F931" s="76"/>
      <c r="G931" s="76"/>
      <c r="H931" s="76"/>
      <c r="I931" s="76"/>
      <c r="J931" s="76"/>
      <c r="K931" s="192"/>
      <c r="L931" s="77"/>
      <c r="M931" s="78"/>
      <c r="N931" s="78"/>
      <c r="O931" s="78"/>
      <c r="P931" s="1"/>
      <c r="Q931" s="27"/>
      <c r="R931" s="30"/>
      <c r="S931" s="1"/>
    </row>
    <row r="932" spans="1:19" ht="12.75" customHeight="1" x14ac:dyDescent="0.25">
      <c r="A932" s="22"/>
      <c r="B932" s="27"/>
      <c r="C932" s="27"/>
      <c r="D932" s="27"/>
      <c r="E932" s="27"/>
      <c r="F932" s="76"/>
      <c r="G932" s="76"/>
      <c r="H932" s="76"/>
      <c r="I932" s="76"/>
      <c r="J932" s="76"/>
      <c r="K932" s="192"/>
      <c r="L932" s="77"/>
      <c r="M932" s="78"/>
      <c r="N932" s="78"/>
      <c r="O932" s="78"/>
      <c r="P932" s="1"/>
      <c r="Q932" s="27"/>
      <c r="R932" s="30"/>
      <c r="S932" s="1"/>
    </row>
    <row r="933" spans="1:19" ht="12.75" customHeight="1" x14ac:dyDescent="0.25">
      <c r="A933" s="22"/>
      <c r="B933" s="27"/>
      <c r="C933" s="27"/>
      <c r="D933" s="27"/>
      <c r="E933" s="27"/>
      <c r="F933" s="76"/>
      <c r="G933" s="76"/>
      <c r="H933" s="76"/>
      <c r="I933" s="76"/>
      <c r="J933" s="76"/>
      <c r="K933" s="192"/>
      <c r="L933" s="77"/>
      <c r="M933" s="78"/>
      <c r="N933" s="78"/>
      <c r="O933" s="78"/>
      <c r="P933" s="1"/>
      <c r="Q933" s="27"/>
      <c r="R933" s="30"/>
      <c r="S933" s="1"/>
    </row>
    <row r="934" spans="1:19" ht="12.75" customHeight="1" x14ac:dyDescent="0.25">
      <c r="A934" s="22"/>
      <c r="B934" s="27"/>
      <c r="C934" s="27"/>
      <c r="D934" s="27"/>
      <c r="E934" s="27"/>
      <c r="F934" s="76"/>
      <c r="G934" s="76"/>
      <c r="H934" s="76"/>
      <c r="I934" s="76"/>
      <c r="J934" s="76"/>
      <c r="K934" s="192"/>
      <c r="L934" s="77"/>
      <c r="M934" s="78"/>
      <c r="N934" s="78"/>
      <c r="O934" s="78"/>
      <c r="P934" s="1"/>
      <c r="Q934" s="27"/>
      <c r="R934" s="30"/>
      <c r="S934" s="1"/>
    </row>
    <row r="935" spans="1:19" ht="12.75" customHeight="1" x14ac:dyDescent="0.25">
      <c r="A935" s="22"/>
      <c r="B935" s="27"/>
      <c r="C935" s="27"/>
      <c r="D935" s="27"/>
      <c r="E935" s="27"/>
      <c r="F935" s="76"/>
      <c r="G935" s="76"/>
      <c r="H935" s="76"/>
      <c r="I935" s="76"/>
      <c r="J935" s="76"/>
      <c r="K935" s="192"/>
      <c r="L935" s="77"/>
      <c r="M935" s="78"/>
      <c r="N935" s="78"/>
      <c r="O935" s="78"/>
      <c r="P935" s="1"/>
      <c r="Q935" s="27"/>
      <c r="R935" s="30"/>
      <c r="S935" s="1"/>
    </row>
    <row r="936" spans="1:19" ht="12.75" customHeight="1" x14ac:dyDescent="0.25">
      <c r="A936" s="22"/>
      <c r="B936" s="27"/>
      <c r="C936" s="27"/>
      <c r="D936" s="27"/>
      <c r="E936" s="27"/>
      <c r="F936" s="76"/>
      <c r="G936" s="76"/>
      <c r="H936" s="76"/>
      <c r="I936" s="76"/>
      <c r="J936" s="76"/>
      <c r="K936" s="192"/>
      <c r="L936" s="77"/>
      <c r="M936" s="78"/>
      <c r="N936" s="78"/>
      <c r="O936" s="78"/>
      <c r="P936" s="1"/>
      <c r="Q936" s="27"/>
      <c r="R936" s="30"/>
      <c r="S936" s="1"/>
    </row>
    <row r="937" spans="1:19" ht="12.75" customHeight="1" x14ac:dyDescent="0.25">
      <c r="A937" s="22"/>
      <c r="B937" s="27"/>
      <c r="C937" s="27"/>
      <c r="D937" s="27"/>
      <c r="E937" s="27"/>
      <c r="F937" s="76"/>
      <c r="G937" s="76"/>
      <c r="H937" s="76"/>
      <c r="I937" s="76"/>
      <c r="J937" s="76"/>
      <c r="K937" s="192"/>
      <c r="L937" s="77"/>
      <c r="M937" s="78"/>
      <c r="N937" s="78"/>
      <c r="O937" s="78"/>
      <c r="P937" s="1"/>
      <c r="Q937" s="27"/>
      <c r="R937" s="30"/>
      <c r="S937" s="1"/>
    </row>
    <row r="938" spans="1:19" ht="12.75" customHeight="1" x14ac:dyDescent="0.25">
      <c r="A938" s="22"/>
      <c r="B938" s="27"/>
      <c r="C938" s="27"/>
      <c r="D938" s="27"/>
      <c r="E938" s="27"/>
      <c r="F938" s="76"/>
      <c r="G938" s="76"/>
      <c r="H938" s="76"/>
      <c r="I938" s="76"/>
      <c r="J938" s="76"/>
      <c r="K938" s="192"/>
      <c r="L938" s="77"/>
      <c r="M938" s="78"/>
      <c r="N938" s="78"/>
      <c r="O938" s="78"/>
      <c r="P938" s="1"/>
      <c r="Q938" s="27"/>
      <c r="R938" s="30"/>
      <c r="S938" s="1"/>
    </row>
    <row r="939" spans="1:19" ht="12.75" customHeight="1" x14ac:dyDescent="0.25">
      <c r="A939" s="22"/>
      <c r="B939" s="27"/>
      <c r="C939" s="27"/>
      <c r="D939" s="27"/>
      <c r="E939" s="27"/>
      <c r="F939" s="76"/>
      <c r="G939" s="76"/>
      <c r="H939" s="76"/>
      <c r="I939" s="76"/>
      <c r="J939" s="76"/>
      <c r="K939" s="192"/>
      <c r="L939" s="77"/>
      <c r="M939" s="78"/>
      <c r="N939" s="78"/>
      <c r="O939" s="78"/>
      <c r="P939" s="1"/>
      <c r="Q939" s="27"/>
      <c r="R939" s="30"/>
      <c r="S939" s="1"/>
    </row>
    <row r="940" spans="1:19" ht="12.75" customHeight="1" x14ac:dyDescent="0.25">
      <c r="A940" s="22"/>
      <c r="B940" s="27"/>
      <c r="C940" s="27"/>
      <c r="D940" s="27"/>
      <c r="E940" s="27"/>
      <c r="F940" s="76"/>
      <c r="G940" s="76"/>
      <c r="H940" s="76"/>
      <c r="I940" s="76"/>
      <c r="J940" s="76"/>
      <c r="K940" s="192"/>
      <c r="L940" s="77"/>
      <c r="M940" s="78"/>
      <c r="N940" s="78"/>
      <c r="O940" s="78"/>
      <c r="P940" s="1"/>
      <c r="Q940" s="27"/>
      <c r="R940" s="30"/>
      <c r="S940" s="1"/>
    </row>
    <row r="941" spans="1:19" ht="12.75" customHeight="1" x14ac:dyDescent="0.25">
      <c r="A941" s="22"/>
      <c r="B941" s="27"/>
      <c r="C941" s="27"/>
      <c r="D941" s="27"/>
      <c r="E941" s="27"/>
      <c r="F941" s="76"/>
      <c r="G941" s="76"/>
      <c r="H941" s="76"/>
      <c r="I941" s="76"/>
      <c r="J941" s="76"/>
      <c r="K941" s="192"/>
      <c r="L941" s="77"/>
      <c r="M941" s="78"/>
      <c r="N941" s="78"/>
      <c r="O941" s="78"/>
      <c r="P941" s="1"/>
      <c r="Q941" s="27"/>
      <c r="R941" s="30"/>
      <c r="S941" s="1"/>
    </row>
    <row r="942" spans="1:19" ht="12.75" customHeight="1" x14ac:dyDescent="0.25">
      <c r="A942" s="22"/>
      <c r="B942" s="27"/>
      <c r="C942" s="27"/>
      <c r="D942" s="27"/>
      <c r="E942" s="27"/>
      <c r="F942" s="76"/>
      <c r="G942" s="76"/>
      <c r="H942" s="76"/>
      <c r="I942" s="76"/>
      <c r="J942" s="76"/>
      <c r="K942" s="192"/>
      <c r="L942" s="77"/>
      <c r="M942" s="78"/>
      <c r="N942" s="78"/>
      <c r="O942" s="78"/>
      <c r="P942" s="1"/>
      <c r="Q942" s="27"/>
      <c r="R942" s="30"/>
      <c r="S942" s="1"/>
    </row>
    <row r="943" spans="1:19" ht="12.75" customHeight="1" x14ac:dyDescent="0.25">
      <c r="A943" s="22"/>
      <c r="B943" s="27"/>
      <c r="C943" s="27"/>
      <c r="D943" s="27"/>
      <c r="E943" s="27"/>
      <c r="F943" s="76"/>
      <c r="G943" s="76"/>
      <c r="H943" s="76"/>
      <c r="I943" s="76"/>
      <c r="J943" s="76"/>
      <c r="K943" s="192"/>
      <c r="L943" s="77"/>
      <c r="M943" s="78"/>
      <c r="N943" s="78"/>
      <c r="O943" s="78"/>
      <c r="P943" s="1"/>
      <c r="Q943" s="27"/>
      <c r="R943" s="30"/>
      <c r="S943" s="1"/>
    </row>
    <row r="944" spans="1:19" ht="12.75" customHeight="1" x14ac:dyDescent="0.25">
      <c r="A944" s="22"/>
      <c r="B944" s="27"/>
      <c r="C944" s="27"/>
      <c r="D944" s="27"/>
      <c r="E944" s="27"/>
      <c r="F944" s="76"/>
      <c r="G944" s="76"/>
      <c r="H944" s="76"/>
      <c r="I944" s="76"/>
      <c r="J944" s="76"/>
      <c r="K944" s="192"/>
      <c r="L944" s="77"/>
      <c r="M944" s="78"/>
      <c r="N944" s="78"/>
      <c r="O944" s="78"/>
      <c r="P944" s="1"/>
      <c r="Q944" s="27"/>
      <c r="R944" s="30"/>
      <c r="S944" s="1"/>
    </row>
    <row r="945" spans="1:19" ht="12.75" customHeight="1" x14ac:dyDescent="0.25">
      <c r="A945" s="22"/>
      <c r="B945" s="27"/>
      <c r="C945" s="27"/>
      <c r="D945" s="27"/>
      <c r="E945" s="27"/>
      <c r="F945" s="76"/>
      <c r="G945" s="76"/>
      <c r="H945" s="76"/>
      <c r="I945" s="76"/>
      <c r="J945" s="76"/>
      <c r="K945" s="192"/>
      <c r="L945" s="77"/>
      <c r="M945" s="78"/>
      <c r="N945" s="78"/>
      <c r="O945" s="78"/>
      <c r="P945" s="1"/>
      <c r="Q945" s="27"/>
      <c r="R945" s="30"/>
      <c r="S945" s="1"/>
    </row>
    <row r="946" spans="1:19" ht="12.75" customHeight="1" x14ac:dyDescent="0.25">
      <c r="A946" s="22"/>
      <c r="B946" s="27"/>
      <c r="C946" s="27"/>
      <c r="D946" s="27"/>
      <c r="E946" s="27"/>
      <c r="F946" s="76"/>
      <c r="G946" s="76"/>
      <c r="H946" s="76"/>
      <c r="I946" s="76"/>
      <c r="J946" s="76"/>
      <c r="K946" s="192"/>
      <c r="L946" s="77"/>
      <c r="M946" s="78"/>
      <c r="N946" s="78"/>
      <c r="O946" s="78"/>
      <c r="P946" s="1"/>
      <c r="Q946" s="27"/>
      <c r="R946" s="30"/>
      <c r="S946" s="1"/>
    </row>
    <row r="947" spans="1:19" ht="12.75" customHeight="1" x14ac:dyDescent="0.25">
      <c r="A947" s="22"/>
      <c r="B947" s="27"/>
      <c r="C947" s="27"/>
      <c r="D947" s="27"/>
      <c r="E947" s="27"/>
      <c r="F947" s="76"/>
      <c r="G947" s="76"/>
      <c r="H947" s="76"/>
      <c r="I947" s="76"/>
      <c r="J947" s="76"/>
      <c r="K947" s="192"/>
      <c r="L947" s="77"/>
      <c r="M947" s="78"/>
      <c r="N947" s="78"/>
      <c r="O947" s="78"/>
      <c r="P947" s="1"/>
      <c r="Q947" s="27"/>
      <c r="R947" s="30"/>
      <c r="S947" s="1"/>
    </row>
    <row r="948" spans="1:19" ht="12.75" customHeight="1" x14ac:dyDescent="0.25">
      <c r="A948" s="22"/>
      <c r="B948" s="27"/>
      <c r="C948" s="27"/>
      <c r="D948" s="27"/>
      <c r="E948" s="27"/>
      <c r="F948" s="76"/>
      <c r="G948" s="76"/>
      <c r="H948" s="76"/>
      <c r="I948" s="76"/>
      <c r="J948" s="76"/>
      <c r="K948" s="192"/>
      <c r="L948" s="77"/>
      <c r="M948" s="78"/>
      <c r="N948" s="78"/>
      <c r="O948" s="78"/>
      <c r="P948" s="1"/>
      <c r="Q948" s="27"/>
      <c r="R948" s="30"/>
      <c r="S948" s="1"/>
    </row>
    <row r="949" spans="1:19" ht="12.75" customHeight="1" x14ac:dyDescent="0.25">
      <c r="A949" s="22"/>
      <c r="B949" s="27"/>
      <c r="C949" s="27"/>
      <c r="D949" s="27"/>
      <c r="E949" s="27"/>
      <c r="F949" s="76"/>
      <c r="G949" s="76"/>
      <c r="H949" s="76"/>
      <c r="I949" s="76"/>
      <c r="J949" s="76"/>
      <c r="K949" s="192"/>
      <c r="L949" s="77"/>
      <c r="M949" s="78"/>
      <c r="N949" s="78"/>
      <c r="O949" s="78"/>
      <c r="P949" s="1"/>
      <c r="Q949" s="27"/>
      <c r="R949" s="30"/>
      <c r="S949" s="1"/>
    </row>
    <row r="950" spans="1:19" ht="12.75" customHeight="1" x14ac:dyDescent="0.25">
      <c r="A950" s="22"/>
      <c r="B950" s="27"/>
      <c r="C950" s="27"/>
      <c r="D950" s="27"/>
      <c r="E950" s="27"/>
      <c r="F950" s="76"/>
      <c r="G950" s="76"/>
      <c r="H950" s="76"/>
      <c r="I950" s="76"/>
      <c r="J950" s="76"/>
      <c r="K950" s="192"/>
      <c r="L950" s="77"/>
      <c r="M950" s="78"/>
      <c r="N950" s="78"/>
      <c r="O950" s="78"/>
      <c r="P950" s="1"/>
      <c r="Q950" s="27"/>
      <c r="R950" s="30"/>
      <c r="S950" s="1"/>
    </row>
    <row r="951" spans="1:19" ht="12.75" customHeight="1" x14ac:dyDescent="0.25">
      <c r="A951" s="22"/>
      <c r="B951" s="27"/>
      <c r="C951" s="27"/>
      <c r="D951" s="27"/>
      <c r="E951" s="27"/>
      <c r="F951" s="76"/>
      <c r="G951" s="76"/>
      <c r="H951" s="76"/>
      <c r="I951" s="76"/>
      <c r="J951" s="76"/>
      <c r="K951" s="192"/>
      <c r="L951" s="77"/>
      <c r="M951" s="78"/>
      <c r="N951" s="78"/>
      <c r="O951" s="78"/>
      <c r="P951" s="1"/>
      <c r="Q951" s="27"/>
      <c r="R951" s="30"/>
      <c r="S951" s="1"/>
    </row>
    <row r="952" spans="1:19" ht="12.75" customHeight="1" x14ac:dyDescent="0.25">
      <c r="A952" s="22"/>
      <c r="B952" s="27"/>
      <c r="C952" s="27"/>
      <c r="D952" s="27"/>
      <c r="E952" s="27"/>
      <c r="F952" s="76"/>
      <c r="G952" s="76"/>
      <c r="H952" s="76"/>
      <c r="I952" s="76"/>
      <c r="J952" s="76"/>
      <c r="K952" s="192"/>
      <c r="L952" s="77"/>
      <c r="M952" s="78"/>
      <c r="N952" s="78"/>
      <c r="O952" s="78"/>
      <c r="P952" s="1"/>
      <c r="Q952" s="27"/>
      <c r="R952" s="30"/>
      <c r="S952" s="1"/>
    </row>
    <row r="953" spans="1:19" ht="12.75" customHeight="1" x14ac:dyDescent="0.25">
      <c r="A953" s="22"/>
      <c r="B953" s="27"/>
      <c r="C953" s="27"/>
      <c r="D953" s="27"/>
      <c r="E953" s="27"/>
      <c r="F953" s="76"/>
      <c r="G953" s="76"/>
      <c r="H953" s="76"/>
      <c r="I953" s="76"/>
      <c r="J953" s="76"/>
      <c r="K953" s="192"/>
      <c r="L953" s="77"/>
      <c r="M953" s="78"/>
      <c r="N953" s="78"/>
      <c r="O953" s="78"/>
      <c r="P953" s="1"/>
      <c r="Q953" s="27"/>
      <c r="R953" s="30"/>
      <c r="S953" s="1"/>
    </row>
    <row r="954" spans="1:19" ht="12.75" customHeight="1" x14ac:dyDescent="0.25">
      <c r="A954" s="22"/>
      <c r="B954" s="27"/>
      <c r="C954" s="27"/>
      <c r="D954" s="27"/>
      <c r="E954" s="27"/>
      <c r="F954" s="76"/>
      <c r="G954" s="76"/>
      <c r="H954" s="76"/>
      <c r="I954" s="76"/>
      <c r="J954" s="76"/>
      <c r="K954" s="192"/>
      <c r="L954" s="77"/>
      <c r="M954" s="78"/>
      <c r="N954" s="78"/>
      <c r="O954" s="78"/>
      <c r="P954" s="1"/>
      <c r="Q954" s="27"/>
      <c r="R954" s="30"/>
      <c r="S954" s="1"/>
    </row>
    <row r="955" spans="1:19" ht="12.75" customHeight="1" x14ac:dyDescent="0.25">
      <c r="A955" s="22"/>
      <c r="B955" s="27"/>
      <c r="C955" s="27"/>
      <c r="D955" s="27"/>
      <c r="E955" s="27"/>
      <c r="F955" s="76"/>
      <c r="G955" s="76"/>
      <c r="H955" s="76"/>
      <c r="I955" s="76"/>
      <c r="J955" s="76"/>
      <c r="K955" s="192"/>
      <c r="L955" s="77"/>
      <c r="M955" s="78"/>
      <c r="N955" s="78"/>
      <c r="O955" s="78"/>
      <c r="P955" s="1"/>
      <c r="Q955" s="27"/>
      <c r="R955" s="30"/>
      <c r="S955" s="1"/>
    </row>
    <row r="956" spans="1:19" ht="12.75" customHeight="1" x14ac:dyDescent="0.25">
      <c r="A956" s="22"/>
      <c r="B956" s="27"/>
      <c r="C956" s="27"/>
      <c r="D956" s="27"/>
      <c r="E956" s="27"/>
      <c r="F956" s="76"/>
      <c r="G956" s="76"/>
      <c r="H956" s="76"/>
      <c r="I956" s="76"/>
      <c r="J956" s="76"/>
      <c r="K956" s="192"/>
      <c r="L956" s="77"/>
      <c r="M956" s="78"/>
      <c r="N956" s="78"/>
      <c r="O956" s="78"/>
      <c r="P956" s="1"/>
      <c r="Q956" s="27"/>
      <c r="R956" s="30"/>
      <c r="S956" s="1"/>
    </row>
    <row r="957" spans="1:19" ht="12.75" customHeight="1" x14ac:dyDescent="0.25">
      <c r="A957" s="22"/>
      <c r="B957" s="27"/>
      <c r="C957" s="27"/>
      <c r="D957" s="27"/>
      <c r="E957" s="27"/>
      <c r="F957" s="76"/>
      <c r="G957" s="76"/>
      <c r="H957" s="76"/>
      <c r="I957" s="76"/>
      <c r="J957" s="76"/>
      <c r="K957" s="192"/>
      <c r="L957" s="77"/>
      <c r="M957" s="78"/>
      <c r="N957" s="78"/>
      <c r="O957" s="78"/>
      <c r="P957" s="1"/>
      <c r="Q957" s="27"/>
      <c r="R957" s="30"/>
      <c r="S957" s="1"/>
    </row>
    <row r="958" spans="1:19" ht="12.75" customHeight="1" x14ac:dyDescent="0.25">
      <c r="A958" s="22"/>
      <c r="B958" s="27"/>
      <c r="C958" s="27"/>
      <c r="D958" s="27"/>
      <c r="E958" s="27"/>
      <c r="F958" s="76"/>
      <c r="G958" s="76"/>
      <c r="H958" s="76"/>
      <c r="I958" s="76"/>
      <c r="J958" s="76"/>
      <c r="K958" s="192"/>
      <c r="L958" s="77"/>
      <c r="M958" s="78"/>
      <c r="N958" s="78"/>
      <c r="O958" s="78"/>
      <c r="P958" s="1"/>
      <c r="Q958" s="27"/>
      <c r="R958" s="30"/>
      <c r="S958" s="1"/>
    </row>
    <row r="959" spans="1:19" ht="12.75" customHeight="1" x14ac:dyDescent="0.25">
      <c r="A959" s="22"/>
      <c r="B959" s="27"/>
      <c r="C959" s="27"/>
      <c r="D959" s="27"/>
      <c r="E959" s="27"/>
      <c r="F959" s="76"/>
      <c r="G959" s="76"/>
      <c r="H959" s="76"/>
      <c r="I959" s="76"/>
      <c r="J959" s="76"/>
      <c r="K959" s="192"/>
      <c r="L959" s="77"/>
      <c r="M959" s="78"/>
      <c r="N959" s="78"/>
      <c r="O959" s="78"/>
      <c r="P959" s="1"/>
      <c r="Q959" s="27"/>
      <c r="R959" s="30"/>
      <c r="S959" s="1"/>
    </row>
    <row r="960" spans="1:19" ht="12.75" customHeight="1" x14ac:dyDescent="0.25">
      <c r="A960" s="22"/>
      <c r="B960" s="27"/>
      <c r="C960" s="27"/>
      <c r="D960" s="27"/>
      <c r="E960" s="27"/>
      <c r="F960" s="76"/>
      <c r="G960" s="76"/>
      <c r="H960" s="76"/>
      <c r="I960" s="76"/>
      <c r="J960" s="76"/>
      <c r="K960" s="192"/>
      <c r="L960" s="77"/>
      <c r="M960" s="78"/>
      <c r="N960" s="78"/>
      <c r="O960" s="78"/>
      <c r="P960" s="1"/>
      <c r="Q960" s="27"/>
      <c r="R960" s="30"/>
      <c r="S960" s="1"/>
    </row>
    <row r="961" spans="1:19" ht="12.75" customHeight="1" x14ac:dyDescent="0.25">
      <c r="A961" s="22"/>
      <c r="B961" s="27"/>
      <c r="C961" s="27"/>
      <c r="D961" s="27"/>
      <c r="E961" s="27"/>
      <c r="F961" s="76"/>
      <c r="G961" s="76"/>
      <c r="H961" s="76"/>
      <c r="I961" s="76"/>
      <c r="J961" s="76"/>
      <c r="K961" s="192"/>
      <c r="L961" s="77"/>
      <c r="M961" s="78"/>
      <c r="N961" s="78"/>
      <c r="O961" s="78"/>
      <c r="P961" s="1"/>
      <c r="Q961" s="27"/>
      <c r="R961" s="30"/>
      <c r="S961" s="1"/>
    </row>
    <row r="962" spans="1:19" ht="12.75" customHeight="1" x14ac:dyDescent="0.25">
      <c r="A962" s="22"/>
      <c r="B962" s="27"/>
      <c r="C962" s="27"/>
      <c r="D962" s="27"/>
      <c r="E962" s="27"/>
      <c r="F962" s="76"/>
      <c r="G962" s="76"/>
      <c r="H962" s="76"/>
      <c r="I962" s="76"/>
      <c r="J962" s="76"/>
      <c r="K962" s="192"/>
      <c r="L962" s="77"/>
      <c r="M962" s="78"/>
      <c r="N962" s="78"/>
      <c r="O962" s="78"/>
      <c r="P962" s="1"/>
      <c r="Q962" s="27"/>
      <c r="R962" s="30"/>
      <c r="S962" s="1"/>
    </row>
    <row r="963" spans="1:19" ht="12.75" customHeight="1" x14ac:dyDescent="0.25">
      <c r="A963" s="22"/>
      <c r="B963" s="27"/>
      <c r="C963" s="27"/>
      <c r="D963" s="27"/>
      <c r="E963" s="27"/>
      <c r="F963" s="76"/>
      <c r="G963" s="76"/>
      <c r="H963" s="76"/>
      <c r="I963" s="76"/>
      <c r="J963" s="76"/>
      <c r="K963" s="192"/>
      <c r="L963" s="77"/>
      <c r="M963" s="78"/>
      <c r="N963" s="78"/>
      <c r="O963" s="78"/>
      <c r="P963" s="1"/>
      <c r="Q963" s="27"/>
      <c r="R963" s="30"/>
      <c r="S963" s="1"/>
    </row>
    <row r="964" spans="1:19" ht="12.75" customHeight="1" x14ac:dyDescent="0.25">
      <c r="A964" s="22"/>
      <c r="B964" s="27"/>
      <c r="C964" s="27"/>
      <c r="D964" s="27"/>
      <c r="E964" s="27"/>
      <c r="F964" s="76"/>
      <c r="G964" s="76"/>
      <c r="H964" s="76"/>
      <c r="I964" s="76"/>
      <c r="J964" s="76"/>
      <c r="K964" s="192"/>
      <c r="L964" s="77"/>
      <c r="M964" s="78"/>
      <c r="N964" s="78"/>
      <c r="O964" s="78"/>
      <c r="P964" s="1"/>
      <c r="Q964" s="27"/>
      <c r="R964" s="30"/>
      <c r="S964" s="1"/>
    </row>
    <row r="965" spans="1:19" ht="12.75" customHeight="1" x14ac:dyDescent="0.25">
      <c r="A965" s="22"/>
      <c r="B965" s="27"/>
      <c r="C965" s="27"/>
      <c r="D965" s="27"/>
      <c r="E965" s="27"/>
      <c r="F965" s="76"/>
      <c r="G965" s="76"/>
      <c r="H965" s="76"/>
      <c r="I965" s="76"/>
      <c r="J965" s="76"/>
      <c r="K965" s="192"/>
      <c r="L965" s="77"/>
      <c r="M965" s="78"/>
      <c r="N965" s="78"/>
      <c r="O965" s="78"/>
      <c r="P965" s="1"/>
      <c r="Q965" s="27"/>
      <c r="R965" s="30"/>
      <c r="S965" s="1"/>
    </row>
    <row r="966" spans="1:19" ht="12.75" customHeight="1" x14ac:dyDescent="0.25">
      <c r="A966" s="22"/>
      <c r="B966" s="27"/>
      <c r="C966" s="27"/>
      <c r="D966" s="27"/>
      <c r="E966" s="27"/>
      <c r="F966" s="76"/>
      <c r="G966" s="76"/>
      <c r="H966" s="76"/>
      <c r="I966" s="76"/>
      <c r="J966" s="76"/>
      <c r="K966" s="192"/>
      <c r="L966" s="77"/>
      <c r="M966" s="78"/>
      <c r="N966" s="78"/>
      <c r="O966" s="78"/>
      <c r="P966" s="1"/>
      <c r="Q966" s="27"/>
      <c r="R966" s="30"/>
      <c r="S966" s="1"/>
    </row>
    <row r="967" spans="1:19" ht="12.75" customHeight="1" x14ac:dyDescent="0.25">
      <c r="A967" s="22"/>
      <c r="B967" s="27"/>
      <c r="C967" s="27"/>
      <c r="D967" s="27"/>
      <c r="E967" s="27"/>
      <c r="F967" s="76"/>
      <c r="G967" s="76"/>
      <c r="H967" s="76"/>
      <c r="I967" s="76"/>
      <c r="J967" s="76"/>
      <c r="K967" s="192"/>
      <c r="L967" s="77"/>
      <c r="M967" s="78"/>
      <c r="N967" s="78"/>
      <c r="O967" s="78"/>
      <c r="P967" s="1"/>
      <c r="Q967" s="27"/>
      <c r="R967" s="30"/>
      <c r="S967" s="1"/>
    </row>
    <row r="968" spans="1:19" ht="12.75" customHeight="1" x14ac:dyDescent="0.25">
      <c r="A968" s="22"/>
      <c r="B968" s="27"/>
      <c r="C968" s="27"/>
      <c r="D968" s="27"/>
      <c r="E968" s="27"/>
      <c r="F968" s="76"/>
      <c r="G968" s="76"/>
      <c r="H968" s="76"/>
      <c r="I968" s="76"/>
      <c r="J968" s="76"/>
      <c r="K968" s="192"/>
      <c r="L968" s="77"/>
      <c r="M968" s="78"/>
      <c r="N968" s="78"/>
      <c r="O968" s="78"/>
      <c r="P968" s="1"/>
      <c r="Q968" s="27"/>
      <c r="R968" s="30"/>
      <c r="S968" s="1"/>
    </row>
    <row r="969" spans="1:19" ht="12.75" customHeight="1" x14ac:dyDescent="0.25">
      <c r="A969" s="22"/>
      <c r="B969" s="27"/>
      <c r="C969" s="27"/>
      <c r="D969" s="27"/>
      <c r="E969" s="27"/>
      <c r="F969" s="76"/>
      <c r="G969" s="76"/>
      <c r="H969" s="76"/>
      <c r="I969" s="76"/>
      <c r="J969" s="76"/>
      <c r="K969" s="192"/>
      <c r="L969" s="77"/>
      <c r="M969" s="78"/>
      <c r="N969" s="78"/>
      <c r="O969" s="78"/>
      <c r="P969" s="1"/>
      <c r="Q969" s="27"/>
      <c r="R969" s="30"/>
      <c r="S969" s="1"/>
    </row>
    <row r="970" spans="1:19" ht="12.75" customHeight="1" x14ac:dyDescent="0.25">
      <c r="A970" s="22"/>
      <c r="B970" s="27"/>
      <c r="C970" s="27"/>
      <c r="D970" s="27"/>
      <c r="E970" s="27"/>
      <c r="F970" s="76"/>
      <c r="G970" s="76"/>
      <c r="H970" s="76"/>
      <c r="I970" s="76"/>
      <c r="J970" s="76"/>
      <c r="K970" s="192"/>
      <c r="L970" s="77"/>
      <c r="M970" s="78"/>
      <c r="N970" s="78"/>
      <c r="O970" s="78"/>
      <c r="P970" s="1"/>
      <c r="Q970" s="27"/>
      <c r="R970" s="30"/>
      <c r="S970" s="1"/>
    </row>
    <row r="971" spans="1:19" ht="12.75" customHeight="1" x14ac:dyDescent="0.25">
      <c r="A971" s="22"/>
      <c r="B971" s="27"/>
      <c r="C971" s="27"/>
      <c r="D971" s="27"/>
      <c r="E971" s="27"/>
      <c r="F971" s="76"/>
      <c r="G971" s="76"/>
      <c r="H971" s="76"/>
      <c r="I971" s="76"/>
      <c r="J971" s="76"/>
      <c r="K971" s="192"/>
      <c r="L971" s="77"/>
      <c r="M971" s="78"/>
      <c r="N971" s="78"/>
      <c r="O971" s="78"/>
      <c r="P971" s="1"/>
      <c r="Q971" s="27"/>
      <c r="R971" s="30"/>
      <c r="S971" s="1"/>
    </row>
    <row r="972" spans="1:19" ht="12.75" customHeight="1" x14ac:dyDescent="0.25">
      <c r="A972" s="22"/>
      <c r="B972" s="27"/>
      <c r="C972" s="27"/>
      <c r="D972" s="27"/>
      <c r="E972" s="27"/>
      <c r="F972" s="76"/>
      <c r="G972" s="76"/>
      <c r="H972" s="76"/>
      <c r="I972" s="76"/>
      <c r="J972" s="76"/>
      <c r="K972" s="192"/>
      <c r="L972" s="77"/>
      <c r="M972" s="78"/>
      <c r="N972" s="78"/>
      <c r="O972" s="78"/>
      <c r="P972" s="1"/>
      <c r="Q972" s="27"/>
      <c r="R972" s="30"/>
      <c r="S972" s="1"/>
    </row>
    <row r="973" spans="1:19" ht="12.75" customHeight="1" x14ac:dyDescent="0.25">
      <c r="A973" s="22"/>
      <c r="B973" s="27"/>
      <c r="C973" s="27"/>
      <c r="D973" s="27"/>
      <c r="E973" s="27"/>
      <c r="F973" s="76"/>
      <c r="G973" s="76"/>
      <c r="H973" s="76"/>
      <c r="I973" s="76"/>
      <c r="J973" s="76"/>
      <c r="K973" s="192"/>
      <c r="L973" s="77"/>
      <c r="M973" s="78"/>
      <c r="N973" s="78"/>
      <c r="O973" s="78"/>
      <c r="P973" s="1"/>
      <c r="Q973" s="27"/>
      <c r="R973" s="30"/>
      <c r="S973" s="1"/>
    </row>
    <row r="974" spans="1:19" ht="12.75" customHeight="1" x14ac:dyDescent="0.25">
      <c r="A974" s="22"/>
      <c r="B974" s="27"/>
      <c r="C974" s="27"/>
      <c r="D974" s="27"/>
      <c r="E974" s="27"/>
      <c r="F974" s="76"/>
      <c r="G974" s="76"/>
      <c r="H974" s="76"/>
      <c r="I974" s="76"/>
      <c r="J974" s="76"/>
      <c r="K974" s="192"/>
      <c r="L974" s="77"/>
      <c r="M974" s="78"/>
      <c r="N974" s="78"/>
      <c r="O974" s="78"/>
      <c r="P974" s="1"/>
      <c r="Q974" s="27"/>
      <c r="R974" s="30"/>
      <c r="S974" s="1"/>
    </row>
    <row r="975" spans="1:19" ht="12.75" customHeight="1" x14ac:dyDescent="0.25">
      <c r="A975" s="22"/>
      <c r="B975" s="27"/>
      <c r="C975" s="27"/>
      <c r="D975" s="27"/>
      <c r="E975" s="27"/>
      <c r="F975" s="76"/>
      <c r="G975" s="76"/>
      <c r="H975" s="76"/>
      <c r="I975" s="76"/>
      <c r="J975" s="76"/>
      <c r="K975" s="192"/>
      <c r="L975" s="77"/>
      <c r="M975" s="78"/>
      <c r="N975" s="78"/>
      <c r="O975" s="78"/>
      <c r="P975" s="1"/>
      <c r="Q975" s="27"/>
      <c r="R975" s="30"/>
      <c r="S975" s="1"/>
    </row>
    <row r="976" spans="1:19" ht="12.75" customHeight="1" x14ac:dyDescent="0.25">
      <c r="A976" s="22"/>
      <c r="B976" s="27"/>
      <c r="C976" s="27"/>
      <c r="D976" s="27"/>
      <c r="E976" s="27"/>
      <c r="F976" s="76"/>
      <c r="G976" s="76"/>
      <c r="H976" s="76"/>
      <c r="I976" s="76"/>
      <c r="J976" s="76"/>
      <c r="K976" s="192"/>
      <c r="L976" s="77"/>
      <c r="M976" s="78"/>
      <c r="N976" s="78"/>
      <c r="O976" s="78"/>
      <c r="P976" s="1"/>
      <c r="Q976" s="27"/>
      <c r="R976" s="30"/>
      <c r="S976" s="1"/>
    </row>
    <row r="977" spans="1:19" ht="12.75" customHeight="1" x14ac:dyDescent="0.25">
      <c r="A977" s="22"/>
      <c r="B977" s="27"/>
      <c r="C977" s="27"/>
      <c r="D977" s="27"/>
      <c r="E977" s="27"/>
      <c r="F977" s="76"/>
      <c r="G977" s="76"/>
      <c r="H977" s="76"/>
      <c r="I977" s="76"/>
      <c r="J977" s="76"/>
      <c r="K977" s="192"/>
      <c r="L977" s="77"/>
      <c r="M977" s="78"/>
      <c r="N977" s="78"/>
      <c r="O977" s="78"/>
      <c r="P977" s="1"/>
      <c r="Q977" s="27"/>
      <c r="R977" s="30"/>
      <c r="S977" s="1"/>
    </row>
    <row r="978" spans="1:19" ht="12.75" customHeight="1" x14ac:dyDescent="0.25">
      <c r="A978" s="22"/>
      <c r="B978" s="27"/>
      <c r="C978" s="27"/>
      <c r="D978" s="27"/>
      <c r="E978" s="27"/>
      <c r="F978" s="76"/>
      <c r="G978" s="76"/>
      <c r="H978" s="76"/>
      <c r="I978" s="76"/>
      <c r="J978" s="76"/>
      <c r="K978" s="192"/>
      <c r="L978" s="77"/>
      <c r="M978" s="78"/>
      <c r="N978" s="78"/>
      <c r="O978" s="78"/>
      <c r="P978" s="1"/>
      <c r="Q978" s="27"/>
      <c r="R978" s="30"/>
      <c r="S978" s="1"/>
    </row>
    <row r="979" spans="1:19" ht="12.75" customHeight="1" x14ac:dyDescent="0.25">
      <c r="A979" s="22"/>
      <c r="B979" s="27"/>
      <c r="C979" s="27"/>
      <c r="D979" s="27"/>
      <c r="E979" s="27"/>
      <c r="F979" s="76"/>
      <c r="G979" s="76"/>
      <c r="H979" s="76"/>
      <c r="I979" s="76"/>
      <c r="J979" s="76"/>
      <c r="K979" s="192"/>
      <c r="L979" s="77"/>
      <c r="M979" s="78"/>
      <c r="N979" s="78"/>
      <c r="O979" s="78"/>
      <c r="P979" s="1"/>
      <c r="Q979" s="27"/>
      <c r="R979" s="30"/>
      <c r="S979" s="1"/>
    </row>
    <row r="980" spans="1:19" ht="12.75" customHeight="1" x14ac:dyDescent="0.25">
      <c r="A980" s="22"/>
      <c r="B980" s="27"/>
      <c r="C980" s="27"/>
      <c r="D980" s="27"/>
      <c r="E980" s="27"/>
      <c r="F980" s="76"/>
      <c r="G980" s="76"/>
      <c r="H980" s="76"/>
      <c r="I980" s="76"/>
      <c r="J980" s="76"/>
      <c r="K980" s="192"/>
      <c r="L980" s="77"/>
      <c r="M980" s="78"/>
      <c r="N980" s="78"/>
      <c r="O980" s="78"/>
      <c r="P980" s="1"/>
      <c r="Q980" s="27"/>
      <c r="R980" s="30"/>
      <c r="S980" s="1"/>
    </row>
    <row r="981" spans="1:19" ht="12.75" customHeight="1" x14ac:dyDescent="0.25">
      <c r="A981" s="22"/>
      <c r="B981" s="27"/>
      <c r="C981" s="27"/>
      <c r="D981" s="27"/>
      <c r="E981" s="27"/>
      <c r="F981" s="76"/>
      <c r="G981" s="76"/>
      <c r="H981" s="76"/>
      <c r="I981" s="76"/>
      <c r="J981" s="76"/>
      <c r="K981" s="192"/>
      <c r="L981" s="77"/>
      <c r="M981" s="78"/>
      <c r="N981" s="78"/>
      <c r="O981" s="78"/>
      <c r="P981" s="1"/>
      <c r="Q981" s="27"/>
      <c r="R981" s="30"/>
      <c r="S981" s="1"/>
    </row>
    <row r="982" spans="1:19" ht="12.75" customHeight="1" x14ac:dyDescent="0.25">
      <c r="A982" s="22"/>
      <c r="B982" s="27"/>
      <c r="C982" s="27"/>
      <c r="D982" s="27"/>
      <c r="E982" s="27"/>
      <c r="F982" s="76"/>
      <c r="G982" s="76"/>
      <c r="H982" s="76"/>
      <c r="I982" s="76"/>
      <c r="J982" s="76"/>
      <c r="K982" s="192"/>
      <c r="L982" s="77"/>
      <c r="M982" s="78"/>
      <c r="N982" s="78"/>
      <c r="O982" s="78"/>
      <c r="P982" s="1"/>
      <c r="Q982" s="27"/>
      <c r="R982" s="30"/>
      <c r="S982" s="1"/>
    </row>
    <row r="983" spans="1:19" ht="12.75" customHeight="1" x14ac:dyDescent="0.25">
      <c r="A983" s="22"/>
      <c r="B983" s="27"/>
      <c r="C983" s="27"/>
      <c r="D983" s="27"/>
      <c r="E983" s="27"/>
      <c r="F983" s="76"/>
      <c r="G983" s="76"/>
      <c r="H983" s="76"/>
      <c r="I983" s="76"/>
      <c r="J983" s="76"/>
      <c r="K983" s="192"/>
      <c r="L983" s="77"/>
      <c r="M983" s="78"/>
      <c r="N983" s="78"/>
      <c r="O983" s="78"/>
      <c r="P983" s="1"/>
      <c r="Q983" s="27"/>
      <c r="R983" s="30"/>
      <c r="S983" s="1"/>
    </row>
    <row r="984" spans="1:19" ht="12.75" customHeight="1" x14ac:dyDescent="0.25">
      <c r="A984" s="22"/>
      <c r="B984" s="27"/>
      <c r="C984" s="27"/>
      <c r="D984" s="27"/>
      <c r="E984" s="27"/>
      <c r="F984" s="76"/>
      <c r="G984" s="76"/>
      <c r="H984" s="76"/>
      <c r="I984" s="76"/>
      <c r="J984" s="76"/>
      <c r="K984" s="192"/>
      <c r="L984" s="77"/>
      <c r="M984" s="78"/>
      <c r="N984" s="78"/>
      <c r="O984" s="78"/>
      <c r="P984" s="1"/>
      <c r="Q984" s="27"/>
      <c r="R984" s="30"/>
      <c r="S984" s="1"/>
    </row>
    <row r="985" spans="1:19" ht="12.75" customHeight="1" x14ac:dyDescent="0.25">
      <c r="A985" s="22"/>
      <c r="B985" s="27"/>
      <c r="C985" s="27"/>
      <c r="D985" s="27"/>
      <c r="E985" s="27"/>
      <c r="F985" s="76"/>
      <c r="G985" s="76"/>
      <c r="H985" s="76"/>
      <c r="I985" s="76"/>
      <c r="J985" s="76"/>
      <c r="K985" s="192"/>
      <c r="L985" s="77"/>
      <c r="M985" s="78"/>
      <c r="N985" s="78"/>
      <c r="O985" s="78"/>
      <c r="P985" s="1"/>
      <c r="Q985" s="27"/>
      <c r="R985" s="30"/>
      <c r="S985" s="1"/>
    </row>
    <row r="986" spans="1:19" ht="12.75" customHeight="1" x14ac:dyDescent="0.25">
      <c r="A986" s="22"/>
      <c r="B986" s="27"/>
      <c r="C986" s="27"/>
      <c r="D986" s="27"/>
      <c r="E986" s="27"/>
      <c r="F986" s="76"/>
      <c r="G986" s="76"/>
      <c r="H986" s="76"/>
      <c r="I986" s="76"/>
      <c r="J986" s="76"/>
      <c r="K986" s="192"/>
      <c r="L986" s="77"/>
      <c r="M986" s="78"/>
      <c r="N986" s="78"/>
      <c r="O986" s="78"/>
      <c r="P986" s="1"/>
      <c r="Q986" s="27"/>
      <c r="R986" s="30"/>
      <c r="S986" s="1"/>
    </row>
    <row r="987" spans="1:19" ht="12.75" customHeight="1" x14ac:dyDescent="0.25">
      <c r="A987" s="22"/>
      <c r="B987" s="27"/>
      <c r="C987" s="27"/>
      <c r="D987" s="27"/>
      <c r="E987" s="27"/>
      <c r="F987" s="76"/>
      <c r="G987" s="76"/>
      <c r="H987" s="76"/>
      <c r="I987" s="76"/>
      <c r="J987" s="76"/>
      <c r="K987" s="192"/>
      <c r="L987" s="77"/>
      <c r="M987" s="78"/>
      <c r="N987" s="78"/>
      <c r="O987" s="78"/>
      <c r="P987" s="1"/>
      <c r="Q987" s="27"/>
      <c r="R987" s="30"/>
      <c r="S987" s="1"/>
    </row>
    <row r="988" spans="1:19" ht="12.75" customHeight="1" x14ac:dyDescent="0.25">
      <c r="A988" s="22"/>
      <c r="B988" s="27"/>
      <c r="C988" s="27"/>
      <c r="D988" s="27"/>
      <c r="E988" s="27"/>
      <c r="F988" s="76"/>
      <c r="G988" s="76"/>
      <c r="H988" s="76"/>
      <c r="I988" s="76"/>
      <c r="J988" s="76"/>
      <c r="K988" s="192"/>
      <c r="L988" s="77"/>
      <c r="M988" s="78"/>
      <c r="N988" s="78"/>
      <c r="O988" s="78"/>
      <c r="P988" s="1"/>
      <c r="Q988" s="27"/>
      <c r="R988" s="30"/>
      <c r="S988" s="1"/>
    </row>
    <row r="989" spans="1:19" ht="12.75" customHeight="1" x14ac:dyDescent="0.25">
      <c r="A989" s="22"/>
      <c r="B989" s="27"/>
      <c r="C989" s="27"/>
      <c r="D989" s="27"/>
      <c r="E989" s="27"/>
      <c r="F989" s="76"/>
      <c r="G989" s="76"/>
      <c r="H989" s="76"/>
      <c r="I989" s="76"/>
      <c r="J989" s="76"/>
      <c r="K989" s="192"/>
      <c r="L989" s="77"/>
      <c r="M989" s="78"/>
      <c r="N989" s="78"/>
      <c r="O989" s="78"/>
      <c r="P989" s="1"/>
      <c r="Q989" s="27"/>
      <c r="R989" s="30"/>
      <c r="S989" s="1"/>
    </row>
    <row r="990" spans="1:19" ht="12.75" customHeight="1" x14ac:dyDescent="0.25">
      <c r="A990" s="22"/>
      <c r="B990" s="27"/>
      <c r="C990" s="27"/>
      <c r="D990" s="27"/>
      <c r="E990" s="27"/>
      <c r="F990" s="76"/>
      <c r="G990" s="76"/>
      <c r="H990" s="76"/>
      <c r="I990" s="76"/>
      <c r="J990" s="76"/>
      <c r="K990" s="192"/>
      <c r="L990" s="77"/>
      <c r="M990" s="78"/>
      <c r="N990" s="78"/>
      <c r="O990" s="78"/>
      <c r="P990" s="1"/>
      <c r="Q990" s="27"/>
      <c r="R990" s="30"/>
      <c r="S990" s="1"/>
    </row>
    <row r="991" spans="1:19" ht="12.75" customHeight="1" x14ac:dyDescent="0.25">
      <c r="A991" s="22"/>
      <c r="B991" s="27"/>
      <c r="C991" s="27"/>
      <c r="D991" s="27"/>
      <c r="E991" s="27"/>
      <c r="F991" s="76"/>
      <c r="G991" s="76"/>
      <c r="H991" s="76"/>
      <c r="I991" s="76"/>
      <c r="J991" s="76"/>
      <c r="K991" s="192"/>
      <c r="L991" s="77"/>
      <c r="M991" s="78"/>
      <c r="N991" s="78"/>
      <c r="O991" s="78"/>
      <c r="P991" s="1"/>
      <c r="Q991" s="27"/>
      <c r="R991" s="30"/>
      <c r="S991" s="1"/>
    </row>
    <row r="992" spans="1:19" ht="12.75" customHeight="1" x14ac:dyDescent="0.25">
      <c r="A992" s="22"/>
      <c r="B992" s="27"/>
      <c r="C992" s="27"/>
      <c r="D992" s="27"/>
      <c r="E992" s="27"/>
      <c r="F992" s="76"/>
      <c r="G992" s="76"/>
      <c r="H992" s="76"/>
      <c r="I992" s="76"/>
      <c r="J992" s="76"/>
      <c r="K992" s="192"/>
      <c r="L992" s="77"/>
      <c r="M992" s="78"/>
      <c r="N992" s="78"/>
      <c r="O992" s="78"/>
      <c r="P992" s="1"/>
      <c r="Q992" s="27"/>
      <c r="R992" s="30"/>
      <c r="S992" s="1"/>
    </row>
    <row r="993" spans="1:19" ht="12.75" customHeight="1" x14ac:dyDescent="0.25">
      <c r="A993" s="22"/>
      <c r="B993" s="27"/>
      <c r="C993" s="27"/>
      <c r="D993" s="27"/>
      <c r="E993" s="27"/>
      <c r="F993" s="76"/>
      <c r="G993" s="76"/>
      <c r="H993" s="76"/>
      <c r="I993" s="76"/>
      <c r="J993" s="76"/>
      <c r="K993" s="192"/>
      <c r="L993" s="77"/>
      <c r="M993" s="78"/>
      <c r="N993" s="78"/>
      <c r="O993" s="78"/>
      <c r="P993" s="1"/>
      <c r="Q993" s="27"/>
      <c r="R993" s="30"/>
      <c r="S993" s="1"/>
    </row>
    <row r="994" spans="1:19" ht="12.75" customHeight="1" x14ac:dyDescent="0.25">
      <c r="A994" s="22"/>
      <c r="B994" s="27"/>
      <c r="C994" s="27"/>
      <c r="D994" s="27"/>
      <c r="E994" s="27"/>
      <c r="F994" s="76"/>
      <c r="G994" s="76"/>
      <c r="H994" s="76"/>
      <c r="I994" s="76"/>
      <c r="J994" s="76"/>
      <c r="K994" s="192"/>
      <c r="L994" s="77"/>
      <c r="M994" s="78"/>
      <c r="N994" s="78"/>
      <c r="O994" s="78"/>
      <c r="P994" s="1"/>
      <c r="Q994" s="27"/>
      <c r="R994" s="30"/>
      <c r="S994" s="1"/>
    </row>
    <row r="995" spans="1:19" ht="12.75" customHeight="1" x14ac:dyDescent="0.25">
      <c r="A995" s="22"/>
      <c r="B995" s="27"/>
      <c r="C995" s="27"/>
      <c r="D995" s="27"/>
      <c r="E995" s="27"/>
      <c r="F995" s="76"/>
      <c r="G995" s="76"/>
      <c r="H995" s="76"/>
      <c r="I995" s="76"/>
      <c r="J995" s="76"/>
      <c r="K995" s="192"/>
      <c r="L995" s="77"/>
      <c r="M995" s="78"/>
      <c r="N995" s="78"/>
      <c r="O995" s="78"/>
      <c r="P995" s="1"/>
      <c r="Q995" s="27"/>
      <c r="R995" s="30"/>
      <c r="S995" s="1"/>
    </row>
    <row r="996" spans="1:19" ht="12.75" customHeight="1" x14ac:dyDescent="0.25">
      <c r="A996" s="22"/>
      <c r="B996" s="27"/>
      <c r="C996" s="27"/>
      <c r="D996" s="27"/>
      <c r="E996" s="27"/>
      <c r="F996" s="76"/>
      <c r="G996" s="76"/>
      <c r="H996" s="76"/>
      <c r="I996" s="76"/>
      <c r="J996" s="76"/>
      <c r="K996" s="192"/>
      <c r="L996" s="77"/>
      <c r="M996" s="78"/>
      <c r="N996" s="78"/>
      <c r="O996" s="78"/>
      <c r="P996" s="1"/>
      <c r="Q996" s="27"/>
      <c r="R996" s="30"/>
      <c r="S996" s="1"/>
    </row>
    <row r="997" spans="1:19" ht="12.75" customHeight="1" x14ac:dyDescent="0.25">
      <c r="A997" s="22"/>
      <c r="B997" s="27"/>
      <c r="C997" s="27"/>
      <c r="D997" s="27"/>
      <c r="E997" s="27"/>
      <c r="F997" s="76"/>
      <c r="G997" s="76"/>
      <c r="H997" s="76"/>
      <c r="I997" s="76"/>
      <c r="J997" s="76"/>
      <c r="K997" s="192"/>
      <c r="L997" s="77"/>
      <c r="M997" s="78"/>
      <c r="N997" s="78"/>
      <c r="O997" s="78"/>
      <c r="P997" s="1"/>
      <c r="Q997" s="27"/>
      <c r="R997" s="30"/>
      <c r="S997" s="1"/>
    </row>
    <row r="998" spans="1:19" ht="12.75" customHeight="1" x14ac:dyDescent="0.25">
      <c r="A998" s="22"/>
      <c r="B998" s="27"/>
      <c r="C998" s="27"/>
      <c r="D998" s="27"/>
      <c r="E998" s="27"/>
      <c r="F998" s="76"/>
      <c r="G998" s="76"/>
      <c r="H998" s="76"/>
      <c r="I998" s="76"/>
      <c r="J998" s="76"/>
      <c r="K998" s="192"/>
      <c r="L998" s="77"/>
      <c r="M998" s="78"/>
      <c r="N998" s="78"/>
      <c r="O998" s="78"/>
      <c r="P998" s="1"/>
      <c r="Q998" s="27"/>
      <c r="R998" s="30"/>
      <c r="S998" s="1"/>
    </row>
    <row r="999" spans="1:19" ht="12.75" customHeight="1" x14ac:dyDescent="0.25">
      <c r="A999" s="22"/>
      <c r="B999" s="27"/>
      <c r="C999" s="27"/>
      <c r="D999" s="27"/>
      <c r="E999" s="27"/>
      <c r="F999" s="76"/>
      <c r="G999" s="76"/>
      <c r="H999" s="76"/>
      <c r="I999" s="76"/>
      <c r="J999" s="76"/>
      <c r="K999" s="192"/>
      <c r="L999" s="77"/>
      <c r="M999" s="78"/>
      <c r="N999" s="78"/>
      <c r="O999" s="78"/>
      <c r="P999" s="1"/>
      <c r="Q999" s="27"/>
      <c r="R999" s="30"/>
      <c r="S999" s="1"/>
    </row>
    <row r="1000" spans="1:19" ht="12.75" customHeight="1" x14ac:dyDescent="0.25">
      <c r="A1000" s="22"/>
      <c r="B1000" s="27"/>
      <c r="C1000" s="27"/>
      <c r="D1000" s="27"/>
      <c r="E1000" s="27"/>
      <c r="F1000" s="76"/>
      <c r="G1000" s="76"/>
      <c r="H1000" s="76"/>
      <c r="I1000" s="76"/>
      <c r="J1000" s="76"/>
      <c r="K1000" s="192"/>
      <c r="L1000" s="77"/>
      <c r="M1000" s="78"/>
      <c r="N1000" s="78"/>
      <c r="O1000" s="78"/>
      <c r="P1000" s="1"/>
      <c r="Q1000" s="27"/>
      <c r="R1000" s="30"/>
      <c r="S1000" s="1"/>
    </row>
    <row r="1001" spans="1:19" ht="12.75" customHeight="1" x14ac:dyDescent="0.25">
      <c r="A1001" s="22"/>
      <c r="B1001" s="27"/>
      <c r="C1001" s="27"/>
      <c r="D1001" s="27"/>
      <c r="E1001" s="27"/>
      <c r="F1001" s="76"/>
      <c r="G1001" s="76"/>
      <c r="H1001" s="76"/>
      <c r="I1001" s="76"/>
      <c r="J1001" s="76"/>
      <c r="K1001" s="192"/>
      <c r="L1001" s="77"/>
      <c r="M1001" s="78"/>
      <c r="N1001" s="78"/>
      <c r="O1001" s="78"/>
      <c r="P1001" s="1"/>
      <c r="Q1001" s="27"/>
      <c r="R1001" s="30"/>
      <c r="S1001" s="1"/>
    </row>
    <row r="1002" spans="1:19" ht="12.75" customHeight="1" x14ac:dyDescent="0.25">
      <c r="A1002" s="22"/>
      <c r="B1002" s="27"/>
      <c r="C1002" s="27"/>
      <c r="D1002" s="27"/>
      <c r="E1002" s="27"/>
      <c r="F1002" s="76"/>
      <c r="G1002" s="76"/>
      <c r="H1002" s="76"/>
      <c r="I1002" s="76"/>
      <c r="J1002" s="76"/>
      <c r="K1002" s="192"/>
      <c r="L1002" s="77"/>
      <c r="M1002" s="78"/>
      <c r="N1002" s="78"/>
      <c r="O1002" s="78"/>
      <c r="P1002" s="1"/>
      <c r="Q1002" s="27"/>
      <c r="R1002" s="30"/>
      <c r="S1002" s="1"/>
    </row>
    <row r="1003" spans="1:19" ht="12.75" customHeight="1" x14ac:dyDescent="0.25">
      <c r="A1003" s="22"/>
      <c r="B1003" s="27"/>
      <c r="C1003" s="27"/>
      <c r="D1003" s="27"/>
      <c r="E1003" s="27"/>
      <c r="F1003" s="76"/>
      <c r="G1003" s="76"/>
      <c r="H1003" s="76"/>
      <c r="I1003" s="76"/>
      <c r="J1003" s="76"/>
      <c r="K1003" s="192"/>
      <c r="L1003" s="77"/>
      <c r="M1003" s="78"/>
      <c r="N1003" s="78"/>
      <c r="O1003" s="78"/>
      <c r="P1003" s="1"/>
      <c r="Q1003" s="27"/>
      <c r="R1003" s="30"/>
      <c r="S1003" s="1"/>
    </row>
    <row r="1004" spans="1:19" ht="12.75" customHeight="1" x14ac:dyDescent="0.25">
      <c r="A1004" s="22"/>
      <c r="B1004" s="27"/>
      <c r="C1004" s="27"/>
      <c r="D1004" s="27"/>
      <c r="E1004" s="27"/>
      <c r="F1004" s="76"/>
      <c r="G1004" s="76"/>
      <c r="H1004" s="76"/>
      <c r="I1004" s="76"/>
      <c r="J1004" s="76"/>
      <c r="K1004" s="192"/>
      <c r="L1004" s="77"/>
      <c r="M1004" s="78"/>
      <c r="N1004" s="78"/>
      <c r="O1004" s="78"/>
      <c r="P1004" s="1"/>
      <c r="Q1004" s="27"/>
      <c r="R1004" s="30"/>
      <c r="S1004" s="1"/>
    </row>
    <row r="1005" spans="1:19" ht="12.75" customHeight="1" x14ac:dyDescent="0.25">
      <c r="A1005" s="22"/>
      <c r="B1005" s="27"/>
      <c r="C1005" s="27"/>
      <c r="D1005" s="27"/>
      <c r="E1005" s="27"/>
      <c r="F1005" s="76"/>
      <c r="G1005" s="76"/>
      <c r="H1005" s="76"/>
      <c r="I1005" s="76"/>
      <c r="J1005" s="76"/>
      <c r="K1005" s="192"/>
      <c r="L1005" s="77"/>
      <c r="M1005" s="78"/>
      <c r="N1005" s="78"/>
      <c r="O1005" s="78"/>
      <c r="P1005" s="1"/>
      <c r="Q1005" s="27"/>
      <c r="R1005" s="30"/>
      <c r="S1005" s="1"/>
    </row>
    <row r="1006" spans="1:19" ht="12.75" customHeight="1" x14ac:dyDescent="0.25">
      <c r="A1006" s="22"/>
      <c r="B1006" s="27"/>
      <c r="C1006" s="27"/>
      <c r="D1006" s="27"/>
      <c r="E1006" s="27"/>
      <c r="F1006" s="76"/>
      <c r="G1006" s="76"/>
      <c r="H1006" s="76"/>
      <c r="I1006" s="76"/>
      <c r="J1006" s="76"/>
      <c r="K1006" s="192"/>
      <c r="L1006" s="77"/>
      <c r="M1006" s="78"/>
      <c r="N1006" s="78"/>
      <c r="O1006" s="78"/>
      <c r="P1006" s="1"/>
      <c r="Q1006" s="27"/>
      <c r="R1006" s="30"/>
      <c r="S1006" s="1"/>
    </row>
    <row r="1007" spans="1:19" ht="12.75" customHeight="1" x14ac:dyDescent="0.25">
      <c r="A1007" s="22"/>
      <c r="B1007" s="27"/>
      <c r="C1007" s="27"/>
      <c r="D1007" s="27"/>
      <c r="E1007" s="27"/>
      <c r="F1007" s="76"/>
      <c r="G1007" s="76"/>
      <c r="H1007" s="76"/>
      <c r="I1007" s="76"/>
      <c r="J1007" s="76"/>
      <c r="K1007" s="192"/>
      <c r="L1007" s="77"/>
      <c r="M1007" s="78"/>
      <c r="N1007" s="78"/>
      <c r="O1007" s="78"/>
      <c r="P1007" s="1"/>
      <c r="Q1007" s="27"/>
      <c r="R1007" s="30"/>
      <c r="S1007" s="1"/>
    </row>
    <row r="1008" spans="1:19" ht="12.75" customHeight="1" x14ac:dyDescent="0.25">
      <c r="A1008" s="22"/>
      <c r="B1008" s="27"/>
      <c r="C1008" s="27"/>
      <c r="D1008" s="27"/>
      <c r="E1008" s="27"/>
      <c r="F1008" s="76"/>
      <c r="G1008" s="76"/>
      <c r="H1008" s="76"/>
      <c r="I1008" s="76"/>
      <c r="J1008" s="76"/>
      <c r="K1008" s="192"/>
      <c r="L1008" s="77"/>
      <c r="M1008" s="78"/>
      <c r="N1008" s="78"/>
      <c r="O1008" s="78"/>
      <c r="P1008" s="1"/>
      <c r="Q1008" s="27"/>
      <c r="R1008" s="30"/>
      <c r="S1008" s="1"/>
    </row>
    <row r="1009" spans="1:19" ht="12.75" customHeight="1" x14ac:dyDescent="0.25">
      <c r="A1009" s="22"/>
      <c r="B1009" s="27"/>
      <c r="C1009" s="27"/>
      <c r="D1009" s="27"/>
      <c r="E1009" s="27"/>
      <c r="F1009" s="76"/>
      <c r="G1009" s="76"/>
      <c r="H1009" s="76"/>
      <c r="I1009" s="76"/>
      <c r="J1009" s="76"/>
      <c r="K1009" s="192"/>
      <c r="L1009" s="77"/>
      <c r="M1009" s="78"/>
      <c r="N1009" s="78"/>
      <c r="O1009" s="78"/>
      <c r="P1009" s="1"/>
      <c r="Q1009" s="27"/>
      <c r="R1009" s="30"/>
      <c r="S1009" s="1"/>
    </row>
    <row r="1010" spans="1:19" ht="12.75" customHeight="1" x14ac:dyDescent="0.25">
      <c r="A1010" s="22"/>
      <c r="B1010" s="27"/>
      <c r="C1010" s="27"/>
      <c r="D1010" s="27"/>
      <c r="E1010" s="27"/>
      <c r="F1010" s="76"/>
      <c r="G1010" s="76"/>
      <c r="H1010" s="76"/>
      <c r="I1010" s="76"/>
      <c r="J1010" s="76"/>
      <c r="K1010" s="192"/>
      <c r="L1010" s="77"/>
      <c r="M1010" s="78"/>
      <c r="N1010" s="78"/>
      <c r="O1010" s="78"/>
      <c r="P1010" s="1"/>
      <c r="Q1010" s="27"/>
      <c r="R1010" s="30"/>
      <c r="S1010" s="1"/>
    </row>
    <row r="1011" spans="1:19" ht="12.75" customHeight="1" x14ac:dyDescent="0.25">
      <c r="A1011" s="22"/>
      <c r="B1011" s="27"/>
      <c r="C1011" s="27"/>
      <c r="D1011" s="27"/>
      <c r="E1011" s="27"/>
      <c r="F1011" s="76"/>
      <c r="G1011" s="76"/>
      <c r="H1011" s="76"/>
      <c r="I1011" s="76"/>
      <c r="J1011" s="76"/>
      <c r="K1011" s="192"/>
      <c r="L1011" s="77"/>
      <c r="M1011" s="78"/>
      <c r="N1011" s="78"/>
      <c r="O1011" s="78"/>
      <c r="P1011" s="1"/>
      <c r="Q1011" s="27"/>
      <c r="R1011" s="30"/>
      <c r="S1011" s="1"/>
    </row>
    <row r="1012" spans="1:19" ht="12.75" customHeight="1" x14ac:dyDescent="0.25">
      <c r="A1012" s="22"/>
      <c r="B1012" s="27"/>
      <c r="C1012" s="27"/>
      <c r="D1012" s="27"/>
      <c r="E1012" s="27"/>
      <c r="F1012" s="76"/>
      <c r="G1012" s="76"/>
      <c r="H1012" s="76"/>
      <c r="I1012" s="76"/>
      <c r="J1012" s="76"/>
      <c r="K1012" s="192"/>
      <c r="L1012" s="77"/>
      <c r="M1012" s="78"/>
      <c r="N1012" s="78"/>
      <c r="O1012" s="78"/>
      <c r="P1012" s="1"/>
      <c r="Q1012" s="27"/>
      <c r="R1012" s="30"/>
      <c r="S1012" s="1"/>
    </row>
    <row r="1013" spans="1:19" ht="12.75" customHeight="1" x14ac:dyDescent="0.25">
      <c r="A1013" s="22"/>
      <c r="B1013" s="27"/>
      <c r="C1013" s="27"/>
      <c r="D1013" s="27"/>
      <c r="E1013" s="27"/>
      <c r="F1013" s="76"/>
      <c r="G1013" s="76"/>
      <c r="H1013" s="76"/>
      <c r="I1013" s="76"/>
      <c r="J1013" s="76"/>
      <c r="K1013" s="192"/>
      <c r="L1013" s="77"/>
      <c r="M1013" s="78"/>
      <c r="N1013" s="78"/>
      <c r="O1013" s="78"/>
      <c r="P1013" s="1"/>
      <c r="Q1013" s="27"/>
      <c r="R1013" s="30"/>
      <c r="S1013" s="1"/>
    </row>
    <row r="1014" spans="1:19" ht="12.75" customHeight="1" x14ac:dyDescent="0.25">
      <c r="A1014" s="22"/>
      <c r="B1014" s="27"/>
      <c r="C1014" s="27"/>
      <c r="D1014" s="27"/>
      <c r="E1014" s="27"/>
      <c r="F1014" s="76"/>
      <c r="G1014" s="76"/>
      <c r="H1014" s="76"/>
      <c r="I1014" s="76"/>
      <c r="J1014" s="76"/>
      <c r="K1014" s="192"/>
      <c r="L1014" s="77"/>
      <c r="M1014" s="78"/>
      <c r="N1014" s="78"/>
      <c r="O1014" s="78"/>
      <c r="P1014" s="1"/>
      <c r="Q1014" s="27"/>
      <c r="R1014" s="30"/>
      <c r="S1014" s="1"/>
    </row>
    <row r="1015" spans="1:19" ht="12.75" customHeight="1" x14ac:dyDescent="0.25">
      <c r="A1015" s="22"/>
      <c r="B1015" s="27"/>
      <c r="C1015" s="27"/>
      <c r="D1015" s="27"/>
      <c r="E1015" s="27"/>
      <c r="F1015" s="76"/>
      <c r="G1015" s="76"/>
      <c r="H1015" s="76"/>
      <c r="I1015" s="76"/>
      <c r="J1015" s="76"/>
      <c r="K1015" s="192"/>
      <c r="L1015" s="77"/>
      <c r="M1015" s="78"/>
      <c r="N1015" s="78"/>
      <c r="O1015" s="78"/>
      <c r="P1015" s="1"/>
      <c r="Q1015" s="27"/>
      <c r="R1015" s="30"/>
      <c r="S1015" s="1"/>
    </row>
    <row r="1016" spans="1:19" ht="12.75" customHeight="1" x14ac:dyDescent="0.25">
      <c r="A1016" s="22"/>
      <c r="B1016" s="27"/>
      <c r="C1016" s="27"/>
      <c r="D1016" s="27"/>
      <c r="E1016" s="27"/>
      <c r="F1016" s="76"/>
      <c r="G1016" s="76"/>
      <c r="H1016" s="76"/>
      <c r="I1016" s="76"/>
      <c r="J1016" s="76"/>
      <c r="K1016" s="192"/>
      <c r="L1016" s="77"/>
      <c r="M1016" s="78"/>
      <c r="N1016" s="78"/>
      <c r="O1016" s="78"/>
      <c r="P1016" s="1"/>
      <c r="Q1016" s="27"/>
      <c r="R1016" s="30"/>
      <c r="S1016" s="1"/>
    </row>
    <row r="1017" spans="1:19" ht="12.75" customHeight="1" x14ac:dyDescent="0.25">
      <c r="A1017" s="22"/>
      <c r="B1017" s="27"/>
      <c r="C1017" s="27"/>
      <c r="D1017" s="27"/>
      <c r="E1017" s="27"/>
      <c r="F1017" s="76"/>
      <c r="G1017" s="76"/>
      <c r="H1017" s="76"/>
      <c r="I1017" s="76"/>
      <c r="J1017" s="76"/>
      <c r="K1017" s="192"/>
      <c r="L1017" s="77"/>
      <c r="M1017" s="78"/>
      <c r="N1017" s="78"/>
      <c r="O1017" s="78"/>
      <c r="P1017" s="1"/>
      <c r="Q1017" s="27"/>
      <c r="R1017" s="30"/>
      <c r="S1017" s="1"/>
    </row>
    <row r="1018" spans="1:19" ht="12.75" customHeight="1" x14ac:dyDescent="0.25">
      <c r="A1018" s="22"/>
      <c r="B1018" s="27"/>
      <c r="C1018" s="27"/>
      <c r="D1018" s="27"/>
      <c r="E1018" s="27"/>
      <c r="F1018" s="76"/>
      <c r="G1018" s="76"/>
      <c r="H1018" s="76"/>
      <c r="I1018" s="76"/>
      <c r="J1018" s="76"/>
      <c r="K1018" s="192"/>
      <c r="L1018" s="77"/>
      <c r="M1018" s="78"/>
      <c r="N1018" s="78"/>
      <c r="O1018" s="78"/>
      <c r="P1018" s="1"/>
      <c r="Q1018" s="27"/>
      <c r="R1018" s="30"/>
      <c r="S1018" s="1"/>
    </row>
    <row r="1019" spans="1:19" ht="12.75" customHeight="1" x14ac:dyDescent="0.25">
      <c r="A1019" s="22"/>
      <c r="B1019" s="27"/>
      <c r="C1019" s="27"/>
      <c r="D1019" s="27"/>
      <c r="E1019" s="27"/>
      <c r="F1019" s="76"/>
      <c r="G1019" s="76"/>
      <c r="H1019" s="76"/>
      <c r="I1019" s="76"/>
      <c r="J1019" s="76"/>
      <c r="K1019" s="192"/>
      <c r="L1019" s="77"/>
      <c r="M1019" s="78"/>
      <c r="N1019" s="78"/>
      <c r="O1019" s="78"/>
      <c r="P1019" s="1"/>
      <c r="Q1019" s="27"/>
      <c r="R1019" s="30"/>
      <c r="S1019" s="1"/>
    </row>
    <row r="1020" spans="1:19" ht="12.75" customHeight="1" x14ac:dyDescent="0.25">
      <c r="A1020" s="22"/>
      <c r="B1020" s="27"/>
      <c r="C1020" s="27"/>
      <c r="D1020" s="27"/>
      <c r="E1020" s="27"/>
      <c r="F1020" s="76"/>
      <c r="G1020" s="76"/>
      <c r="H1020" s="76"/>
      <c r="I1020" s="76"/>
      <c r="J1020" s="76"/>
      <c r="K1020" s="192"/>
      <c r="L1020" s="77"/>
      <c r="M1020" s="78"/>
      <c r="N1020" s="78"/>
      <c r="O1020" s="78"/>
      <c r="P1020" s="1"/>
      <c r="Q1020" s="27"/>
      <c r="R1020" s="30"/>
      <c r="S1020" s="1"/>
    </row>
    <row r="1021" spans="1:19" ht="12.75" customHeight="1" x14ac:dyDescent="0.25">
      <c r="A1021" s="22"/>
      <c r="B1021" s="27"/>
      <c r="C1021" s="27"/>
      <c r="D1021" s="27"/>
      <c r="E1021" s="27"/>
      <c r="F1021" s="76"/>
      <c r="G1021" s="76"/>
      <c r="H1021" s="76"/>
      <c r="I1021" s="76"/>
      <c r="J1021" s="76"/>
      <c r="K1021" s="192"/>
      <c r="L1021" s="77"/>
      <c r="M1021" s="78"/>
      <c r="N1021" s="78"/>
      <c r="O1021" s="78"/>
      <c r="P1021" s="1"/>
      <c r="Q1021" s="27"/>
      <c r="R1021" s="30"/>
      <c r="S1021" s="1"/>
    </row>
    <row r="1022" spans="1:19" ht="12.75" customHeight="1" x14ac:dyDescent="0.25">
      <c r="A1022" s="22"/>
      <c r="B1022" s="27"/>
      <c r="C1022" s="27"/>
      <c r="D1022" s="27"/>
      <c r="E1022" s="27"/>
      <c r="F1022" s="76"/>
      <c r="G1022" s="76"/>
      <c r="H1022" s="76"/>
      <c r="I1022" s="76"/>
      <c r="J1022" s="76"/>
      <c r="K1022" s="192"/>
      <c r="L1022" s="77"/>
      <c r="M1022" s="78"/>
      <c r="N1022" s="78"/>
      <c r="O1022" s="78"/>
      <c r="P1022" s="1"/>
      <c r="Q1022" s="27"/>
      <c r="R1022" s="30"/>
      <c r="S1022" s="1"/>
    </row>
    <row r="1023" spans="1:19" ht="12.75" customHeight="1" x14ac:dyDescent="0.25">
      <c r="A1023" s="22"/>
      <c r="B1023" s="27"/>
      <c r="C1023" s="27"/>
      <c r="D1023" s="27"/>
      <c r="E1023" s="27"/>
      <c r="F1023" s="76"/>
      <c r="G1023" s="76"/>
      <c r="H1023" s="76"/>
      <c r="I1023" s="76"/>
      <c r="J1023" s="76"/>
      <c r="K1023" s="192"/>
      <c r="L1023" s="77"/>
      <c r="M1023" s="78"/>
      <c r="N1023" s="78"/>
      <c r="O1023" s="78"/>
      <c r="P1023" s="1"/>
      <c r="Q1023" s="27"/>
      <c r="R1023" s="30"/>
      <c r="S1023" s="1"/>
    </row>
    <row r="1024" spans="1:19" ht="12.75" customHeight="1" x14ac:dyDescent="0.25">
      <c r="A1024" s="22"/>
      <c r="B1024" s="27"/>
      <c r="C1024" s="27"/>
      <c r="D1024" s="27"/>
      <c r="E1024" s="27"/>
      <c r="F1024" s="76"/>
      <c r="G1024" s="76"/>
      <c r="H1024" s="76"/>
      <c r="I1024" s="76"/>
      <c r="J1024" s="76"/>
      <c r="K1024" s="192"/>
      <c r="L1024" s="77"/>
      <c r="M1024" s="78"/>
      <c r="N1024" s="78"/>
      <c r="O1024" s="78"/>
      <c r="P1024" s="1"/>
      <c r="Q1024" s="27"/>
      <c r="R1024" s="30"/>
      <c r="S1024" s="1"/>
    </row>
    <row r="1025" spans="1:19" ht="12.75" customHeight="1" x14ac:dyDescent="0.25">
      <c r="A1025" s="22"/>
      <c r="B1025" s="27"/>
      <c r="C1025" s="27"/>
      <c r="D1025" s="27"/>
      <c r="E1025" s="27"/>
      <c r="F1025" s="76"/>
      <c r="G1025" s="76"/>
      <c r="H1025" s="76"/>
      <c r="I1025" s="76"/>
      <c r="J1025" s="76"/>
      <c r="K1025" s="192"/>
      <c r="L1025" s="77"/>
      <c r="M1025" s="78"/>
      <c r="N1025" s="78"/>
      <c r="O1025" s="78"/>
      <c r="P1025" s="1"/>
      <c r="Q1025" s="27"/>
      <c r="R1025" s="30"/>
      <c r="S1025" s="1"/>
    </row>
    <row r="1026" spans="1:19" ht="12.75" customHeight="1" x14ac:dyDescent="0.25">
      <c r="A1026" s="22"/>
      <c r="B1026" s="27"/>
      <c r="C1026" s="27"/>
      <c r="D1026" s="27"/>
      <c r="E1026" s="27"/>
      <c r="F1026" s="76"/>
      <c r="G1026" s="76"/>
      <c r="H1026" s="76"/>
      <c r="I1026" s="76"/>
      <c r="J1026" s="76"/>
      <c r="K1026" s="192"/>
      <c r="L1026" s="77"/>
      <c r="M1026" s="78"/>
      <c r="N1026" s="78"/>
      <c r="O1026" s="78"/>
      <c r="P1026" s="1"/>
      <c r="Q1026" s="27"/>
      <c r="R1026" s="30"/>
      <c r="S1026" s="1"/>
    </row>
    <row r="1027" spans="1:19" ht="12.75" customHeight="1" x14ac:dyDescent="0.25">
      <c r="A1027" s="22"/>
      <c r="B1027" s="27"/>
      <c r="C1027" s="27"/>
      <c r="D1027" s="27"/>
      <c r="E1027" s="27"/>
      <c r="F1027" s="76"/>
      <c r="G1027" s="76"/>
      <c r="H1027" s="76"/>
      <c r="I1027" s="76"/>
      <c r="J1027" s="76"/>
      <c r="K1027" s="192"/>
      <c r="L1027" s="77"/>
      <c r="M1027" s="78"/>
      <c r="N1027" s="78"/>
      <c r="O1027" s="78"/>
      <c r="P1027" s="1"/>
      <c r="Q1027" s="27"/>
      <c r="R1027" s="30"/>
      <c r="S1027" s="1"/>
    </row>
    <row r="1028" spans="1:19" ht="12.75" customHeight="1" x14ac:dyDescent="0.25">
      <c r="A1028" s="22"/>
      <c r="B1028" s="27"/>
      <c r="C1028" s="27"/>
      <c r="D1028" s="27"/>
      <c r="E1028" s="27"/>
      <c r="F1028" s="76"/>
      <c r="G1028" s="76"/>
      <c r="H1028" s="76"/>
      <c r="I1028" s="76"/>
      <c r="J1028" s="76"/>
      <c r="K1028" s="192"/>
      <c r="L1028" s="77"/>
      <c r="M1028" s="78"/>
      <c r="N1028" s="78"/>
      <c r="O1028" s="78"/>
      <c r="P1028" s="1"/>
      <c r="Q1028" s="27"/>
      <c r="R1028" s="30"/>
      <c r="S1028" s="1"/>
    </row>
    <row r="1029" spans="1:19" ht="12.75" customHeight="1" x14ac:dyDescent="0.25">
      <c r="A1029" s="22"/>
      <c r="B1029" s="27"/>
      <c r="C1029" s="27"/>
      <c r="D1029" s="27"/>
      <c r="E1029" s="27"/>
      <c r="F1029" s="76"/>
      <c r="G1029" s="76"/>
      <c r="H1029" s="76"/>
      <c r="I1029" s="76"/>
      <c r="J1029" s="76"/>
      <c r="K1029" s="192"/>
      <c r="L1029" s="77"/>
      <c r="M1029" s="78"/>
      <c r="N1029" s="78"/>
      <c r="O1029" s="78"/>
      <c r="P1029" s="1"/>
      <c r="Q1029" s="27"/>
      <c r="R1029" s="30"/>
      <c r="S1029" s="1"/>
    </row>
    <row r="1030" spans="1:19" ht="12.75" customHeight="1" x14ac:dyDescent="0.25">
      <c r="A1030" s="22"/>
      <c r="B1030" s="27"/>
      <c r="C1030" s="27"/>
      <c r="D1030" s="27"/>
      <c r="E1030" s="27"/>
      <c r="F1030" s="76"/>
      <c r="G1030" s="76"/>
      <c r="H1030" s="76"/>
      <c r="I1030" s="76"/>
      <c r="J1030" s="76"/>
      <c r="K1030" s="192"/>
      <c r="L1030" s="77"/>
      <c r="M1030" s="78"/>
      <c r="N1030" s="78"/>
      <c r="O1030" s="78"/>
      <c r="P1030" s="1"/>
      <c r="Q1030" s="27"/>
      <c r="R1030" s="30"/>
      <c r="S1030" s="1"/>
    </row>
    <row r="1031" spans="1:19" ht="12.75" customHeight="1" x14ac:dyDescent="0.25">
      <c r="A1031" s="22"/>
      <c r="B1031" s="27"/>
      <c r="C1031" s="27"/>
      <c r="D1031" s="27"/>
      <c r="E1031" s="27"/>
      <c r="F1031" s="76"/>
      <c r="G1031" s="76"/>
      <c r="H1031" s="76"/>
      <c r="I1031" s="76"/>
      <c r="J1031" s="76"/>
      <c r="K1031" s="192"/>
      <c r="L1031" s="77"/>
      <c r="M1031" s="78"/>
      <c r="N1031" s="78"/>
      <c r="O1031" s="78"/>
      <c r="P1031" s="1"/>
      <c r="Q1031" s="27"/>
      <c r="R1031" s="30"/>
      <c r="S1031" s="1"/>
    </row>
    <row r="1032" spans="1:19" ht="12.75" customHeight="1" x14ac:dyDescent="0.25">
      <c r="A1032" s="22"/>
      <c r="B1032" s="27"/>
      <c r="C1032" s="27"/>
      <c r="D1032" s="27"/>
      <c r="E1032" s="27"/>
      <c r="F1032" s="76"/>
      <c r="G1032" s="76"/>
      <c r="H1032" s="76"/>
      <c r="I1032" s="76"/>
      <c r="J1032" s="76"/>
      <c r="K1032" s="192"/>
      <c r="L1032" s="77"/>
      <c r="M1032" s="78"/>
      <c r="N1032" s="78"/>
      <c r="O1032" s="78"/>
      <c r="P1032" s="1"/>
      <c r="Q1032" s="27"/>
      <c r="R1032" s="30"/>
      <c r="S1032" s="1"/>
    </row>
    <row r="1033" spans="1:19" ht="12.75" customHeight="1" x14ac:dyDescent="0.25">
      <c r="A1033" s="22"/>
      <c r="B1033" s="27"/>
      <c r="C1033" s="27"/>
      <c r="D1033" s="27"/>
      <c r="E1033" s="27"/>
      <c r="F1033" s="76"/>
      <c r="G1033" s="76"/>
      <c r="H1033" s="76"/>
      <c r="I1033" s="76"/>
      <c r="J1033" s="76"/>
      <c r="K1033" s="192"/>
      <c r="L1033" s="77"/>
      <c r="M1033" s="78"/>
      <c r="N1033" s="78"/>
      <c r="O1033" s="78"/>
      <c r="P1033" s="1"/>
      <c r="Q1033" s="27"/>
      <c r="R1033" s="30"/>
      <c r="S1033" s="1"/>
    </row>
    <row r="1034" spans="1:19" ht="12.75" customHeight="1" x14ac:dyDescent="0.25">
      <c r="A1034" s="22"/>
      <c r="B1034" s="27"/>
      <c r="C1034" s="27"/>
      <c r="D1034" s="27"/>
      <c r="E1034" s="27"/>
      <c r="F1034" s="76"/>
      <c r="G1034" s="76"/>
      <c r="H1034" s="76"/>
      <c r="I1034" s="76"/>
      <c r="J1034" s="76"/>
      <c r="K1034" s="192"/>
      <c r="L1034" s="77"/>
      <c r="M1034" s="78"/>
      <c r="N1034" s="78"/>
      <c r="O1034" s="78"/>
      <c r="P1034" s="1"/>
      <c r="Q1034" s="27"/>
      <c r="R1034" s="30"/>
      <c r="S1034" s="1"/>
    </row>
    <row r="1035" spans="1:19" ht="12.75" customHeight="1" x14ac:dyDescent="0.25">
      <c r="A1035" s="22"/>
      <c r="B1035" s="27"/>
      <c r="C1035" s="27"/>
      <c r="D1035" s="27"/>
      <c r="E1035" s="27"/>
      <c r="F1035" s="76"/>
      <c r="G1035" s="76"/>
      <c r="H1035" s="76"/>
      <c r="I1035" s="76"/>
      <c r="J1035" s="76"/>
      <c r="K1035" s="192"/>
      <c r="L1035" s="77"/>
      <c r="M1035" s="78"/>
      <c r="N1035" s="78"/>
      <c r="O1035" s="78"/>
      <c r="P1035" s="1"/>
      <c r="Q1035" s="27"/>
      <c r="R1035" s="30"/>
      <c r="S1035" s="1"/>
    </row>
    <row r="1036" spans="1:19" ht="12.75" customHeight="1" x14ac:dyDescent="0.25">
      <c r="A1036" s="22"/>
      <c r="B1036" s="27"/>
      <c r="C1036" s="27"/>
      <c r="D1036" s="27"/>
      <c r="E1036" s="27"/>
      <c r="F1036" s="76"/>
      <c r="G1036" s="76"/>
      <c r="H1036" s="76"/>
      <c r="I1036" s="76"/>
      <c r="J1036" s="76"/>
      <c r="K1036" s="192"/>
      <c r="L1036" s="77"/>
      <c r="M1036" s="78"/>
      <c r="N1036" s="78"/>
      <c r="O1036" s="78"/>
      <c r="P1036" s="1"/>
      <c r="Q1036" s="27"/>
      <c r="R1036" s="30"/>
      <c r="S1036" s="1"/>
    </row>
    <row r="1037" spans="1:19" ht="12.75" customHeight="1" x14ac:dyDescent="0.25">
      <c r="A1037" s="22"/>
      <c r="B1037" s="27"/>
      <c r="C1037" s="27"/>
      <c r="D1037" s="27"/>
      <c r="E1037" s="27"/>
      <c r="F1037" s="76"/>
      <c r="G1037" s="76"/>
      <c r="H1037" s="76"/>
      <c r="I1037" s="76"/>
      <c r="J1037" s="76"/>
      <c r="K1037" s="192"/>
      <c r="L1037" s="77"/>
      <c r="M1037" s="78"/>
      <c r="N1037" s="78"/>
      <c r="O1037" s="78"/>
      <c r="P1037" s="1"/>
      <c r="Q1037" s="27"/>
      <c r="R1037" s="30"/>
      <c r="S1037" s="1"/>
    </row>
    <row r="1038" spans="1:19" ht="12.75" customHeight="1" x14ac:dyDescent="0.25">
      <c r="A1038" s="22"/>
      <c r="B1038" s="27"/>
      <c r="C1038" s="27"/>
      <c r="D1038" s="27"/>
      <c r="E1038" s="27"/>
      <c r="F1038" s="76"/>
      <c r="G1038" s="76"/>
      <c r="H1038" s="76"/>
      <c r="I1038" s="76"/>
      <c r="J1038" s="76"/>
      <c r="K1038" s="192"/>
      <c r="L1038" s="77"/>
      <c r="M1038" s="78"/>
      <c r="N1038" s="78"/>
      <c r="O1038" s="78"/>
      <c r="P1038" s="1"/>
      <c r="Q1038" s="27"/>
      <c r="R1038" s="30"/>
      <c r="S1038" s="1"/>
    </row>
    <row r="1039" spans="1:19" ht="12.75" customHeight="1" x14ac:dyDescent="0.25">
      <c r="A1039" s="22"/>
      <c r="B1039" s="27"/>
      <c r="C1039" s="27"/>
      <c r="D1039" s="27"/>
      <c r="E1039" s="27"/>
      <c r="F1039" s="76"/>
      <c r="G1039" s="76"/>
      <c r="H1039" s="76"/>
      <c r="I1039" s="76"/>
      <c r="J1039" s="76"/>
      <c r="K1039" s="192"/>
      <c r="L1039" s="77"/>
      <c r="M1039" s="78"/>
      <c r="N1039" s="78"/>
      <c r="O1039" s="78"/>
      <c r="P1039" s="1"/>
      <c r="Q1039" s="27"/>
      <c r="R1039" s="30"/>
      <c r="S1039" s="1"/>
    </row>
    <row r="1040" spans="1:19" ht="12.75" customHeight="1" x14ac:dyDescent="0.25">
      <c r="A1040" s="22"/>
      <c r="B1040" s="27"/>
      <c r="C1040" s="27"/>
      <c r="D1040" s="27"/>
      <c r="E1040" s="27"/>
      <c r="F1040" s="76"/>
      <c r="G1040" s="76"/>
      <c r="H1040" s="76"/>
      <c r="I1040" s="76"/>
      <c r="J1040" s="76"/>
      <c r="K1040" s="192"/>
      <c r="L1040" s="77"/>
      <c r="M1040" s="78"/>
      <c r="N1040" s="78"/>
      <c r="O1040" s="78"/>
      <c r="P1040" s="1"/>
      <c r="Q1040" s="27"/>
      <c r="R1040" s="30"/>
      <c r="S1040" s="1"/>
    </row>
    <row r="1041" spans="1:19" ht="12.75" customHeight="1" x14ac:dyDescent="0.25">
      <c r="A1041" s="22"/>
      <c r="B1041" s="27"/>
      <c r="C1041" s="27"/>
      <c r="D1041" s="27"/>
      <c r="E1041" s="27"/>
      <c r="F1041" s="76"/>
      <c r="G1041" s="76"/>
      <c r="H1041" s="76"/>
      <c r="I1041" s="76"/>
      <c r="J1041" s="76"/>
      <c r="K1041" s="192"/>
      <c r="L1041" s="77"/>
      <c r="M1041" s="78"/>
      <c r="N1041" s="78"/>
      <c r="O1041" s="78"/>
      <c r="P1041" s="1"/>
      <c r="Q1041" s="27"/>
      <c r="R1041" s="30"/>
      <c r="S1041" s="1"/>
    </row>
    <row r="1042" spans="1:19" ht="12.75" customHeight="1" x14ac:dyDescent="0.25">
      <c r="A1042" s="22"/>
      <c r="B1042" s="27"/>
      <c r="C1042" s="27"/>
      <c r="D1042" s="27"/>
      <c r="E1042" s="27"/>
      <c r="F1042" s="76"/>
      <c r="G1042" s="76"/>
      <c r="H1042" s="76"/>
      <c r="I1042" s="76"/>
      <c r="J1042" s="76"/>
      <c r="K1042" s="192"/>
      <c r="L1042" s="77"/>
      <c r="M1042" s="78"/>
      <c r="N1042" s="78"/>
      <c r="O1042" s="78"/>
      <c r="P1042" s="1"/>
      <c r="Q1042" s="27"/>
      <c r="R1042" s="30"/>
      <c r="S1042" s="1"/>
    </row>
    <row r="1043" spans="1:19" ht="12.75" customHeight="1" x14ac:dyDescent="0.25">
      <c r="A1043" s="22"/>
      <c r="B1043" s="27"/>
      <c r="C1043" s="27"/>
      <c r="D1043" s="27"/>
      <c r="E1043" s="27"/>
      <c r="F1043" s="76"/>
      <c r="G1043" s="76"/>
      <c r="H1043" s="76"/>
      <c r="I1043" s="76"/>
      <c r="J1043" s="76"/>
      <c r="K1043" s="192"/>
      <c r="L1043" s="77"/>
      <c r="M1043" s="78"/>
      <c r="N1043" s="78"/>
      <c r="O1043" s="78"/>
      <c r="P1043" s="1"/>
      <c r="Q1043" s="27"/>
      <c r="R1043" s="30"/>
      <c r="S1043" s="1"/>
    </row>
    <row r="1044" spans="1:19" ht="12.75" customHeight="1" x14ac:dyDescent="0.25">
      <c r="A1044" s="22"/>
      <c r="B1044" s="27"/>
      <c r="C1044" s="27"/>
      <c r="D1044" s="27"/>
      <c r="E1044" s="27"/>
      <c r="F1044" s="76"/>
      <c r="G1044" s="76"/>
      <c r="H1044" s="76"/>
      <c r="I1044" s="76"/>
      <c r="J1044" s="76"/>
      <c r="K1044" s="192"/>
      <c r="L1044" s="77"/>
      <c r="M1044" s="78"/>
      <c r="N1044" s="78"/>
      <c r="O1044" s="78"/>
      <c r="P1044" s="1"/>
      <c r="Q1044" s="27"/>
      <c r="R1044" s="30"/>
      <c r="S1044" s="1"/>
    </row>
    <row r="1045" spans="1:19" ht="12.75" customHeight="1" x14ac:dyDescent="0.25">
      <c r="A1045" s="22"/>
      <c r="B1045" s="27"/>
      <c r="C1045" s="27"/>
      <c r="D1045" s="27"/>
      <c r="E1045" s="27"/>
      <c r="F1045" s="76"/>
      <c r="G1045" s="76"/>
      <c r="H1045" s="76"/>
      <c r="I1045" s="76"/>
      <c r="J1045" s="76"/>
      <c r="K1045" s="192"/>
      <c r="L1045" s="77"/>
      <c r="M1045" s="78"/>
      <c r="N1045" s="78"/>
      <c r="O1045" s="78"/>
      <c r="P1045" s="1"/>
      <c r="Q1045" s="27"/>
      <c r="R1045" s="30"/>
      <c r="S1045" s="1"/>
    </row>
    <row r="1046" spans="1:19" ht="12.75" customHeight="1" x14ac:dyDescent="0.25">
      <c r="A1046" s="22"/>
      <c r="B1046" s="27"/>
      <c r="C1046" s="27"/>
      <c r="D1046" s="27"/>
      <c r="E1046" s="27"/>
      <c r="F1046" s="76"/>
      <c r="G1046" s="76"/>
      <c r="H1046" s="76"/>
      <c r="I1046" s="76"/>
      <c r="J1046" s="76"/>
      <c r="K1046" s="192"/>
      <c r="L1046" s="77"/>
      <c r="M1046" s="78"/>
      <c r="N1046" s="78"/>
      <c r="O1046" s="78"/>
      <c r="P1046" s="1"/>
      <c r="Q1046" s="27"/>
      <c r="R1046" s="30"/>
      <c r="S1046" s="1"/>
    </row>
    <row r="1047" spans="1:19" ht="12.75" customHeight="1" x14ac:dyDescent="0.25">
      <c r="A1047" s="22"/>
      <c r="B1047" s="27"/>
      <c r="C1047" s="27"/>
      <c r="D1047" s="27"/>
      <c r="E1047" s="27"/>
      <c r="F1047" s="76"/>
      <c r="G1047" s="76"/>
      <c r="H1047" s="76"/>
      <c r="I1047" s="76"/>
      <c r="J1047" s="76"/>
      <c r="K1047" s="192"/>
      <c r="L1047" s="77"/>
      <c r="M1047" s="78"/>
      <c r="N1047" s="78"/>
      <c r="O1047" s="78"/>
      <c r="P1047" s="1"/>
      <c r="Q1047" s="27"/>
      <c r="R1047" s="30"/>
      <c r="S1047" s="1"/>
    </row>
    <row r="1048" spans="1:19" ht="12.75" customHeight="1" x14ac:dyDescent="0.25">
      <c r="A1048" s="22"/>
      <c r="B1048" s="27"/>
      <c r="C1048" s="27"/>
      <c r="D1048" s="27"/>
      <c r="E1048" s="27"/>
      <c r="F1048" s="76"/>
      <c r="G1048" s="76"/>
      <c r="H1048" s="76"/>
      <c r="I1048" s="76"/>
      <c r="J1048" s="76"/>
      <c r="K1048" s="192"/>
      <c r="L1048" s="77"/>
      <c r="M1048" s="78"/>
      <c r="N1048" s="78"/>
      <c r="O1048" s="78"/>
      <c r="P1048" s="1"/>
      <c r="Q1048" s="27"/>
      <c r="R1048" s="30"/>
      <c r="S1048" s="1"/>
    </row>
    <row r="1049" spans="1:19" ht="12.75" customHeight="1" x14ac:dyDescent="0.25">
      <c r="A1049" s="22"/>
      <c r="B1049" s="27"/>
      <c r="C1049" s="27"/>
      <c r="D1049" s="27"/>
      <c r="E1049" s="27"/>
      <c r="F1049" s="76"/>
      <c r="G1049" s="76"/>
      <c r="H1049" s="76"/>
      <c r="I1049" s="76"/>
      <c r="J1049" s="76"/>
      <c r="K1049" s="192"/>
      <c r="L1049" s="77"/>
      <c r="M1049" s="78"/>
      <c r="N1049" s="78"/>
      <c r="O1049" s="78"/>
      <c r="P1049" s="1"/>
      <c r="Q1049" s="27"/>
      <c r="R1049" s="30"/>
      <c r="S1049" s="1"/>
    </row>
    <row r="1050" spans="1:19" ht="12.75" customHeight="1" x14ac:dyDescent="0.25">
      <c r="A1050" s="22"/>
      <c r="B1050" s="27"/>
      <c r="C1050" s="27"/>
      <c r="D1050" s="27"/>
      <c r="E1050" s="27"/>
      <c r="F1050" s="76"/>
      <c r="G1050" s="76"/>
      <c r="H1050" s="76"/>
      <c r="I1050" s="76"/>
      <c r="J1050" s="76"/>
      <c r="K1050" s="192"/>
      <c r="L1050" s="77"/>
      <c r="M1050" s="78"/>
      <c r="N1050" s="78"/>
      <c r="O1050" s="78"/>
      <c r="P1050" s="1"/>
      <c r="Q1050" s="27"/>
      <c r="R1050" s="30"/>
      <c r="S1050" s="1"/>
    </row>
    <row r="1051" spans="1:19" ht="12.75" customHeight="1" x14ac:dyDescent="0.25">
      <c r="A1051" s="22"/>
      <c r="B1051" s="27"/>
      <c r="C1051" s="27"/>
      <c r="D1051" s="27"/>
      <c r="E1051" s="27"/>
      <c r="F1051" s="76"/>
      <c r="G1051" s="76"/>
      <c r="H1051" s="76"/>
      <c r="I1051" s="76"/>
      <c r="J1051" s="76"/>
      <c r="K1051" s="192"/>
      <c r="L1051" s="77"/>
      <c r="M1051" s="78"/>
      <c r="N1051" s="78"/>
      <c r="O1051" s="78"/>
      <c r="P1051" s="1"/>
      <c r="Q1051" s="27"/>
      <c r="R1051" s="30"/>
      <c r="S1051" s="1"/>
    </row>
    <row r="1052" spans="1:19" ht="12.75" customHeight="1" x14ac:dyDescent="0.25">
      <c r="A1052" s="22"/>
      <c r="B1052" s="27"/>
      <c r="C1052" s="27"/>
      <c r="D1052" s="27"/>
      <c r="E1052" s="27"/>
      <c r="F1052" s="76"/>
      <c r="G1052" s="76"/>
      <c r="H1052" s="76"/>
      <c r="I1052" s="76"/>
      <c r="J1052" s="76"/>
      <c r="K1052" s="192"/>
      <c r="L1052" s="77"/>
      <c r="M1052" s="78"/>
      <c r="N1052" s="78"/>
      <c r="O1052" s="78"/>
      <c r="P1052" s="1"/>
      <c r="Q1052" s="27"/>
      <c r="R1052" s="30"/>
      <c r="S1052" s="1"/>
    </row>
    <row r="1053" spans="1:19" ht="12.75" customHeight="1" x14ac:dyDescent="0.25">
      <c r="A1053" s="22"/>
      <c r="B1053" s="27"/>
      <c r="C1053" s="27"/>
      <c r="D1053" s="27"/>
      <c r="E1053" s="27"/>
      <c r="F1053" s="76"/>
      <c r="G1053" s="76"/>
      <c r="H1053" s="76"/>
      <c r="I1053" s="76"/>
      <c r="J1053" s="76"/>
      <c r="K1053" s="192"/>
      <c r="L1053" s="77"/>
      <c r="M1053" s="78"/>
      <c r="N1053" s="78"/>
      <c r="O1053" s="78"/>
      <c r="P1053" s="1"/>
      <c r="Q1053" s="27"/>
      <c r="R1053" s="30"/>
      <c r="S1053" s="1"/>
    </row>
    <row r="1054" spans="1:19" ht="12.75" customHeight="1" x14ac:dyDescent="0.25">
      <c r="A1054" s="22"/>
      <c r="B1054" s="27"/>
      <c r="C1054" s="27"/>
      <c r="D1054" s="27"/>
      <c r="E1054" s="27"/>
      <c r="F1054" s="76"/>
      <c r="G1054" s="76"/>
      <c r="H1054" s="76"/>
      <c r="I1054" s="76"/>
      <c r="J1054" s="76"/>
      <c r="K1054" s="192"/>
      <c r="L1054" s="77"/>
      <c r="M1054" s="78"/>
      <c r="N1054" s="78"/>
      <c r="O1054" s="78"/>
      <c r="P1054" s="1"/>
      <c r="Q1054" s="27"/>
      <c r="R1054" s="30"/>
      <c r="S1054" s="1"/>
    </row>
    <row r="1055" spans="1:19" ht="12.75" customHeight="1" x14ac:dyDescent="0.25">
      <c r="A1055" s="22"/>
      <c r="B1055" s="27"/>
      <c r="C1055" s="27"/>
      <c r="D1055" s="27"/>
      <c r="E1055" s="27"/>
      <c r="F1055" s="76"/>
      <c r="G1055" s="76"/>
      <c r="H1055" s="76"/>
      <c r="I1055" s="76"/>
      <c r="J1055" s="76"/>
      <c r="K1055" s="192"/>
      <c r="L1055" s="77"/>
      <c r="M1055" s="78"/>
      <c r="N1055" s="78"/>
      <c r="O1055" s="78"/>
      <c r="P1055" s="1"/>
      <c r="Q1055" s="27"/>
      <c r="R1055" s="30"/>
      <c r="S1055" s="1"/>
    </row>
    <row r="1056" spans="1:19" ht="12.75" customHeight="1" x14ac:dyDescent="0.25">
      <c r="A1056" s="22"/>
      <c r="B1056" s="27"/>
      <c r="C1056" s="27"/>
      <c r="D1056" s="27"/>
      <c r="E1056" s="27"/>
      <c r="F1056" s="76"/>
      <c r="G1056" s="76"/>
      <c r="H1056" s="76"/>
      <c r="I1056" s="76"/>
      <c r="J1056" s="76"/>
      <c r="K1056" s="192"/>
      <c r="L1056" s="77"/>
      <c r="M1056" s="78"/>
      <c r="N1056" s="78"/>
      <c r="O1056" s="78"/>
      <c r="P1056" s="1"/>
      <c r="Q1056" s="27"/>
      <c r="R1056" s="30"/>
      <c r="S1056" s="1"/>
    </row>
    <row r="1057" spans="1:19" ht="12.75" customHeight="1" x14ac:dyDescent="0.25">
      <c r="A1057" s="22"/>
      <c r="B1057" s="27"/>
      <c r="C1057" s="27"/>
      <c r="D1057" s="27"/>
      <c r="E1057" s="27"/>
      <c r="F1057" s="76"/>
      <c r="G1057" s="76"/>
      <c r="H1057" s="76"/>
      <c r="I1057" s="76"/>
      <c r="J1057" s="76"/>
      <c r="K1057" s="192"/>
      <c r="L1057" s="77"/>
      <c r="M1057" s="78"/>
      <c r="N1057" s="78"/>
      <c r="O1057" s="78"/>
      <c r="P1057" s="1"/>
      <c r="Q1057" s="27"/>
      <c r="R1057" s="30"/>
      <c r="S1057" s="1"/>
    </row>
    <row r="1058" spans="1:19" ht="12.75" customHeight="1" x14ac:dyDescent="0.25">
      <c r="A1058" s="22"/>
      <c r="B1058" s="27"/>
      <c r="C1058" s="27"/>
      <c r="D1058" s="27"/>
      <c r="E1058" s="27"/>
      <c r="F1058" s="76"/>
      <c r="G1058" s="76"/>
      <c r="H1058" s="76"/>
      <c r="I1058" s="76"/>
      <c r="J1058" s="76"/>
      <c r="K1058" s="192"/>
      <c r="L1058" s="77"/>
      <c r="M1058" s="78"/>
      <c r="N1058" s="78"/>
      <c r="O1058" s="78"/>
      <c r="P1058" s="1"/>
      <c r="Q1058" s="27"/>
      <c r="R1058" s="30"/>
      <c r="S1058" s="1"/>
    </row>
    <row r="1059" spans="1:19" ht="12.75" customHeight="1" x14ac:dyDescent="0.25">
      <c r="A1059" s="22"/>
      <c r="B1059" s="27"/>
      <c r="C1059" s="27"/>
      <c r="D1059" s="27"/>
      <c r="E1059" s="27"/>
      <c r="F1059" s="76"/>
      <c r="G1059" s="76"/>
      <c r="H1059" s="76"/>
      <c r="I1059" s="76"/>
      <c r="J1059" s="76"/>
      <c r="K1059" s="192"/>
      <c r="L1059" s="77"/>
      <c r="M1059" s="78"/>
      <c r="N1059" s="78"/>
      <c r="O1059" s="78"/>
      <c r="P1059" s="1"/>
      <c r="Q1059" s="27"/>
      <c r="R1059" s="30"/>
      <c r="S1059" s="1"/>
    </row>
    <row r="1060" spans="1:19" ht="12.75" customHeight="1" x14ac:dyDescent="0.25">
      <c r="A1060" s="22"/>
      <c r="B1060" s="27"/>
      <c r="C1060" s="27"/>
      <c r="D1060" s="27"/>
      <c r="E1060" s="27"/>
      <c r="F1060" s="76"/>
      <c r="G1060" s="76"/>
      <c r="H1060" s="76"/>
      <c r="I1060" s="76"/>
      <c r="J1060" s="76"/>
      <c r="K1060" s="192"/>
      <c r="L1060" s="77"/>
      <c r="M1060" s="78"/>
      <c r="N1060" s="78"/>
      <c r="O1060" s="78"/>
      <c r="P1060" s="1"/>
      <c r="Q1060" s="27"/>
      <c r="R1060" s="30"/>
      <c r="S1060" s="1"/>
    </row>
    <row r="1061" spans="1:19" ht="12.75" customHeight="1" x14ac:dyDescent="0.25">
      <c r="A1061" s="22"/>
      <c r="B1061" s="27"/>
      <c r="C1061" s="27"/>
      <c r="D1061" s="27"/>
      <c r="E1061" s="27"/>
      <c r="F1061" s="76"/>
      <c r="G1061" s="76"/>
      <c r="H1061" s="76"/>
      <c r="I1061" s="76"/>
      <c r="J1061" s="76"/>
      <c r="K1061" s="192"/>
      <c r="L1061" s="77"/>
      <c r="M1061" s="78"/>
      <c r="N1061" s="78"/>
      <c r="O1061" s="78"/>
      <c r="P1061" s="1"/>
      <c r="Q1061" s="27"/>
      <c r="R1061" s="30"/>
      <c r="S1061" s="1"/>
    </row>
    <row r="1062" spans="1:19" ht="12.75" customHeight="1" x14ac:dyDescent="0.25">
      <c r="A1062" s="22"/>
      <c r="B1062" s="27"/>
      <c r="C1062" s="27"/>
      <c r="D1062" s="27"/>
      <c r="E1062" s="27"/>
      <c r="F1062" s="76"/>
      <c r="G1062" s="76"/>
      <c r="H1062" s="76"/>
      <c r="I1062" s="76"/>
      <c r="J1062" s="76"/>
      <c r="K1062" s="192"/>
      <c r="L1062" s="77"/>
      <c r="M1062" s="78"/>
      <c r="N1062" s="78"/>
      <c r="O1062" s="78"/>
      <c r="P1062" s="1"/>
      <c r="Q1062" s="27"/>
      <c r="R1062" s="30"/>
      <c r="S1062" s="1"/>
    </row>
    <row r="1063" spans="1:19" ht="12.75" customHeight="1" x14ac:dyDescent="0.25">
      <c r="A1063" s="22"/>
      <c r="B1063" s="27"/>
      <c r="C1063" s="27"/>
      <c r="D1063" s="27"/>
      <c r="E1063" s="27"/>
      <c r="F1063" s="76"/>
      <c r="G1063" s="76"/>
      <c r="H1063" s="76"/>
      <c r="I1063" s="76"/>
      <c r="J1063" s="76"/>
      <c r="K1063" s="192"/>
      <c r="L1063" s="77"/>
      <c r="M1063" s="78"/>
      <c r="N1063" s="78"/>
      <c r="O1063" s="78"/>
      <c r="P1063" s="1"/>
      <c r="Q1063" s="27"/>
      <c r="R1063" s="30"/>
      <c r="S1063" s="1"/>
    </row>
    <row r="1064" spans="1:19" ht="12.75" customHeight="1" x14ac:dyDescent="0.25">
      <c r="A1064" s="22"/>
      <c r="B1064" s="27"/>
      <c r="C1064" s="27"/>
      <c r="D1064" s="27"/>
      <c r="E1064" s="27"/>
      <c r="F1064" s="76"/>
      <c r="G1064" s="76"/>
      <c r="H1064" s="76"/>
      <c r="I1064" s="76"/>
      <c r="J1064" s="76"/>
      <c r="K1064" s="192"/>
      <c r="L1064" s="77"/>
      <c r="M1064" s="78"/>
      <c r="N1064" s="78"/>
      <c r="O1064" s="78"/>
      <c r="P1064" s="1"/>
      <c r="Q1064" s="27"/>
      <c r="R1064" s="30"/>
      <c r="S1064" s="1"/>
    </row>
    <row r="1065" spans="1:19" ht="12.75" customHeight="1" x14ac:dyDescent="0.25">
      <c r="A1065" s="22"/>
      <c r="B1065" s="27"/>
      <c r="C1065" s="27"/>
      <c r="D1065" s="27"/>
      <c r="E1065" s="27"/>
      <c r="F1065" s="76"/>
      <c r="G1065" s="76"/>
      <c r="H1065" s="76"/>
      <c r="I1065" s="76"/>
      <c r="J1065" s="76"/>
      <c r="K1065" s="192"/>
      <c r="L1065" s="77"/>
      <c r="M1065" s="78"/>
      <c r="N1065" s="78"/>
      <c r="O1065" s="78"/>
      <c r="P1065" s="1"/>
      <c r="Q1065" s="27"/>
      <c r="R1065" s="30"/>
      <c r="S1065" s="1"/>
    </row>
    <row r="1066" spans="1:19" ht="12.75" customHeight="1" x14ac:dyDescent="0.25">
      <c r="A1066" s="22"/>
      <c r="B1066" s="27"/>
      <c r="C1066" s="27"/>
      <c r="D1066" s="27"/>
      <c r="E1066" s="27"/>
      <c r="F1066" s="76"/>
      <c r="G1066" s="76"/>
      <c r="H1066" s="76"/>
      <c r="I1066" s="76"/>
      <c r="J1066" s="76"/>
      <c r="K1066" s="192"/>
      <c r="L1066" s="77"/>
      <c r="M1066" s="78"/>
      <c r="N1066" s="78"/>
      <c r="O1066" s="78"/>
      <c r="P1066" s="1"/>
      <c r="Q1066" s="27"/>
      <c r="R1066" s="30"/>
      <c r="S1066" s="1"/>
    </row>
    <row r="1067" spans="1:19" ht="12.75" customHeight="1" x14ac:dyDescent="0.25">
      <c r="A1067" s="22"/>
      <c r="B1067" s="27"/>
      <c r="C1067" s="27"/>
      <c r="D1067" s="27"/>
      <c r="E1067" s="27"/>
      <c r="F1067" s="76"/>
      <c r="G1067" s="76"/>
      <c r="H1067" s="76"/>
      <c r="I1067" s="76"/>
      <c r="J1067" s="76"/>
      <c r="K1067" s="192"/>
      <c r="L1067" s="77"/>
      <c r="M1067" s="78"/>
      <c r="N1067" s="78"/>
      <c r="O1067" s="78"/>
      <c r="P1067" s="1"/>
      <c r="Q1067" s="27"/>
      <c r="R1067" s="30"/>
      <c r="S1067" s="1"/>
    </row>
    <row r="1068" spans="1:19" ht="12.75" customHeight="1" x14ac:dyDescent="0.25">
      <c r="A1068" s="22"/>
      <c r="B1068" s="27"/>
      <c r="C1068" s="27"/>
      <c r="D1068" s="27"/>
      <c r="E1068" s="27"/>
      <c r="F1068" s="76"/>
      <c r="G1068" s="76"/>
      <c r="H1068" s="76"/>
      <c r="I1068" s="76"/>
      <c r="J1068" s="76"/>
      <c r="K1068" s="192"/>
      <c r="L1068" s="77"/>
      <c r="M1068" s="78"/>
      <c r="N1068" s="78"/>
      <c r="O1068" s="78"/>
      <c r="P1068" s="1"/>
      <c r="Q1068" s="27"/>
      <c r="R1068" s="30"/>
      <c r="S1068" s="1"/>
    </row>
    <row r="1069" spans="1:19" ht="12.75" customHeight="1" x14ac:dyDescent="0.25">
      <c r="A1069" s="22"/>
      <c r="B1069" s="27"/>
      <c r="C1069" s="27"/>
      <c r="D1069" s="27"/>
      <c r="E1069" s="27"/>
      <c r="F1069" s="76"/>
      <c r="G1069" s="76"/>
      <c r="H1069" s="76"/>
      <c r="I1069" s="76"/>
      <c r="J1069" s="76"/>
      <c r="K1069" s="192"/>
      <c r="L1069" s="77"/>
      <c r="M1069" s="78"/>
      <c r="N1069" s="78"/>
      <c r="O1069" s="78"/>
      <c r="P1069" s="1"/>
      <c r="Q1069" s="27"/>
      <c r="R1069" s="30"/>
      <c r="S1069" s="1"/>
    </row>
    <row r="1070" spans="1:19" ht="12.75" customHeight="1" x14ac:dyDescent="0.25">
      <c r="A1070" s="22"/>
      <c r="B1070" s="27"/>
      <c r="C1070" s="27"/>
      <c r="D1070" s="27"/>
      <c r="E1070" s="27"/>
      <c r="F1070" s="76"/>
      <c r="G1070" s="76"/>
      <c r="H1070" s="76"/>
      <c r="I1070" s="76"/>
      <c r="J1070" s="76"/>
      <c r="K1070" s="192"/>
      <c r="L1070" s="77"/>
      <c r="M1070" s="78"/>
      <c r="N1070" s="78"/>
      <c r="O1070" s="78"/>
      <c r="P1070" s="1"/>
      <c r="Q1070" s="27"/>
      <c r="R1070" s="30"/>
      <c r="S1070" s="1"/>
    </row>
    <row r="1071" spans="1:19" ht="12.75" customHeight="1" x14ac:dyDescent="0.25">
      <c r="A1071" s="22"/>
      <c r="B1071" s="27"/>
      <c r="C1071" s="27"/>
      <c r="D1071" s="27"/>
      <c r="E1071" s="27"/>
      <c r="F1071" s="76"/>
      <c r="G1071" s="76"/>
      <c r="H1071" s="76"/>
      <c r="I1071" s="76"/>
      <c r="J1071" s="76"/>
      <c r="K1071" s="192"/>
      <c r="L1071" s="77"/>
      <c r="M1071" s="78"/>
      <c r="N1071" s="78"/>
      <c r="O1071" s="78"/>
      <c r="P1071" s="1"/>
      <c r="Q1071" s="27"/>
      <c r="R1071" s="30"/>
      <c r="S1071" s="1"/>
    </row>
    <row r="1072" spans="1:19" ht="12.75" customHeight="1" x14ac:dyDescent="0.25">
      <c r="A1072" s="22"/>
      <c r="B1072" s="27"/>
      <c r="C1072" s="27"/>
      <c r="D1072" s="27"/>
      <c r="E1072" s="27"/>
      <c r="F1072" s="76"/>
      <c r="G1072" s="76"/>
      <c r="H1072" s="76"/>
      <c r="I1072" s="76"/>
      <c r="J1072" s="76"/>
      <c r="K1072" s="192"/>
      <c r="L1072" s="77"/>
      <c r="M1072" s="78"/>
      <c r="N1072" s="78"/>
      <c r="O1072" s="78"/>
      <c r="P1072" s="1"/>
      <c r="Q1072" s="27"/>
      <c r="R1072" s="30"/>
      <c r="S1072" s="1"/>
    </row>
    <row r="1073" spans="1:19" ht="12.75" customHeight="1" x14ac:dyDescent="0.25">
      <c r="A1073" s="22"/>
      <c r="B1073" s="27"/>
      <c r="C1073" s="27"/>
      <c r="D1073" s="27"/>
      <c r="E1073" s="27"/>
      <c r="F1073" s="76"/>
      <c r="G1073" s="76"/>
      <c r="H1073" s="76"/>
      <c r="I1073" s="76"/>
      <c r="J1073" s="76"/>
      <c r="K1073" s="192"/>
      <c r="L1073" s="77"/>
      <c r="M1073" s="78"/>
      <c r="N1073" s="78"/>
      <c r="O1073" s="78"/>
      <c r="P1073" s="1"/>
      <c r="Q1073" s="27"/>
      <c r="R1073" s="30"/>
      <c r="S1073" s="1"/>
    </row>
    <row r="1074" spans="1:19" ht="12.75" customHeight="1" x14ac:dyDescent="0.25">
      <c r="A1074" s="22"/>
      <c r="B1074" s="27"/>
      <c r="C1074" s="27"/>
      <c r="D1074" s="27"/>
      <c r="E1074" s="27"/>
      <c r="F1074" s="76"/>
      <c r="G1074" s="76"/>
      <c r="H1074" s="76"/>
      <c r="I1074" s="76"/>
      <c r="J1074" s="76"/>
      <c r="K1074" s="192"/>
      <c r="L1074" s="77"/>
      <c r="M1074" s="78"/>
      <c r="N1074" s="78"/>
      <c r="O1074" s="78"/>
      <c r="P1074" s="1"/>
      <c r="Q1074" s="27"/>
      <c r="R1074" s="30"/>
      <c r="S1074" s="1"/>
    </row>
    <row r="1075" spans="1:19" ht="12.75" customHeight="1" x14ac:dyDescent="0.25">
      <c r="A1075" s="22"/>
      <c r="B1075" s="27"/>
      <c r="C1075" s="27"/>
      <c r="D1075" s="27"/>
      <c r="E1075" s="27"/>
      <c r="F1075" s="76"/>
      <c r="G1075" s="76"/>
      <c r="H1075" s="76"/>
      <c r="I1075" s="76"/>
      <c r="J1075" s="76"/>
      <c r="K1075" s="192"/>
      <c r="L1075" s="77"/>
      <c r="M1075" s="78"/>
      <c r="N1075" s="78"/>
      <c r="O1075" s="78"/>
      <c r="P1075" s="1"/>
      <c r="Q1075" s="27"/>
      <c r="R1075" s="30"/>
      <c r="S1075" s="1"/>
    </row>
    <row r="1076" spans="1:19" ht="12.75" customHeight="1" x14ac:dyDescent="0.25">
      <c r="A1076" s="22"/>
      <c r="B1076" s="27"/>
      <c r="C1076" s="27"/>
      <c r="D1076" s="27"/>
      <c r="E1076" s="27"/>
      <c r="F1076" s="76"/>
      <c r="G1076" s="76"/>
      <c r="H1076" s="76"/>
      <c r="I1076" s="76"/>
      <c r="J1076" s="76"/>
      <c r="K1076" s="192"/>
      <c r="L1076" s="77"/>
      <c r="M1076" s="78"/>
      <c r="N1076" s="78"/>
      <c r="O1076" s="78"/>
      <c r="P1076" s="1"/>
      <c r="Q1076" s="27"/>
      <c r="R1076" s="30"/>
      <c r="S1076" s="1"/>
    </row>
    <row r="1077" spans="1:19" ht="12.75" customHeight="1" x14ac:dyDescent="0.25">
      <c r="A1077" s="22"/>
      <c r="B1077" s="27"/>
      <c r="C1077" s="27"/>
      <c r="D1077" s="27"/>
      <c r="E1077" s="27"/>
      <c r="F1077" s="76"/>
      <c r="G1077" s="76"/>
      <c r="H1077" s="76"/>
      <c r="I1077" s="76"/>
      <c r="J1077" s="76"/>
      <c r="K1077" s="192"/>
      <c r="L1077" s="77"/>
      <c r="M1077" s="78"/>
      <c r="N1077" s="78"/>
      <c r="O1077" s="78"/>
      <c r="P1077" s="1"/>
      <c r="Q1077" s="27"/>
      <c r="R1077" s="30"/>
      <c r="S1077" s="1"/>
    </row>
    <row r="1078" spans="1:19" ht="12.75" customHeight="1" x14ac:dyDescent="0.25">
      <c r="A1078" s="22"/>
      <c r="B1078" s="27"/>
      <c r="C1078" s="27"/>
      <c r="D1078" s="27"/>
      <c r="E1078" s="27"/>
      <c r="F1078" s="76"/>
      <c r="G1078" s="76"/>
      <c r="H1078" s="76"/>
      <c r="I1078" s="76"/>
      <c r="J1078" s="76"/>
      <c r="K1078" s="192"/>
      <c r="L1078" s="77"/>
      <c r="M1078" s="78"/>
      <c r="N1078" s="78"/>
      <c r="O1078" s="78"/>
      <c r="P1078" s="1"/>
      <c r="Q1078" s="27"/>
      <c r="R1078" s="30"/>
      <c r="S1078" s="1"/>
    </row>
    <row r="1079" spans="1:19" ht="12.75" customHeight="1" x14ac:dyDescent="0.25">
      <c r="A1079" s="22"/>
      <c r="B1079" s="27"/>
      <c r="C1079" s="27"/>
      <c r="D1079" s="27"/>
      <c r="E1079" s="27"/>
      <c r="F1079" s="76"/>
      <c r="G1079" s="76"/>
      <c r="H1079" s="76"/>
      <c r="I1079" s="76"/>
      <c r="J1079" s="76"/>
      <c r="K1079" s="192"/>
      <c r="L1079" s="77"/>
      <c r="M1079" s="78"/>
      <c r="N1079" s="78"/>
      <c r="O1079" s="78"/>
      <c r="P1079" s="1"/>
      <c r="Q1079" s="27"/>
      <c r="R1079" s="30"/>
      <c r="S1079" s="1"/>
    </row>
    <row r="1080" spans="1:19" ht="12.75" customHeight="1" x14ac:dyDescent="0.25">
      <c r="A1080" s="22"/>
      <c r="B1080" s="27"/>
      <c r="C1080" s="27"/>
      <c r="D1080" s="27"/>
      <c r="E1080" s="27"/>
      <c r="F1080" s="76"/>
      <c r="G1080" s="76"/>
      <c r="H1080" s="76"/>
      <c r="I1080" s="76"/>
      <c r="J1080" s="76"/>
      <c r="K1080" s="192"/>
      <c r="L1080" s="77"/>
      <c r="M1080" s="78"/>
      <c r="N1080" s="78"/>
      <c r="O1080" s="78"/>
      <c r="P1080" s="1"/>
      <c r="Q1080" s="27"/>
      <c r="R1080" s="30"/>
      <c r="S1080" s="1"/>
    </row>
    <row r="1081" spans="1:19" ht="12.75" customHeight="1" x14ac:dyDescent="0.25">
      <c r="A1081" s="22"/>
      <c r="B1081" s="27"/>
      <c r="C1081" s="27"/>
      <c r="D1081" s="27"/>
      <c r="E1081" s="27"/>
      <c r="F1081" s="76"/>
      <c r="G1081" s="76"/>
      <c r="H1081" s="76"/>
      <c r="I1081" s="76"/>
      <c r="J1081" s="76"/>
      <c r="K1081" s="192"/>
      <c r="L1081" s="77"/>
      <c r="M1081" s="78"/>
      <c r="N1081" s="78"/>
      <c r="O1081" s="78"/>
      <c r="P1081" s="1"/>
      <c r="Q1081" s="27"/>
      <c r="R1081" s="30"/>
      <c r="S1081" s="1"/>
    </row>
    <row r="1082" spans="1:19" ht="12.75" customHeight="1" x14ac:dyDescent="0.25">
      <c r="A1082" s="22"/>
      <c r="B1082" s="27"/>
      <c r="C1082" s="27"/>
      <c r="D1082" s="27"/>
      <c r="E1082" s="27"/>
      <c r="F1082" s="76"/>
      <c r="G1082" s="76"/>
      <c r="H1082" s="76"/>
      <c r="I1082" s="76"/>
      <c r="J1082" s="76"/>
      <c r="K1082" s="192"/>
      <c r="L1082" s="77"/>
      <c r="M1082" s="78"/>
      <c r="N1082" s="78"/>
      <c r="O1082" s="78"/>
      <c r="P1082" s="1"/>
      <c r="Q1082" s="27"/>
      <c r="R1082" s="30"/>
      <c r="S1082" s="1"/>
    </row>
    <row r="1083" spans="1:19" ht="12.75" customHeight="1" x14ac:dyDescent="0.25">
      <c r="A1083" s="22"/>
      <c r="B1083" s="27"/>
      <c r="C1083" s="27"/>
      <c r="D1083" s="27"/>
      <c r="E1083" s="27"/>
      <c r="F1083" s="76"/>
      <c r="G1083" s="76"/>
      <c r="H1083" s="76"/>
      <c r="I1083" s="76"/>
      <c r="J1083" s="76"/>
      <c r="K1083" s="192"/>
      <c r="L1083" s="77"/>
      <c r="M1083" s="78"/>
      <c r="N1083" s="78"/>
      <c r="O1083" s="78"/>
      <c r="P1083" s="1"/>
      <c r="Q1083" s="27"/>
      <c r="R1083" s="30"/>
      <c r="S1083" s="1"/>
    </row>
    <row r="1084" spans="1:19" ht="12.75" customHeight="1" x14ac:dyDescent="0.25">
      <c r="A1084" s="22"/>
      <c r="B1084" s="27"/>
      <c r="C1084" s="27"/>
      <c r="D1084" s="27"/>
      <c r="E1084" s="27"/>
      <c r="F1084" s="76"/>
      <c r="G1084" s="76"/>
      <c r="H1084" s="76"/>
      <c r="I1084" s="76"/>
      <c r="J1084" s="76"/>
      <c r="K1084" s="192"/>
      <c r="L1084" s="77"/>
      <c r="M1084" s="78"/>
      <c r="N1084" s="78"/>
      <c r="O1084" s="78"/>
      <c r="P1084" s="1"/>
      <c r="Q1084" s="27"/>
      <c r="R1084" s="30"/>
      <c r="S1084" s="1"/>
    </row>
    <row r="1085" spans="1:19" ht="12.75" customHeight="1" x14ac:dyDescent="0.25">
      <c r="A1085" s="22"/>
      <c r="B1085" s="27"/>
      <c r="C1085" s="27"/>
      <c r="D1085" s="27"/>
      <c r="E1085" s="27"/>
      <c r="F1085" s="76"/>
      <c r="G1085" s="76"/>
      <c r="H1085" s="76"/>
      <c r="I1085" s="76"/>
      <c r="J1085" s="76"/>
      <c r="K1085" s="192"/>
      <c r="L1085" s="77"/>
      <c r="M1085" s="78"/>
      <c r="N1085" s="78"/>
      <c r="O1085" s="78"/>
      <c r="P1085" s="1"/>
      <c r="Q1085" s="27"/>
      <c r="R1085" s="30"/>
      <c r="S1085" s="1"/>
    </row>
    <row r="1086" spans="1:19" ht="12.75" customHeight="1" x14ac:dyDescent="0.25">
      <c r="A1086" s="22"/>
      <c r="B1086" s="27"/>
      <c r="C1086" s="27"/>
      <c r="D1086" s="27"/>
      <c r="E1086" s="27"/>
      <c r="F1086" s="76"/>
      <c r="G1086" s="76"/>
      <c r="H1086" s="76"/>
      <c r="I1086" s="76"/>
      <c r="J1086" s="76"/>
      <c r="K1086" s="192"/>
      <c r="L1086" s="77"/>
      <c r="M1086" s="78"/>
      <c r="N1086" s="78"/>
      <c r="O1086" s="78"/>
      <c r="P1086" s="1"/>
      <c r="Q1086" s="27"/>
      <c r="R1086" s="30"/>
      <c r="S1086" s="1"/>
    </row>
    <row r="1087" spans="1:19" ht="12.75" customHeight="1" x14ac:dyDescent="0.25">
      <c r="A1087" s="22"/>
      <c r="B1087" s="27"/>
      <c r="C1087" s="27"/>
      <c r="D1087" s="27"/>
      <c r="E1087" s="27"/>
      <c r="F1087" s="76"/>
      <c r="G1087" s="76"/>
      <c r="H1087" s="76"/>
      <c r="I1087" s="76"/>
      <c r="J1087" s="76"/>
      <c r="K1087" s="192"/>
      <c r="L1087" s="77"/>
      <c r="M1087" s="78"/>
      <c r="N1087" s="78"/>
      <c r="O1087" s="78"/>
      <c r="P1087" s="1"/>
      <c r="Q1087" s="27"/>
      <c r="R1087" s="30"/>
      <c r="S1087" s="1"/>
    </row>
    <row r="1088" spans="1:19" ht="12.75" customHeight="1" x14ac:dyDescent="0.25">
      <c r="A1088" s="22"/>
      <c r="B1088" s="27"/>
      <c r="C1088" s="27"/>
      <c r="D1088" s="27"/>
      <c r="E1088" s="27"/>
      <c r="F1088" s="76"/>
      <c r="G1088" s="76"/>
      <c r="H1088" s="76"/>
      <c r="I1088" s="76"/>
      <c r="J1088" s="76"/>
      <c r="K1088" s="192"/>
      <c r="L1088" s="77"/>
      <c r="M1088" s="78"/>
      <c r="N1088" s="78"/>
      <c r="O1088" s="78"/>
      <c r="P1088" s="1"/>
      <c r="Q1088" s="27"/>
      <c r="R1088" s="30"/>
      <c r="S1088" s="1"/>
    </row>
    <row r="1089" spans="1:19" ht="12.75" customHeight="1" x14ac:dyDescent="0.25">
      <c r="A1089" s="22"/>
      <c r="B1089" s="27"/>
      <c r="C1089" s="27"/>
      <c r="D1089" s="27"/>
      <c r="E1089" s="27"/>
      <c r="F1089" s="76"/>
      <c r="G1089" s="76"/>
      <c r="H1089" s="76"/>
      <c r="I1089" s="76"/>
      <c r="J1089" s="76"/>
      <c r="K1089" s="192"/>
      <c r="L1089" s="77"/>
      <c r="M1089" s="78"/>
      <c r="N1089" s="78"/>
      <c r="O1089" s="78"/>
      <c r="P1089" s="1"/>
      <c r="Q1089" s="27"/>
      <c r="R1089" s="30"/>
      <c r="S1089" s="1"/>
    </row>
    <row r="1090" spans="1:19" ht="12.75" customHeight="1" x14ac:dyDescent="0.25">
      <c r="A1090" s="22"/>
      <c r="B1090" s="27"/>
      <c r="C1090" s="27"/>
      <c r="D1090" s="27"/>
      <c r="E1090" s="27"/>
      <c r="F1090" s="76"/>
      <c r="G1090" s="76"/>
      <c r="H1090" s="76"/>
      <c r="I1090" s="76"/>
      <c r="J1090" s="76"/>
      <c r="K1090" s="192"/>
      <c r="L1090" s="77"/>
      <c r="M1090" s="78"/>
      <c r="N1090" s="78"/>
      <c r="O1090" s="78"/>
      <c r="P1090" s="1"/>
      <c r="Q1090" s="27"/>
      <c r="R1090" s="30"/>
      <c r="S1090" s="1"/>
    </row>
    <row r="1091" spans="1:19" ht="12.75" customHeight="1" x14ac:dyDescent="0.25">
      <c r="A1091" s="22"/>
      <c r="B1091" s="27"/>
      <c r="C1091" s="27"/>
      <c r="D1091" s="27"/>
      <c r="E1091" s="27"/>
      <c r="F1091" s="76"/>
      <c r="G1091" s="76"/>
      <c r="H1091" s="76"/>
      <c r="I1091" s="76"/>
      <c r="J1091" s="76"/>
      <c r="K1091" s="192"/>
      <c r="L1091" s="77"/>
      <c r="M1091" s="78"/>
      <c r="N1091" s="78"/>
      <c r="O1091" s="78"/>
      <c r="P1091" s="1"/>
      <c r="Q1091" s="27"/>
      <c r="R1091" s="30"/>
      <c r="S1091" s="1"/>
    </row>
    <row r="1092" spans="1:19" ht="12.75" customHeight="1" x14ac:dyDescent="0.25">
      <c r="A1092" s="22"/>
      <c r="B1092" s="27"/>
      <c r="C1092" s="27"/>
      <c r="D1092" s="27"/>
      <c r="E1092" s="27"/>
      <c r="F1092" s="76"/>
      <c r="G1092" s="76"/>
      <c r="H1092" s="76"/>
      <c r="I1092" s="76"/>
      <c r="J1092" s="76"/>
      <c r="K1092" s="192"/>
      <c r="L1092" s="77"/>
      <c r="M1092" s="78"/>
      <c r="N1092" s="78"/>
      <c r="O1092" s="78"/>
      <c r="P1092" s="1"/>
      <c r="Q1092" s="27"/>
      <c r="R1092" s="30"/>
      <c r="S1092" s="1"/>
    </row>
    <row r="1093" spans="1:19" ht="12.75" customHeight="1" x14ac:dyDescent="0.25">
      <c r="A1093" s="22"/>
      <c r="B1093" s="27"/>
      <c r="C1093" s="27"/>
      <c r="D1093" s="27"/>
      <c r="E1093" s="27"/>
      <c r="F1093" s="76"/>
      <c r="G1093" s="76"/>
      <c r="H1093" s="76"/>
      <c r="I1093" s="76"/>
      <c r="J1093" s="76"/>
      <c r="K1093" s="192"/>
      <c r="L1093" s="77"/>
      <c r="M1093" s="78"/>
      <c r="N1093" s="78"/>
      <c r="O1093" s="78"/>
      <c r="P1093" s="1"/>
      <c r="Q1093" s="27"/>
      <c r="R1093" s="30"/>
      <c r="S1093" s="1"/>
    </row>
    <row r="1094" spans="1:19" ht="12.75" customHeight="1" x14ac:dyDescent="0.25">
      <c r="A1094" s="22"/>
      <c r="B1094" s="27"/>
      <c r="C1094" s="27"/>
      <c r="D1094" s="27"/>
      <c r="E1094" s="27"/>
      <c r="F1094" s="76"/>
      <c r="G1094" s="76"/>
      <c r="H1094" s="76"/>
      <c r="I1094" s="76"/>
      <c r="J1094" s="76"/>
      <c r="K1094" s="192"/>
      <c r="L1094" s="77"/>
      <c r="M1094" s="78"/>
      <c r="N1094" s="78"/>
      <c r="O1094" s="78"/>
      <c r="P1094" s="1"/>
      <c r="Q1094" s="27"/>
      <c r="R1094" s="30"/>
      <c r="S1094" s="1"/>
    </row>
    <row r="1095" spans="1:19" ht="12.75" customHeight="1" x14ac:dyDescent="0.25">
      <c r="A1095" s="22"/>
      <c r="B1095" s="27"/>
      <c r="C1095" s="27"/>
      <c r="D1095" s="27"/>
      <c r="E1095" s="27"/>
      <c r="F1095" s="76"/>
      <c r="G1095" s="76"/>
      <c r="H1095" s="76"/>
      <c r="I1095" s="76"/>
      <c r="J1095" s="76"/>
      <c r="K1095" s="192"/>
      <c r="L1095" s="77"/>
      <c r="M1095" s="78"/>
      <c r="N1095" s="78"/>
      <c r="O1095" s="78"/>
      <c r="P1095" s="1"/>
      <c r="Q1095" s="27"/>
      <c r="R1095" s="30"/>
      <c r="S1095" s="1"/>
    </row>
    <row r="1096" spans="1:19" ht="12.75" customHeight="1" x14ac:dyDescent="0.25">
      <c r="A1096" s="22"/>
      <c r="B1096" s="27"/>
      <c r="C1096" s="27"/>
      <c r="D1096" s="27"/>
      <c r="E1096" s="27"/>
      <c r="F1096" s="76"/>
      <c r="G1096" s="76"/>
      <c r="H1096" s="76"/>
      <c r="I1096" s="76"/>
      <c r="J1096" s="76"/>
      <c r="K1096" s="192"/>
      <c r="L1096" s="77"/>
      <c r="M1096" s="78"/>
      <c r="N1096" s="78"/>
      <c r="O1096" s="78"/>
      <c r="P1096" s="1"/>
      <c r="Q1096" s="27"/>
      <c r="R1096" s="30"/>
      <c r="S1096" s="1"/>
    </row>
    <row r="1097" spans="1:19" ht="12.75" customHeight="1" x14ac:dyDescent="0.25">
      <c r="A1097" s="22"/>
      <c r="B1097" s="27"/>
      <c r="C1097" s="27"/>
      <c r="D1097" s="27"/>
      <c r="E1097" s="27"/>
      <c r="F1097" s="76"/>
      <c r="G1097" s="76"/>
      <c r="H1097" s="76"/>
      <c r="I1097" s="76"/>
      <c r="J1097" s="76"/>
      <c r="K1097" s="192"/>
      <c r="L1097" s="77"/>
      <c r="M1097" s="78"/>
      <c r="N1097" s="78"/>
      <c r="O1097" s="78"/>
      <c r="P1097" s="1"/>
      <c r="Q1097" s="27"/>
      <c r="R1097" s="30"/>
      <c r="S1097" s="1"/>
    </row>
    <row r="1098" spans="1:19" ht="12.75" customHeight="1" x14ac:dyDescent="0.25">
      <c r="A1098" s="22"/>
      <c r="B1098" s="27"/>
      <c r="C1098" s="27"/>
      <c r="D1098" s="27"/>
      <c r="E1098" s="27"/>
      <c r="F1098" s="76"/>
      <c r="G1098" s="76"/>
      <c r="H1098" s="76"/>
      <c r="I1098" s="76"/>
      <c r="J1098" s="76"/>
      <c r="K1098" s="192"/>
      <c r="L1098" s="77"/>
      <c r="M1098" s="78"/>
      <c r="N1098" s="78"/>
      <c r="O1098" s="78"/>
      <c r="P1098" s="1"/>
      <c r="Q1098" s="27"/>
      <c r="R1098" s="30"/>
      <c r="S1098" s="1"/>
    </row>
    <row r="1099" spans="1:19" ht="12.75" customHeight="1" x14ac:dyDescent="0.25">
      <c r="A1099" s="22"/>
      <c r="B1099" s="27"/>
      <c r="C1099" s="27"/>
      <c r="D1099" s="27"/>
      <c r="E1099" s="27"/>
      <c r="F1099" s="76"/>
      <c r="G1099" s="76"/>
      <c r="H1099" s="76"/>
      <c r="I1099" s="76"/>
      <c r="J1099" s="76"/>
      <c r="K1099" s="192"/>
      <c r="L1099" s="77"/>
      <c r="M1099" s="78"/>
      <c r="N1099" s="78"/>
      <c r="O1099" s="78"/>
      <c r="P1099" s="1"/>
      <c r="Q1099" s="27"/>
      <c r="R1099" s="30"/>
      <c r="S1099" s="1"/>
    </row>
    <row r="1100" spans="1:19" ht="12.75" customHeight="1" x14ac:dyDescent="0.25">
      <c r="A1100" s="22"/>
      <c r="B1100" s="27"/>
      <c r="C1100" s="27"/>
      <c r="D1100" s="27"/>
      <c r="E1100" s="27"/>
      <c r="F1100" s="76"/>
      <c r="G1100" s="76"/>
      <c r="H1100" s="76"/>
      <c r="I1100" s="76"/>
      <c r="J1100" s="76"/>
      <c r="K1100" s="192"/>
      <c r="L1100" s="77"/>
      <c r="M1100" s="78"/>
      <c r="N1100" s="78"/>
      <c r="O1100" s="78"/>
      <c r="P1100" s="1"/>
      <c r="Q1100" s="27"/>
      <c r="R1100" s="30"/>
      <c r="S1100" s="1"/>
    </row>
    <row r="1101" spans="1:19" ht="12.75" customHeight="1" x14ac:dyDescent="0.25">
      <c r="A1101" s="22"/>
      <c r="B1101" s="27"/>
      <c r="C1101" s="27"/>
      <c r="D1101" s="27"/>
      <c r="E1101" s="27"/>
      <c r="F1101" s="76"/>
      <c r="G1101" s="76"/>
      <c r="H1101" s="76"/>
      <c r="I1101" s="76"/>
      <c r="J1101" s="76"/>
      <c r="K1101" s="192"/>
      <c r="L1101" s="77"/>
      <c r="M1101" s="78"/>
      <c r="N1101" s="78"/>
      <c r="O1101" s="78"/>
      <c r="P1101" s="1"/>
      <c r="Q1101" s="27"/>
      <c r="R1101" s="30"/>
      <c r="S1101" s="1"/>
    </row>
    <row r="1102" spans="1:19" ht="12.75" customHeight="1" x14ac:dyDescent="0.25">
      <c r="A1102" s="22"/>
      <c r="B1102" s="27"/>
      <c r="C1102" s="27"/>
      <c r="D1102" s="27"/>
      <c r="E1102" s="27"/>
      <c r="F1102" s="76"/>
      <c r="G1102" s="76"/>
      <c r="H1102" s="76"/>
      <c r="I1102" s="76"/>
      <c r="J1102" s="76"/>
      <c r="K1102" s="192"/>
      <c r="L1102" s="77"/>
      <c r="M1102" s="78"/>
      <c r="N1102" s="78"/>
      <c r="O1102" s="78"/>
      <c r="P1102" s="1"/>
      <c r="Q1102" s="27"/>
      <c r="R1102" s="30"/>
      <c r="S1102" s="1"/>
    </row>
    <row r="1103" spans="1:19" ht="12.75" customHeight="1" x14ac:dyDescent="0.25">
      <c r="A1103" s="22"/>
      <c r="B1103" s="27"/>
      <c r="C1103" s="27"/>
      <c r="D1103" s="27"/>
      <c r="E1103" s="27"/>
      <c r="F1103" s="76"/>
      <c r="G1103" s="76"/>
      <c r="H1103" s="76"/>
      <c r="I1103" s="76"/>
      <c r="J1103" s="76"/>
      <c r="K1103" s="192"/>
      <c r="L1103" s="77"/>
      <c r="M1103" s="78"/>
      <c r="N1103" s="78"/>
      <c r="O1103" s="78"/>
      <c r="P1103" s="1"/>
      <c r="Q1103" s="27"/>
      <c r="R1103" s="30"/>
      <c r="S1103" s="1"/>
    </row>
    <row r="1104" spans="1:19" ht="12.75" customHeight="1" x14ac:dyDescent="0.25">
      <c r="A1104" s="22"/>
      <c r="B1104" s="27"/>
      <c r="C1104" s="27"/>
      <c r="D1104" s="27"/>
      <c r="E1104" s="27"/>
      <c r="F1104" s="76"/>
      <c r="G1104" s="76"/>
      <c r="H1104" s="76"/>
      <c r="I1104" s="76"/>
      <c r="J1104" s="76"/>
      <c r="K1104" s="192"/>
      <c r="L1104" s="77"/>
      <c r="M1104" s="78"/>
      <c r="N1104" s="78"/>
      <c r="O1104" s="78"/>
      <c r="P1104" s="1"/>
      <c r="Q1104" s="27"/>
      <c r="R1104" s="30"/>
      <c r="S1104" s="1"/>
    </row>
    <row r="1105" spans="1:19" ht="12.75" customHeight="1" x14ac:dyDescent="0.25">
      <c r="A1105" s="22"/>
      <c r="B1105" s="27"/>
      <c r="C1105" s="27"/>
      <c r="D1105" s="27"/>
      <c r="E1105" s="27"/>
      <c r="F1105" s="76"/>
      <c r="G1105" s="76"/>
      <c r="H1105" s="76"/>
      <c r="I1105" s="76"/>
      <c r="J1105" s="76"/>
      <c r="K1105" s="192"/>
      <c r="L1105" s="77"/>
      <c r="M1105" s="78"/>
      <c r="N1105" s="78"/>
      <c r="O1105" s="78"/>
      <c r="P1105" s="1"/>
      <c r="Q1105" s="27"/>
      <c r="R1105" s="30"/>
      <c r="S1105" s="1"/>
    </row>
    <row r="1106" spans="1:19" ht="12.75" customHeight="1" x14ac:dyDescent="0.25">
      <c r="A1106" s="22"/>
      <c r="B1106" s="27"/>
      <c r="C1106" s="27"/>
      <c r="D1106" s="27"/>
      <c r="E1106" s="27"/>
      <c r="F1106" s="76"/>
      <c r="G1106" s="76"/>
      <c r="H1106" s="76"/>
      <c r="I1106" s="76"/>
      <c r="J1106" s="76"/>
      <c r="K1106" s="192"/>
      <c r="L1106" s="77"/>
      <c r="M1106" s="78"/>
      <c r="N1106" s="78"/>
      <c r="O1106" s="78"/>
      <c r="P1106" s="1"/>
      <c r="Q1106" s="27"/>
      <c r="R1106" s="30"/>
      <c r="S1106" s="1"/>
    </row>
    <row r="1107" spans="1:19" ht="12.75" customHeight="1" x14ac:dyDescent="0.25">
      <c r="A1107" s="22"/>
      <c r="B1107" s="27"/>
      <c r="C1107" s="27"/>
      <c r="D1107" s="27"/>
      <c r="E1107" s="27"/>
      <c r="F1107" s="76"/>
      <c r="G1107" s="76"/>
      <c r="H1107" s="76"/>
      <c r="I1107" s="76"/>
      <c r="J1107" s="76"/>
      <c r="K1107" s="192"/>
      <c r="L1107" s="77"/>
      <c r="M1107" s="78"/>
      <c r="N1107" s="78"/>
      <c r="O1107" s="78"/>
      <c r="P1107" s="1"/>
      <c r="Q1107" s="27"/>
      <c r="R1107" s="30"/>
      <c r="S1107" s="1"/>
    </row>
    <row r="1108" spans="1:19" ht="12.75" customHeight="1" x14ac:dyDescent="0.25">
      <c r="A1108" s="22"/>
      <c r="B1108" s="27"/>
      <c r="C1108" s="27"/>
      <c r="D1108" s="27"/>
      <c r="E1108" s="27"/>
      <c r="F1108" s="76"/>
      <c r="G1108" s="76"/>
      <c r="H1108" s="76"/>
      <c r="I1108" s="76"/>
      <c r="J1108" s="76"/>
      <c r="K1108" s="192"/>
      <c r="L1108" s="77"/>
      <c r="M1108" s="78"/>
      <c r="N1108" s="78"/>
      <c r="O1108" s="78"/>
      <c r="P1108" s="1"/>
      <c r="Q1108" s="27"/>
      <c r="R1108" s="30"/>
      <c r="S1108" s="1"/>
    </row>
    <row r="1109" spans="1:19" ht="12.75" customHeight="1" x14ac:dyDescent="0.25">
      <c r="A1109" s="22"/>
      <c r="B1109" s="27"/>
      <c r="C1109" s="27"/>
      <c r="D1109" s="27"/>
      <c r="E1109" s="27"/>
      <c r="F1109" s="76"/>
      <c r="G1109" s="76"/>
      <c r="H1109" s="76"/>
      <c r="I1109" s="76"/>
      <c r="J1109" s="76"/>
      <c r="K1109" s="192"/>
      <c r="L1109" s="77"/>
      <c r="M1109" s="78"/>
      <c r="N1109" s="78"/>
      <c r="O1109" s="78"/>
      <c r="P1109" s="1"/>
      <c r="Q1109" s="27"/>
      <c r="R1109" s="30"/>
      <c r="S1109" s="1"/>
    </row>
    <row r="1110" spans="1:19" ht="12.75" customHeight="1" x14ac:dyDescent="0.25">
      <c r="A1110" s="22"/>
      <c r="B1110" s="27"/>
      <c r="C1110" s="27"/>
      <c r="D1110" s="27"/>
      <c r="E1110" s="27"/>
      <c r="F1110" s="76"/>
      <c r="G1110" s="76"/>
      <c r="H1110" s="76"/>
      <c r="I1110" s="76"/>
      <c r="J1110" s="76"/>
      <c r="K1110" s="192"/>
      <c r="L1110" s="77"/>
      <c r="M1110" s="78"/>
      <c r="N1110" s="78"/>
      <c r="O1110" s="78"/>
      <c r="P1110" s="1"/>
      <c r="Q1110" s="27"/>
      <c r="R1110" s="30"/>
      <c r="S1110" s="1"/>
    </row>
    <row r="1111" spans="1:19" ht="12.75" customHeight="1" x14ac:dyDescent="0.25">
      <c r="A1111" s="22"/>
      <c r="B1111" s="27"/>
      <c r="C1111" s="27"/>
      <c r="D1111" s="27"/>
      <c r="E1111" s="27"/>
      <c r="F1111" s="76"/>
      <c r="G1111" s="76"/>
      <c r="H1111" s="76"/>
      <c r="I1111" s="76"/>
      <c r="J1111" s="76"/>
      <c r="K1111" s="192"/>
      <c r="L1111" s="77"/>
      <c r="M1111" s="78"/>
      <c r="N1111" s="78"/>
      <c r="O1111" s="78"/>
      <c r="P1111" s="1"/>
      <c r="Q1111" s="27"/>
      <c r="R1111" s="30"/>
      <c r="S1111" s="1"/>
    </row>
    <row r="1112" spans="1:19" ht="12.75" customHeight="1" x14ac:dyDescent="0.25">
      <c r="A1112" s="22"/>
      <c r="B1112" s="27"/>
      <c r="C1112" s="27"/>
      <c r="D1112" s="27"/>
      <c r="E1112" s="27"/>
      <c r="F1112" s="76"/>
      <c r="G1112" s="76"/>
      <c r="H1112" s="76"/>
      <c r="I1112" s="76"/>
      <c r="J1112" s="76"/>
      <c r="K1112" s="192"/>
      <c r="L1112" s="77"/>
      <c r="M1112" s="78"/>
      <c r="N1112" s="78"/>
      <c r="O1112" s="78"/>
      <c r="P1112" s="1"/>
      <c r="Q1112" s="27"/>
      <c r="R1112" s="30"/>
      <c r="S1112" s="1"/>
    </row>
    <row r="1113" spans="1:19" ht="12.75" customHeight="1" x14ac:dyDescent="0.25">
      <c r="A1113" s="22"/>
      <c r="B1113" s="27"/>
      <c r="C1113" s="27"/>
      <c r="D1113" s="27"/>
      <c r="E1113" s="27"/>
      <c r="F1113" s="76"/>
      <c r="G1113" s="76"/>
      <c r="H1113" s="76"/>
      <c r="I1113" s="76"/>
      <c r="J1113" s="76"/>
      <c r="K1113" s="192"/>
      <c r="L1113" s="77"/>
      <c r="M1113" s="78"/>
      <c r="N1113" s="78"/>
      <c r="O1113" s="78"/>
      <c r="P1113" s="1"/>
      <c r="Q1113" s="27"/>
      <c r="R1113" s="30"/>
      <c r="S1113" s="1"/>
    </row>
    <row r="1114" spans="1:19" ht="12.75" customHeight="1" x14ac:dyDescent="0.25">
      <c r="A1114" s="22"/>
      <c r="B1114" s="27"/>
      <c r="C1114" s="27"/>
      <c r="D1114" s="27"/>
      <c r="E1114" s="27"/>
      <c r="F1114" s="76"/>
      <c r="G1114" s="76"/>
      <c r="H1114" s="76"/>
      <c r="I1114" s="76"/>
      <c r="J1114" s="76"/>
      <c r="K1114" s="192"/>
      <c r="L1114" s="77"/>
      <c r="M1114" s="78"/>
      <c r="N1114" s="78"/>
      <c r="O1114" s="78"/>
      <c r="P1114" s="1"/>
      <c r="Q1114" s="27"/>
      <c r="R1114" s="30"/>
      <c r="S1114" s="1"/>
    </row>
    <row r="1115" spans="1:19" ht="12.75" customHeight="1" x14ac:dyDescent="0.25">
      <c r="A1115" s="22"/>
      <c r="B1115" s="27"/>
      <c r="C1115" s="27"/>
      <c r="D1115" s="27"/>
      <c r="E1115" s="27"/>
      <c r="F1115" s="76"/>
      <c r="G1115" s="76"/>
      <c r="H1115" s="76"/>
      <c r="I1115" s="76"/>
      <c r="J1115" s="76"/>
      <c r="K1115" s="192"/>
      <c r="L1115" s="77"/>
      <c r="M1115" s="78"/>
      <c r="N1115" s="78"/>
      <c r="O1115" s="78"/>
      <c r="P1115" s="1"/>
      <c r="Q1115" s="27"/>
      <c r="R1115" s="30"/>
      <c r="S1115" s="1"/>
    </row>
    <row r="1116" spans="1:19" ht="12.75" customHeight="1" x14ac:dyDescent="0.25">
      <c r="A1116" s="22"/>
      <c r="B1116" s="27"/>
      <c r="C1116" s="27"/>
      <c r="D1116" s="27"/>
      <c r="E1116" s="27"/>
      <c r="F1116" s="76"/>
      <c r="G1116" s="76"/>
      <c r="H1116" s="76"/>
      <c r="I1116" s="76"/>
      <c r="J1116" s="76"/>
      <c r="K1116" s="192"/>
      <c r="L1116" s="77"/>
      <c r="M1116" s="78"/>
      <c r="N1116" s="78"/>
      <c r="O1116" s="78"/>
      <c r="P1116" s="1"/>
      <c r="Q1116" s="27"/>
      <c r="R1116" s="30"/>
      <c r="S1116" s="1"/>
    </row>
    <row r="1117" spans="1:19" ht="12.75" customHeight="1" x14ac:dyDescent="0.25">
      <c r="A1117" s="22"/>
      <c r="B1117" s="27"/>
      <c r="C1117" s="27"/>
      <c r="D1117" s="27"/>
      <c r="E1117" s="27"/>
      <c r="F1117" s="76"/>
      <c r="G1117" s="76"/>
      <c r="H1117" s="76"/>
      <c r="I1117" s="76"/>
      <c r="J1117" s="76"/>
      <c r="K1117" s="192"/>
      <c r="L1117" s="77"/>
      <c r="M1117" s="78"/>
      <c r="N1117" s="78"/>
      <c r="O1117" s="78"/>
      <c r="P1117" s="1"/>
      <c r="Q1117" s="27"/>
      <c r="R1117" s="30"/>
      <c r="S1117" s="1"/>
    </row>
    <row r="1118" spans="1:19" ht="12.75" customHeight="1" x14ac:dyDescent="0.25">
      <c r="A1118" s="22"/>
      <c r="B1118" s="27"/>
      <c r="C1118" s="27"/>
      <c r="D1118" s="27"/>
      <c r="E1118" s="27"/>
      <c r="F1118" s="76"/>
      <c r="G1118" s="76"/>
      <c r="H1118" s="76"/>
      <c r="I1118" s="76"/>
      <c r="J1118" s="76"/>
      <c r="K1118" s="192"/>
      <c r="L1118" s="77"/>
      <c r="M1118" s="78"/>
      <c r="N1118" s="78"/>
      <c r="O1118" s="78"/>
      <c r="P1118" s="1"/>
      <c r="Q1118" s="27"/>
      <c r="R1118" s="30"/>
      <c r="S1118" s="1"/>
    </row>
    <row r="1119" spans="1:19" ht="12.75" customHeight="1" x14ac:dyDescent="0.25">
      <c r="A1119" s="22"/>
      <c r="B1119" s="27"/>
      <c r="C1119" s="27"/>
      <c r="D1119" s="27"/>
      <c r="E1119" s="27"/>
      <c r="F1119" s="76"/>
      <c r="G1119" s="76"/>
      <c r="H1119" s="76"/>
      <c r="I1119" s="76"/>
      <c r="J1119" s="76"/>
      <c r="K1119" s="192"/>
      <c r="L1119" s="77"/>
      <c r="M1119" s="78"/>
      <c r="N1119" s="78"/>
      <c r="O1119" s="78"/>
      <c r="P1119" s="1"/>
      <c r="Q1119" s="27"/>
      <c r="R1119" s="30"/>
      <c r="S1119" s="1"/>
    </row>
    <row r="1120" spans="1:19" ht="12.75" customHeight="1" x14ac:dyDescent="0.25">
      <c r="A1120" s="22"/>
      <c r="B1120" s="27"/>
      <c r="C1120" s="27"/>
      <c r="D1120" s="27"/>
      <c r="E1120" s="27"/>
      <c r="F1120" s="76"/>
      <c r="G1120" s="76"/>
      <c r="H1120" s="76"/>
      <c r="I1120" s="76"/>
      <c r="J1120" s="76"/>
      <c r="K1120" s="192"/>
      <c r="L1120" s="77"/>
      <c r="M1120" s="78"/>
      <c r="N1120" s="78"/>
      <c r="O1120" s="78"/>
      <c r="P1120" s="1"/>
      <c r="Q1120" s="27"/>
      <c r="R1120" s="30"/>
      <c r="S1120" s="1"/>
    </row>
    <row r="1121" spans="1:19" ht="12.75" customHeight="1" x14ac:dyDescent="0.25">
      <c r="A1121" s="22"/>
      <c r="B1121" s="27"/>
      <c r="C1121" s="27"/>
      <c r="D1121" s="27"/>
      <c r="E1121" s="27"/>
      <c r="F1121" s="76"/>
      <c r="G1121" s="76"/>
      <c r="H1121" s="76"/>
      <c r="I1121" s="76"/>
      <c r="J1121" s="76"/>
      <c r="K1121" s="192"/>
      <c r="L1121" s="77"/>
      <c r="M1121" s="78"/>
      <c r="N1121" s="78"/>
      <c r="O1121" s="78"/>
      <c r="P1121" s="1"/>
      <c r="Q1121" s="27"/>
      <c r="R1121" s="30"/>
      <c r="S1121" s="1"/>
    </row>
    <row r="1122" spans="1:19" ht="12.75" customHeight="1" x14ac:dyDescent="0.25">
      <c r="A1122" s="22"/>
      <c r="B1122" s="27"/>
      <c r="C1122" s="27"/>
      <c r="D1122" s="27"/>
      <c r="E1122" s="27"/>
      <c r="F1122" s="76"/>
      <c r="G1122" s="76"/>
      <c r="H1122" s="76"/>
      <c r="I1122" s="76"/>
      <c r="J1122" s="76"/>
      <c r="K1122" s="192"/>
      <c r="L1122" s="77"/>
      <c r="M1122" s="78"/>
      <c r="N1122" s="78"/>
      <c r="O1122" s="78"/>
      <c r="P1122" s="1"/>
      <c r="Q1122" s="27"/>
      <c r="R1122" s="30"/>
      <c r="S1122" s="1"/>
    </row>
    <row r="1123" spans="1:19" ht="12.75" customHeight="1" x14ac:dyDescent="0.25">
      <c r="A1123" s="22"/>
      <c r="B1123" s="27"/>
      <c r="C1123" s="27"/>
      <c r="D1123" s="27"/>
      <c r="E1123" s="27"/>
      <c r="F1123" s="76"/>
      <c r="G1123" s="76"/>
      <c r="H1123" s="76"/>
      <c r="I1123" s="76"/>
      <c r="J1123" s="76"/>
      <c r="K1123" s="192"/>
      <c r="L1123" s="77"/>
      <c r="M1123" s="78"/>
      <c r="N1123" s="78"/>
      <c r="O1123" s="78"/>
      <c r="P1123" s="1"/>
      <c r="Q1123" s="27"/>
      <c r="R1123" s="30"/>
      <c r="S1123" s="1"/>
    </row>
    <row r="1124" spans="1:19" ht="12.75" customHeight="1" x14ac:dyDescent="0.25">
      <c r="A1124" s="22"/>
      <c r="B1124" s="27"/>
      <c r="C1124" s="27"/>
      <c r="D1124" s="27"/>
      <c r="E1124" s="27"/>
      <c r="F1124" s="76"/>
      <c r="G1124" s="76"/>
      <c r="H1124" s="76"/>
      <c r="I1124" s="76"/>
      <c r="J1124" s="76"/>
      <c r="K1124" s="192"/>
      <c r="L1124" s="77"/>
      <c r="M1124" s="78"/>
      <c r="N1124" s="78"/>
      <c r="O1124" s="78"/>
      <c r="P1124" s="1"/>
      <c r="Q1124" s="27"/>
      <c r="R1124" s="30"/>
      <c r="S1124" s="1"/>
    </row>
    <row r="1125" spans="1:19" ht="12.75" customHeight="1" x14ac:dyDescent="0.25">
      <c r="A1125" s="22"/>
      <c r="B1125" s="27"/>
      <c r="C1125" s="27"/>
      <c r="D1125" s="27"/>
      <c r="E1125" s="27"/>
      <c r="F1125" s="76"/>
      <c r="G1125" s="76"/>
      <c r="H1125" s="76"/>
      <c r="I1125" s="76"/>
      <c r="J1125" s="76"/>
      <c r="K1125" s="192"/>
      <c r="L1125" s="77"/>
      <c r="M1125" s="78"/>
      <c r="N1125" s="78"/>
      <c r="O1125" s="78"/>
      <c r="P1125" s="1"/>
      <c r="Q1125" s="27"/>
      <c r="R1125" s="30"/>
      <c r="S1125" s="1"/>
    </row>
    <row r="1126" spans="1:19" ht="12.75" customHeight="1" x14ac:dyDescent="0.25">
      <c r="A1126" s="22"/>
      <c r="B1126" s="27"/>
      <c r="C1126" s="27"/>
      <c r="D1126" s="27"/>
      <c r="E1126" s="27"/>
      <c r="F1126" s="76"/>
      <c r="G1126" s="76"/>
      <c r="H1126" s="76"/>
      <c r="I1126" s="76"/>
      <c r="J1126" s="76"/>
      <c r="K1126" s="192"/>
      <c r="L1126" s="77"/>
      <c r="M1126" s="78"/>
      <c r="N1126" s="78"/>
      <c r="O1126" s="78"/>
      <c r="P1126" s="1"/>
      <c r="Q1126" s="27"/>
      <c r="R1126" s="30"/>
      <c r="S1126" s="1"/>
    </row>
    <row r="1127" spans="1:19" ht="12.75" customHeight="1" x14ac:dyDescent="0.25">
      <c r="A1127" s="22"/>
      <c r="B1127" s="27"/>
      <c r="C1127" s="27"/>
      <c r="D1127" s="27"/>
      <c r="E1127" s="27"/>
      <c r="F1127" s="76"/>
      <c r="G1127" s="76"/>
      <c r="H1127" s="76"/>
      <c r="I1127" s="76"/>
      <c r="J1127" s="76"/>
      <c r="K1127" s="192"/>
      <c r="L1127" s="77"/>
      <c r="M1127" s="78"/>
      <c r="N1127" s="78"/>
      <c r="O1127" s="78"/>
      <c r="P1127" s="1"/>
      <c r="Q1127" s="27"/>
      <c r="R1127" s="30"/>
      <c r="S1127" s="1"/>
    </row>
    <row r="1128" spans="1:19" ht="12.75" customHeight="1" x14ac:dyDescent="0.25">
      <c r="A1128" s="22"/>
      <c r="B1128" s="27"/>
      <c r="C1128" s="27"/>
      <c r="D1128" s="27"/>
      <c r="E1128" s="27"/>
      <c r="F1128" s="76"/>
      <c r="G1128" s="76"/>
      <c r="H1128" s="76"/>
      <c r="I1128" s="76"/>
      <c r="J1128" s="76"/>
      <c r="K1128" s="192"/>
      <c r="L1128" s="77"/>
      <c r="M1128" s="78"/>
      <c r="N1128" s="78"/>
      <c r="O1128" s="78"/>
      <c r="P1128" s="1"/>
      <c r="Q1128" s="27"/>
      <c r="R1128" s="30"/>
      <c r="S1128" s="1"/>
    </row>
    <row r="1129" spans="1:19" ht="12.75" customHeight="1" x14ac:dyDescent="0.25">
      <c r="A1129" s="22"/>
      <c r="B1129" s="27"/>
      <c r="C1129" s="27"/>
      <c r="D1129" s="27"/>
      <c r="E1129" s="27"/>
      <c r="F1129" s="76"/>
      <c r="G1129" s="76"/>
      <c r="H1129" s="76"/>
      <c r="I1129" s="76"/>
      <c r="J1129" s="76"/>
      <c r="K1129" s="192"/>
      <c r="L1129" s="77"/>
      <c r="M1129" s="78"/>
      <c r="N1129" s="78"/>
      <c r="O1129" s="78"/>
      <c r="P1129" s="1"/>
      <c r="Q1129" s="27"/>
      <c r="R1129" s="30"/>
      <c r="S1129" s="1"/>
    </row>
    <row r="1130" spans="1:19" ht="12.75" customHeight="1" x14ac:dyDescent="0.25">
      <c r="A1130" s="22"/>
      <c r="B1130" s="27"/>
      <c r="C1130" s="27"/>
      <c r="D1130" s="27"/>
      <c r="E1130" s="27"/>
      <c r="F1130" s="76"/>
      <c r="G1130" s="76"/>
      <c r="H1130" s="76"/>
      <c r="I1130" s="76"/>
      <c r="J1130" s="76"/>
      <c r="K1130" s="192"/>
      <c r="L1130" s="77"/>
      <c r="M1130" s="78"/>
      <c r="N1130" s="78"/>
      <c r="O1130" s="78"/>
      <c r="P1130" s="1"/>
      <c r="Q1130" s="27"/>
      <c r="R1130" s="30"/>
      <c r="S1130" s="1"/>
    </row>
    <row r="1131" spans="1:19" ht="12.75" customHeight="1" x14ac:dyDescent="0.25">
      <c r="A1131" s="22"/>
      <c r="B1131" s="27"/>
      <c r="C1131" s="27"/>
      <c r="D1131" s="27"/>
      <c r="E1131" s="27"/>
      <c r="F1131" s="76"/>
      <c r="G1131" s="76"/>
      <c r="H1131" s="76"/>
      <c r="I1131" s="76"/>
      <c r="J1131" s="76"/>
      <c r="K1131" s="192"/>
      <c r="L1131" s="77"/>
      <c r="M1131" s="78"/>
      <c r="N1131" s="78"/>
      <c r="O1131" s="78"/>
      <c r="P1131" s="1"/>
      <c r="Q1131" s="27"/>
      <c r="R1131" s="30"/>
      <c r="S1131" s="1"/>
    </row>
    <row r="1132" spans="1:19" ht="12.75" customHeight="1" x14ac:dyDescent="0.25">
      <c r="A1132" s="22"/>
      <c r="B1132" s="27"/>
      <c r="C1132" s="27"/>
      <c r="D1132" s="27"/>
      <c r="E1132" s="27"/>
      <c r="F1132" s="76"/>
      <c r="G1132" s="76"/>
      <c r="H1132" s="76"/>
      <c r="I1132" s="76"/>
      <c r="J1132" s="76"/>
      <c r="K1132" s="192"/>
      <c r="L1132" s="77"/>
      <c r="M1132" s="78"/>
      <c r="N1132" s="78"/>
      <c r="O1132" s="78"/>
      <c r="P1132" s="1"/>
      <c r="Q1132" s="27"/>
      <c r="R1132" s="30"/>
      <c r="S1132" s="1"/>
    </row>
    <row r="1133" spans="1:19" ht="12.75" customHeight="1" x14ac:dyDescent="0.25">
      <c r="A1133" s="22"/>
      <c r="B1133" s="27"/>
      <c r="C1133" s="27"/>
      <c r="D1133" s="27"/>
      <c r="E1133" s="27"/>
      <c r="F1133" s="76"/>
      <c r="G1133" s="76"/>
      <c r="H1133" s="76"/>
      <c r="I1133" s="76"/>
      <c r="J1133" s="76"/>
      <c r="K1133" s="192"/>
      <c r="L1133" s="77"/>
      <c r="M1133" s="78"/>
      <c r="N1133" s="78"/>
      <c r="O1133" s="78"/>
      <c r="P1133" s="1"/>
      <c r="Q1133" s="27"/>
      <c r="R1133" s="30"/>
      <c r="S1133" s="1"/>
    </row>
    <row r="1134" spans="1:19" ht="12.75" customHeight="1" x14ac:dyDescent="0.25">
      <c r="A1134" s="22"/>
      <c r="B1134" s="27"/>
      <c r="C1134" s="27"/>
      <c r="D1134" s="27"/>
      <c r="E1134" s="27"/>
      <c r="F1134" s="76"/>
      <c r="G1134" s="76"/>
      <c r="H1134" s="76"/>
      <c r="I1134" s="76"/>
      <c r="J1134" s="76"/>
      <c r="K1134" s="192"/>
      <c r="L1134" s="77"/>
      <c r="M1134" s="78"/>
      <c r="N1134" s="78"/>
      <c r="O1134" s="78"/>
      <c r="P1134" s="1"/>
      <c r="Q1134" s="27"/>
      <c r="R1134" s="30"/>
      <c r="S1134" s="1"/>
    </row>
    <row r="1135" spans="1:19" ht="12.75" customHeight="1" x14ac:dyDescent="0.25">
      <c r="A1135" s="22"/>
      <c r="B1135" s="27"/>
      <c r="C1135" s="27"/>
      <c r="D1135" s="27"/>
      <c r="E1135" s="27"/>
      <c r="F1135" s="76"/>
      <c r="G1135" s="76"/>
      <c r="H1135" s="76"/>
      <c r="I1135" s="76"/>
      <c r="J1135" s="76"/>
      <c r="K1135" s="192"/>
      <c r="L1135" s="77"/>
      <c r="M1135" s="78"/>
      <c r="N1135" s="78"/>
      <c r="O1135" s="78"/>
      <c r="P1135" s="1"/>
      <c r="Q1135" s="27"/>
      <c r="R1135" s="30"/>
      <c r="S1135" s="1"/>
    </row>
    <row r="1136" spans="1:19" ht="12.75" customHeight="1" x14ac:dyDescent="0.25">
      <c r="A1136" s="22"/>
      <c r="B1136" s="27"/>
      <c r="C1136" s="27"/>
      <c r="D1136" s="27"/>
      <c r="E1136" s="27"/>
      <c r="F1136" s="76"/>
      <c r="G1136" s="76"/>
      <c r="H1136" s="76"/>
      <c r="I1136" s="76"/>
      <c r="J1136" s="76"/>
      <c r="K1136" s="192"/>
      <c r="L1136" s="77"/>
      <c r="M1136" s="78"/>
      <c r="N1136" s="78"/>
      <c r="O1136" s="78"/>
      <c r="P1136" s="1"/>
      <c r="Q1136" s="27"/>
      <c r="R1136" s="30"/>
      <c r="S1136" s="1"/>
    </row>
    <row r="1137" spans="1:19" ht="12.75" customHeight="1" x14ac:dyDescent="0.25">
      <c r="A1137" s="22"/>
      <c r="B1137" s="27"/>
      <c r="C1137" s="27"/>
      <c r="D1137" s="27"/>
      <c r="E1137" s="27"/>
      <c r="F1137" s="76"/>
      <c r="G1137" s="76"/>
      <c r="H1137" s="76"/>
      <c r="I1137" s="76"/>
      <c r="J1137" s="76"/>
      <c r="K1137" s="192"/>
      <c r="L1137" s="77"/>
      <c r="M1137" s="78"/>
      <c r="N1137" s="78"/>
      <c r="O1137" s="78"/>
      <c r="P1137" s="1"/>
      <c r="Q1137" s="27"/>
      <c r="R1137" s="30"/>
      <c r="S1137" s="1"/>
    </row>
    <row r="1138" spans="1:19" ht="12.75" customHeight="1" x14ac:dyDescent="0.25">
      <c r="A1138" s="22"/>
      <c r="B1138" s="27"/>
      <c r="C1138" s="27"/>
      <c r="D1138" s="27"/>
      <c r="E1138" s="27"/>
      <c r="F1138" s="76"/>
      <c r="G1138" s="76"/>
      <c r="H1138" s="76"/>
      <c r="I1138" s="76"/>
      <c r="J1138" s="76"/>
      <c r="K1138" s="192"/>
      <c r="L1138" s="77"/>
      <c r="M1138" s="78"/>
      <c r="N1138" s="78"/>
      <c r="O1138" s="78"/>
      <c r="P1138" s="1"/>
      <c r="Q1138" s="27"/>
      <c r="R1138" s="30"/>
      <c r="S1138" s="1"/>
    </row>
    <row r="1139" spans="1:19" ht="12.75" customHeight="1" x14ac:dyDescent="0.25">
      <c r="A1139" s="22"/>
      <c r="B1139" s="27"/>
      <c r="C1139" s="27"/>
      <c r="D1139" s="27"/>
      <c r="E1139" s="27"/>
      <c r="F1139" s="76"/>
      <c r="G1139" s="76"/>
      <c r="H1139" s="76"/>
      <c r="I1139" s="76"/>
      <c r="J1139" s="76"/>
      <c r="K1139" s="192"/>
      <c r="L1139" s="77"/>
      <c r="M1139" s="78"/>
      <c r="N1139" s="78"/>
      <c r="O1139" s="78"/>
      <c r="P1139" s="1"/>
      <c r="Q1139" s="27"/>
      <c r="R1139" s="30"/>
      <c r="S1139" s="1"/>
    </row>
    <row r="1140" spans="1:19" ht="12.75" customHeight="1" x14ac:dyDescent="0.25">
      <c r="A1140" s="22"/>
      <c r="B1140" s="27"/>
      <c r="C1140" s="27"/>
      <c r="D1140" s="27"/>
      <c r="E1140" s="27"/>
      <c r="F1140" s="76"/>
      <c r="G1140" s="76"/>
      <c r="H1140" s="76"/>
      <c r="I1140" s="76"/>
      <c r="J1140" s="76"/>
      <c r="K1140" s="192"/>
      <c r="L1140" s="77"/>
      <c r="M1140" s="78"/>
      <c r="N1140" s="78"/>
      <c r="O1140" s="78"/>
      <c r="P1140" s="1"/>
      <c r="Q1140" s="27"/>
      <c r="R1140" s="30"/>
      <c r="S1140" s="1"/>
    </row>
    <row r="1141" spans="1:19" ht="12.75" customHeight="1" x14ac:dyDescent="0.25">
      <c r="A1141" s="22"/>
      <c r="B1141" s="27"/>
      <c r="C1141" s="27"/>
      <c r="D1141" s="27"/>
      <c r="E1141" s="27"/>
      <c r="F1141" s="76"/>
      <c r="G1141" s="76"/>
      <c r="H1141" s="76"/>
      <c r="I1141" s="76"/>
      <c r="J1141" s="76"/>
      <c r="K1141" s="192"/>
      <c r="L1141" s="77"/>
      <c r="M1141" s="78"/>
      <c r="N1141" s="78"/>
      <c r="O1141" s="78"/>
      <c r="P1141" s="1"/>
      <c r="Q1141" s="27"/>
      <c r="R1141" s="30"/>
      <c r="S1141" s="1"/>
    </row>
    <row r="1142" spans="1:19" ht="12.75" customHeight="1" x14ac:dyDescent="0.25">
      <c r="A1142" s="22"/>
      <c r="B1142" s="27"/>
      <c r="C1142" s="27"/>
      <c r="D1142" s="27"/>
      <c r="E1142" s="27"/>
      <c r="F1142" s="76"/>
      <c r="G1142" s="76"/>
      <c r="H1142" s="76"/>
      <c r="I1142" s="76"/>
      <c r="J1142" s="76"/>
      <c r="K1142" s="192"/>
      <c r="L1142" s="77"/>
      <c r="M1142" s="78"/>
      <c r="N1142" s="78"/>
      <c r="O1142" s="78"/>
      <c r="P1142" s="1"/>
      <c r="Q1142" s="27"/>
      <c r="R1142" s="30"/>
      <c r="S1142" s="1"/>
    </row>
    <row r="1143" spans="1:19" ht="12.75" customHeight="1" x14ac:dyDescent="0.25">
      <c r="A1143" s="22"/>
      <c r="B1143" s="27"/>
      <c r="C1143" s="27"/>
      <c r="D1143" s="27"/>
      <c r="E1143" s="27"/>
      <c r="F1143" s="76"/>
      <c r="G1143" s="76"/>
      <c r="H1143" s="76"/>
      <c r="I1143" s="76"/>
      <c r="J1143" s="76"/>
      <c r="K1143" s="192"/>
      <c r="L1143" s="77"/>
      <c r="M1143" s="78"/>
      <c r="N1143" s="78"/>
      <c r="O1143" s="78"/>
      <c r="P1143" s="1"/>
      <c r="Q1143" s="27"/>
      <c r="R1143" s="30"/>
      <c r="S1143" s="1"/>
    </row>
    <row r="1144" spans="1:19" ht="12.75" customHeight="1" x14ac:dyDescent="0.25">
      <c r="A1144" s="22"/>
      <c r="B1144" s="27"/>
      <c r="C1144" s="27"/>
      <c r="D1144" s="27"/>
      <c r="E1144" s="27"/>
      <c r="F1144" s="76"/>
      <c r="G1144" s="76"/>
      <c r="H1144" s="76"/>
      <c r="I1144" s="76"/>
      <c r="J1144" s="76"/>
      <c r="K1144" s="192"/>
      <c r="L1144" s="77"/>
      <c r="M1144" s="78"/>
      <c r="N1144" s="78"/>
      <c r="O1144" s="78"/>
      <c r="P1144" s="1"/>
      <c r="Q1144" s="27"/>
      <c r="R1144" s="30"/>
      <c r="S1144" s="1"/>
    </row>
    <row r="1145" spans="1:19" ht="12.75" customHeight="1" x14ac:dyDescent="0.25">
      <c r="A1145" s="22"/>
      <c r="B1145" s="27"/>
      <c r="C1145" s="27"/>
      <c r="D1145" s="27"/>
      <c r="E1145" s="27"/>
      <c r="F1145" s="76"/>
      <c r="G1145" s="76"/>
      <c r="H1145" s="76"/>
      <c r="I1145" s="76"/>
      <c r="J1145" s="76"/>
      <c r="K1145" s="192"/>
      <c r="L1145" s="77"/>
      <c r="M1145" s="78"/>
      <c r="N1145" s="78"/>
      <c r="O1145" s="78"/>
      <c r="P1145" s="1"/>
      <c r="Q1145" s="27"/>
      <c r="R1145" s="30"/>
      <c r="S1145" s="1"/>
    </row>
    <row r="1146" spans="1:19" ht="12.75" customHeight="1" x14ac:dyDescent="0.25">
      <c r="A1146" s="22"/>
      <c r="B1146" s="27"/>
      <c r="C1146" s="27"/>
      <c r="D1146" s="27"/>
      <c r="E1146" s="27"/>
      <c r="F1146" s="76"/>
      <c r="G1146" s="76"/>
      <c r="H1146" s="76"/>
      <c r="I1146" s="76"/>
      <c r="J1146" s="76"/>
      <c r="K1146" s="192"/>
      <c r="L1146" s="77"/>
      <c r="M1146" s="78"/>
      <c r="N1146" s="78"/>
      <c r="O1146" s="78"/>
      <c r="P1146" s="1"/>
      <c r="Q1146" s="27"/>
      <c r="R1146" s="30"/>
      <c r="S1146" s="1"/>
    </row>
    <row r="1147" spans="1:19" ht="12.75" customHeight="1" x14ac:dyDescent="0.25">
      <c r="A1147" s="22"/>
      <c r="B1147" s="27"/>
      <c r="C1147" s="27"/>
      <c r="D1147" s="27"/>
      <c r="E1147" s="27"/>
      <c r="F1147" s="76"/>
      <c r="G1147" s="76"/>
      <c r="H1147" s="76"/>
      <c r="I1147" s="76"/>
      <c r="J1147" s="76"/>
      <c r="K1147" s="192"/>
      <c r="L1147" s="77"/>
      <c r="M1147" s="78"/>
      <c r="N1147" s="78"/>
      <c r="O1147" s="78"/>
      <c r="P1147" s="1"/>
      <c r="Q1147" s="27"/>
      <c r="R1147" s="30"/>
      <c r="S1147" s="1"/>
    </row>
    <row r="1148" spans="1:19" ht="12.75" customHeight="1" x14ac:dyDescent="0.25">
      <c r="A1148" s="22"/>
      <c r="B1148" s="27"/>
      <c r="C1148" s="27"/>
      <c r="D1148" s="27"/>
      <c r="E1148" s="27"/>
      <c r="F1148" s="76"/>
      <c r="G1148" s="76"/>
      <c r="H1148" s="76"/>
      <c r="I1148" s="76"/>
      <c r="J1148" s="76"/>
      <c r="K1148" s="192"/>
      <c r="L1148" s="77"/>
      <c r="M1148" s="78"/>
      <c r="N1148" s="78"/>
      <c r="O1148" s="78"/>
      <c r="P1148" s="1"/>
      <c r="Q1148" s="27"/>
      <c r="R1148" s="30"/>
      <c r="S1148" s="1"/>
    </row>
    <row r="1149" spans="1:19" ht="12.75" customHeight="1" x14ac:dyDescent="0.25">
      <c r="A1149" s="22"/>
      <c r="B1149" s="27"/>
      <c r="C1149" s="27"/>
      <c r="D1149" s="27"/>
      <c r="E1149" s="27"/>
      <c r="F1149" s="76"/>
      <c r="G1149" s="76"/>
      <c r="H1149" s="76"/>
      <c r="I1149" s="76"/>
      <c r="J1149" s="76"/>
      <c r="K1149" s="192"/>
      <c r="L1149" s="77"/>
      <c r="M1149" s="78"/>
      <c r="N1149" s="78"/>
      <c r="O1149" s="78"/>
      <c r="P1149" s="1"/>
      <c r="Q1149" s="27"/>
      <c r="R1149" s="30"/>
      <c r="S1149" s="1"/>
    </row>
    <row r="1150" spans="1:19" ht="12.75" customHeight="1" x14ac:dyDescent="0.25">
      <c r="A1150" s="22"/>
      <c r="B1150" s="27"/>
      <c r="C1150" s="27"/>
      <c r="D1150" s="27"/>
      <c r="E1150" s="27"/>
      <c r="F1150" s="76"/>
      <c r="G1150" s="76"/>
      <c r="H1150" s="76"/>
      <c r="I1150" s="76"/>
      <c r="J1150" s="76"/>
      <c r="K1150" s="192"/>
      <c r="L1150" s="77"/>
      <c r="M1150" s="78"/>
      <c r="N1150" s="78"/>
      <c r="O1150" s="78"/>
      <c r="P1150" s="1"/>
      <c r="Q1150" s="27"/>
      <c r="R1150" s="30"/>
      <c r="S1150" s="1"/>
    </row>
    <row r="1151" spans="1:19" ht="12.75" customHeight="1" x14ac:dyDescent="0.25">
      <c r="A1151" s="22"/>
      <c r="B1151" s="27"/>
      <c r="C1151" s="27"/>
      <c r="D1151" s="27"/>
      <c r="E1151" s="27"/>
      <c r="F1151" s="76"/>
      <c r="G1151" s="76"/>
      <c r="H1151" s="76"/>
      <c r="I1151" s="76"/>
      <c r="J1151" s="76"/>
      <c r="K1151" s="192"/>
      <c r="L1151" s="77"/>
      <c r="M1151" s="78"/>
      <c r="N1151" s="78"/>
      <c r="O1151" s="78"/>
      <c r="P1151" s="1"/>
      <c r="Q1151" s="27"/>
      <c r="R1151" s="30"/>
      <c r="S1151" s="1"/>
    </row>
    <row r="1152" spans="1:19" ht="12.75" customHeight="1" x14ac:dyDescent="0.25">
      <c r="A1152" s="22"/>
      <c r="B1152" s="27"/>
      <c r="C1152" s="27"/>
      <c r="D1152" s="27"/>
      <c r="E1152" s="27"/>
      <c r="F1152" s="76"/>
      <c r="G1152" s="76"/>
      <c r="H1152" s="76"/>
      <c r="I1152" s="76"/>
      <c r="J1152" s="76"/>
      <c r="K1152" s="192"/>
      <c r="L1152" s="77"/>
      <c r="M1152" s="78"/>
      <c r="N1152" s="78"/>
      <c r="O1152" s="78"/>
      <c r="P1152" s="1"/>
      <c r="Q1152" s="27"/>
      <c r="R1152" s="30"/>
      <c r="S1152" s="1"/>
    </row>
    <row r="1153" spans="1:19" ht="12.75" customHeight="1" x14ac:dyDescent="0.25">
      <c r="A1153" s="22"/>
      <c r="B1153" s="27"/>
      <c r="C1153" s="27"/>
      <c r="D1153" s="27"/>
      <c r="E1153" s="27"/>
      <c r="F1153" s="76"/>
      <c r="G1153" s="76"/>
      <c r="H1153" s="76"/>
      <c r="I1153" s="76"/>
      <c r="J1153" s="76"/>
      <c r="K1153" s="192"/>
      <c r="L1153" s="77"/>
      <c r="M1153" s="78"/>
      <c r="N1153" s="78"/>
      <c r="O1153" s="78"/>
      <c r="P1153" s="1"/>
      <c r="Q1153" s="27"/>
      <c r="R1153" s="30"/>
      <c r="S1153" s="1"/>
    </row>
    <row r="1154" spans="1:19" ht="12.75" customHeight="1" x14ac:dyDescent="0.25">
      <c r="A1154" s="22"/>
      <c r="B1154" s="27"/>
      <c r="C1154" s="27"/>
      <c r="D1154" s="27"/>
      <c r="E1154" s="27"/>
      <c r="F1154" s="76"/>
      <c r="G1154" s="76"/>
      <c r="H1154" s="76"/>
      <c r="I1154" s="76"/>
      <c r="J1154" s="76"/>
      <c r="K1154" s="192"/>
      <c r="L1154" s="77"/>
      <c r="M1154" s="78"/>
      <c r="N1154" s="78"/>
      <c r="O1154" s="78"/>
      <c r="P1154" s="1"/>
      <c r="Q1154" s="27"/>
      <c r="R1154" s="30"/>
      <c r="S1154" s="1"/>
    </row>
    <row r="1155" spans="1:19" ht="12.75" customHeight="1" x14ac:dyDescent="0.25">
      <c r="A1155" s="22"/>
      <c r="B1155" s="27"/>
      <c r="C1155" s="27"/>
      <c r="D1155" s="27"/>
      <c r="E1155" s="27"/>
      <c r="F1155" s="76"/>
      <c r="G1155" s="76"/>
      <c r="H1155" s="76"/>
      <c r="I1155" s="76"/>
      <c r="J1155" s="76"/>
      <c r="K1155" s="192"/>
      <c r="L1155" s="77"/>
      <c r="M1155" s="78"/>
      <c r="N1155" s="78"/>
      <c r="O1155" s="78"/>
      <c r="P1155" s="1"/>
      <c r="Q1155" s="27"/>
      <c r="R1155" s="30"/>
      <c r="S1155" s="1"/>
    </row>
    <row r="1156" spans="1:19" ht="12.75" customHeight="1" x14ac:dyDescent="0.25">
      <c r="A1156" s="22"/>
      <c r="B1156" s="27"/>
      <c r="C1156" s="27"/>
      <c r="D1156" s="27"/>
      <c r="E1156" s="27"/>
      <c r="F1156" s="76"/>
      <c r="G1156" s="76"/>
      <c r="H1156" s="76"/>
      <c r="I1156" s="76"/>
      <c r="J1156" s="76"/>
      <c r="K1156" s="192"/>
      <c r="L1156" s="77"/>
      <c r="M1156" s="78"/>
      <c r="N1156" s="78"/>
      <c r="O1156" s="78"/>
      <c r="P1156" s="1"/>
      <c r="Q1156" s="27"/>
      <c r="R1156" s="30"/>
      <c r="S1156" s="1"/>
    </row>
    <row r="1157" spans="1:19" ht="12.75" customHeight="1" x14ac:dyDescent="0.25">
      <c r="A1157" s="22"/>
      <c r="B1157" s="27"/>
      <c r="C1157" s="27"/>
      <c r="D1157" s="27"/>
      <c r="E1157" s="27"/>
      <c r="F1157" s="76"/>
      <c r="G1157" s="76"/>
      <c r="H1157" s="76"/>
      <c r="I1157" s="76"/>
      <c r="J1157" s="76"/>
      <c r="K1157" s="192"/>
      <c r="L1157" s="77"/>
      <c r="M1157" s="78"/>
      <c r="N1157" s="78"/>
      <c r="O1157" s="78"/>
      <c r="P1157" s="1"/>
      <c r="Q1157" s="27"/>
      <c r="R1157" s="30"/>
      <c r="S1157" s="1"/>
    </row>
    <row r="1158" spans="1:19" ht="12.75" customHeight="1" x14ac:dyDescent="0.25">
      <c r="A1158" s="22"/>
      <c r="B1158" s="27"/>
      <c r="C1158" s="27"/>
      <c r="D1158" s="27"/>
      <c r="E1158" s="27"/>
      <c r="F1158" s="76"/>
      <c r="G1158" s="76"/>
      <c r="H1158" s="76"/>
      <c r="I1158" s="76"/>
      <c r="J1158" s="76"/>
      <c r="K1158" s="192"/>
      <c r="L1158" s="77"/>
      <c r="M1158" s="78"/>
      <c r="N1158" s="78"/>
      <c r="O1158" s="78"/>
      <c r="P1158" s="1"/>
      <c r="Q1158" s="27"/>
      <c r="R1158" s="30"/>
      <c r="S1158" s="1"/>
    </row>
    <row r="1159" spans="1:19" ht="12.75" customHeight="1" x14ac:dyDescent="0.25">
      <c r="A1159" s="22"/>
      <c r="B1159" s="27"/>
      <c r="C1159" s="27"/>
      <c r="D1159" s="27"/>
      <c r="E1159" s="27"/>
      <c r="F1159" s="76"/>
      <c r="G1159" s="76"/>
      <c r="H1159" s="76"/>
      <c r="I1159" s="76"/>
      <c r="J1159" s="76"/>
      <c r="K1159" s="192"/>
      <c r="L1159" s="77"/>
      <c r="M1159" s="78"/>
      <c r="N1159" s="78"/>
      <c r="O1159" s="78"/>
      <c r="P1159" s="1"/>
      <c r="Q1159" s="27"/>
      <c r="R1159" s="30"/>
      <c r="S1159" s="1"/>
    </row>
    <row r="1160" spans="1:19" ht="12.75" customHeight="1" x14ac:dyDescent="0.25">
      <c r="A1160" s="22"/>
      <c r="B1160" s="27"/>
      <c r="C1160" s="27"/>
      <c r="D1160" s="27"/>
      <c r="E1160" s="27"/>
      <c r="F1160" s="76"/>
      <c r="G1160" s="76"/>
      <c r="H1160" s="76"/>
      <c r="I1160" s="76"/>
      <c r="J1160" s="76"/>
      <c r="K1160" s="192"/>
      <c r="L1160" s="77"/>
      <c r="M1160" s="78"/>
      <c r="N1160" s="78"/>
      <c r="O1160" s="78"/>
      <c r="P1160" s="1"/>
      <c r="Q1160" s="27"/>
      <c r="R1160" s="30"/>
      <c r="S1160" s="1"/>
    </row>
    <row r="1161" spans="1:19" ht="12.75" customHeight="1" x14ac:dyDescent="0.25">
      <c r="A1161" s="22"/>
      <c r="B1161" s="27"/>
      <c r="C1161" s="27"/>
      <c r="D1161" s="27"/>
      <c r="E1161" s="27"/>
      <c r="F1161" s="76"/>
      <c r="G1161" s="76"/>
      <c r="H1161" s="76"/>
      <c r="I1161" s="76"/>
      <c r="J1161" s="76"/>
      <c r="K1161" s="192"/>
      <c r="L1161" s="77"/>
      <c r="M1161" s="78"/>
      <c r="N1161" s="78"/>
      <c r="O1161" s="78"/>
      <c r="P1161" s="1"/>
      <c r="Q1161" s="27"/>
      <c r="R1161" s="30"/>
      <c r="S1161" s="1"/>
    </row>
    <row r="1162" spans="1:19" ht="12.75" customHeight="1" x14ac:dyDescent="0.25">
      <c r="A1162" s="22"/>
      <c r="B1162" s="27"/>
      <c r="C1162" s="27"/>
      <c r="D1162" s="27"/>
      <c r="E1162" s="27"/>
      <c r="F1162" s="76"/>
      <c r="G1162" s="76"/>
      <c r="H1162" s="76"/>
      <c r="I1162" s="76"/>
      <c r="J1162" s="76"/>
      <c r="K1162" s="192"/>
      <c r="L1162" s="77"/>
      <c r="M1162" s="78"/>
      <c r="N1162" s="78"/>
      <c r="O1162" s="78"/>
      <c r="P1162" s="1"/>
      <c r="Q1162" s="27"/>
      <c r="R1162" s="30"/>
      <c r="S1162" s="1"/>
    </row>
    <row r="1163" spans="1:19" ht="12.75" customHeight="1" x14ac:dyDescent="0.25">
      <c r="A1163" s="22"/>
      <c r="B1163" s="27"/>
      <c r="C1163" s="27"/>
      <c r="D1163" s="27"/>
      <c r="E1163" s="27"/>
      <c r="F1163" s="76"/>
      <c r="G1163" s="76"/>
      <c r="H1163" s="76"/>
      <c r="I1163" s="76"/>
      <c r="J1163" s="76"/>
      <c r="K1163" s="192"/>
      <c r="L1163" s="77"/>
      <c r="M1163" s="78"/>
      <c r="N1163" s="78"/>
      <c r="O1163" s="78"/>
      <c r="P1163" s="1"/>
      <c r="Q1163" s="27"/>
      <c r="R1163" s="30"/>
      <c r="S1163" s="1"/>
    </row>
    <row r="1164" spans="1:19" ht="12.75" customHeight="1" x14ac:dyDescent="0.25">
      <c r="A1164" s="22"/>
      <c r="B1164" s="27"/>
      <c r="C1164" s="27"/>
      <c r="D1164" s="27"/>
      <c r="E1164" s="27"/>
      <c r="F1164" s="76"/>
      <c r="G1164" s="76"/>
      <c r="H1164" s="76"/>
      <c r="I1164" s="76"/>
      <c r="J1164" s="76"/>
      <c r="K1164" s="192"/>
      <c r="L1164" s="77"/>
      <c r="M1164" s="78"/>
      <c r="N1164" s="78"/>
      <c r="O1164" s="78"/>
      <c r="P1164" s="1"/>
      <c r="Q1164" s="27"/>
      <c r="R1164" s="30"/>
      <c r="S1164" s="1"/>
    </row>
    <row r="1165" spans="1:19" ht="12.75" customHeight="1" x14ac:dyDescent="0.25">
      <c r="A1165" s="22"/>
      <c r="B1165" s="27"/>
      <c r="C1165" s="27"/>
      <c r="D1165" s="27"/>
      <c r="E1165" s="27"/>
      <c r="F1165" s="76"/>
      <c r="G1165" s="76"/>
      <c r="H1165" s="76"/>
      <c r="I1165" s="76"/>
      <c r="J1165" s="76"/>
      <c r="K1165" s="192"/>
      <c r="L1165" s="77"/>
      <c r="M1165" s="78"/>
      <c r="N1165" s="78"/>
      <c r="O1165" s="78"/>
      <c r="P1165" s="1"/>
      <c r="Q1165" s="27"/>
      <c r="R1165" s="30"/>
      <c r="S1165" s="1"/>
    </row>
    <row r="1166" spans="1:19" ht="12.75" customHeight="1" x14ac:dyDescent="0.25">
      <c r="A1166" s="22"/>
      <c r="B1166" s="27"/>
      <c r="C1166" s="27"/>
      <c r="D1166" s="27"/>
      <c r="E1166" s="27"/>
      <c r="F1166" s="76"/>
      <c r="G1166" s="76"/>
      <c r="H1166" s="76"/>
      <c r="I1166" s="76"/>
      <c r="J1166" s="76"/>
      <c r="K1166" s="192"/>
      <c r="L1166" s="77"/>
      <c r="M1166" s="78"/>
      <c r="N1166" s="78"/>
      <c r="O1166" s="78"/>
      <c r="P1166" s="1"/>
      <c r="Q1166" s="27"/>
      <c r="R1166" s="30"/>
      <c r="S1166" s="1"/>
    </row>
    <row r="1167" spans="1:19" ht="12.75" customHeight="1" x14ac:dyDescent="0.25">
      <c r="A1167" s="22"/>
      <c r="B1167" s="27"/>
      <c r="C1167" s="27"/>
      <c r="D1167" s="27"/>
      <c r="E1167" s="27"/>
      <c r="F1167" s="76"/>
      <c r="G1167" s="76"/>
      <c r="H1167" s="76"/>
      <c r="I1167" s="76"/>
      <c r="J1167" s="76"/>
      <c r="K1167" s="192"/>
      <c r="L1167" s="77"/>
      <c r="M1167" s="78"/>
      <c r="N1167" s="78"/>
      <c r="O1167" s="78"/>
      <c r="P1167" s="1"/>
      <c r="Q1167" s="27"/>
      <c r="R1167" s="30"/>
      <c r="S1167" s="1"/>
    </row>
    <row r="1168" spans="1:19" ht="12.75" customHeight="1" x14ac:dyDescent="0.25">
      <c r="A1168" s="22"/>
      <c r="B1168" s="27"/>
      <c r="C1168" s="27"/>
      <c r="D1168" s="27"/>
      <c r="E1168" s="27"/>
      <c r="F1168" s="76"/>
      <c r="G1168" s="76"/>
      <c r="H1168" s="76"/>
      <c r="I1168" s="76"/>
      <c r="J1168" s="76"/>
      <c r="K1168" s="192"/>
      <c r="L1168" s="77"/>
      <c r="M1168" s="78"/>
      <c r="N1168" s="78"/>
      <c r="O1168" s="78"/>
      <c r="P1168" s="1"/>
      <c r="Q1168" s="27"/>
      <c r="R1168" s="30"/>
      <c r="S1168" s="1"/>
    </row>
    <row r="1169" spans="1:19" ht="12.75" customHeight="1" x14ac:dyDescent="0.25">
      <c r="A1169" s="22"/>
      <c r="B1169" s="27"/>
      <c r="C1169" s="27"/>
      <c r="D1169" s="27"/>
      <c r="E1169" s="27"/>
      <c r="F1169" s="76"/>
      <c r="G1169" s="76"/>
      <c r="H1169" s="76"/>
      <c r="I1169" s="76"/>
      <c r="J1169" s="76"/>
      <c r="K1169" s="192"/>
      <c r="L1169" s="77"/>
      <c r="M1169" s="78"/>
      <c r="N1169" s="78"/>
      <c r="O1169" s="78"/>
      <c r="P1169" s="1"/>
      <c r="Q1169" s="27"/>
      <c r="R1169" s="30"/>
      <c r="S1169" s="1"/>
    </row>
    <row r="1170" spans="1:19" ht="12.75" customHeight="1" x14ac:dyDescent="0.25">
      <c r="A1170" s="22"/>
      <c r="B1170" s="27"/>
      <c r="C1170" s="27"/>
      <c r="D1170" s="27"/>
      <c r="E1170" s="27"/>
      <c r="F1170" s="76"/>
      <c r="G1170" s="76"/>
      <c r="H1170" s="76"/>
      <c r="I1170" s="76"/>
      <c r="J1170" s="76"/>
      <c r="K1170" s="192"/>
      <c r="L1170" s="77"/>
      <c r="M1170" s="78"/>
      <c r="N1170" s="78"/>
      <c r="O1170" s="78"/>
      <c r="P1170" s="1"/>
      <c r="Q1170" s="27"/>
      <c r="R1170" s="30"/>
      <c r="S1170" s="1"/>
    </row>
    <row r="1171" spans="1:19" ht="12.75" customHeight="1" x14ac:dyDescent="0.25">
      <c r="A1171" s="22"/>
      <c r="B1171" s="27"/>
      <c r="C1171" s="27"/>
      <c r="D1171" s="27"/>
      <c r="E1171" s="27"/>
      <c r="F1171" s="76"/>
      <c r="G1171" s="76"/>
      <c r="H1171" s="76"/>
      <c r="I1171" s="76"/>
      <c r="J1171" s="76"/>
      <c r="K1171" s="192"/>
      <c r="L1171" s="77"/>
      <c r="M1171" s="78"/>
      <c r="N1171" s="78"/>
      <c r="O1171" s="78"/>
      <c r="P1171" s="1"/>
      <c r="Q1171" s="27"/>
      <c r="R1171" s="30"/>
      <c r="S1171" s="1"/>
    </row>
    <row r="1172" spans="1:19" ht="12.75" customHeight="1" x14ac:dyDescent="0.25">
      <c r="A1172" s="22"/>
      <c r="B1172" s="27"/>
      <c r="C1172" s="27"/>
      <c r="D1172" s="27"/>
      <c r="E1172" s="27"/>
      <c r="F1172" s="76"/>
      <c r="G1172" s="76"/>
      <c r="H1172" s="76"/>
      <c r="I1172" s="76"/>
      <c r="J1172" s="76"/>
      <c r="K1172" s="192"/>
      <c r="L1172" s="77"/>
      <c r="M1172" s="78"/>
      <c r="N1172" s="78"/>
      <c r="O1172" s="78"/>
      <c r="P1172" s="1"/>
      <c r="Q1172" s="27"/>
      <c r="R1172" s="30"/>
      <c r="S1172" s="1"/>
    </row>
    <row r="1173" spans="1:19" ht="12.75" customHeight="1" x14ac:dyDescent="0.25">
      <c r="A1173" s="22"/>
      <c r="B1173" s="27"/>
      <c r="C1173" s="27"/>
      <c r="D1173" s="27"/>
      <c r="E1173" s="27"/>
      <c r="F1173" s="76"/>
      <c r="G1173" s="76"/>
      <c r="H1173" s="76"/>
      <c r="I1173" s="76"/>
      <c r="J1173" s="76"/>
      <c r="K1173" s="192"/>
      <c r="L1173" s="77"/>
      <c r="M1173" s="78"/>
      <c r="N1173" s="78"/>
      <c r="O1173" s="78"/>
      <c r="P1173" s="1"/>
      <c r="Q1173" s="27"/>
      <c r="R1173" s="30"/>
      <c r="S1173" s="1"/>
    </row>
    <row r="1174" spans="1:19" ht="12.75" customHeight="1" x14ac:dyDescent="0.25">
      <c r="A1174" s="22"/>
      <c r="B1174" s="27"/>
      <c r="C1174" s="27"/>
      <c r="D1174" s="27"/>
      <c r="E1174" s="27"/>
      <c r="F1174" s="76"/>
      <c r="G1174" s="76"/>
      <c r="H1174" s="76"/>
      <c r="I1174" s="76"/>
      <c r="J1174" s="76"/>
      <c r="K1174" s="192"/>
      <c r="L1174" s="77"/>
      <c r="M1174" s="78"/>
      <c r="N1174" s="78"/>
      <c r="O1174" s="78"/>
      <c r="P1174" s="1"/>
      <c r="Q1174" s="27"/>
      <c r="R1174" s="30"/>
      <c r="S1174" s="1"/>
    </row>
    <row r="1175" spans="1:19" ht="12.75" customHeight="1" x14ac:dyDescent="0.25">
      <c r="A1175" s="22"/>
      <c r="B1175" s="27"/>
      <c r="C1175" s="27"/>
      <c r="D1175" s="27"/>
      <c r="E1175" s="27"/>
      <c r="F1175" s="76"/>
      <c r="G1175" s="76"/>
      <c r="H1175" s="76"/>
      <c r="I1175" s="76"/>
      <c r="J1175" s="76"/>
      <c r="K1175" s="192"/>
      <c r="L1175" s="77"/>
      <c r="M1175" s="78"/>
      <c r="N1175" s="78"/>
      <c r="O1175" s="78"/>
      <c r="P1175" s="1"/>
      <c r="Q1175" s="27"/>
      <c r="R1175" s="30"/>
      <c r="S1175" s="1"/>
    </row>
    <row r="1176" spans="1:19" ht="12.75" customHeight="1" x14ac:dyDescent="0.25">
      <c r="A1176" s="22"/>
      <c r="B1176" s="27"/>
      <c r="C1176" s="27"/>
      <c r="D1176" s="27"/>
      <c r="E1176" s="27"/>
      <c r="F1176" s="76"/>
      <c r="G1176" s="76"/>
      <c r="H1176" s="76"/>
      <c r="I1176" s="76"/>
      <c r="J1176" s="76"/>
      <c r="K1176" s="192"/>
      <c r="L1176" s="77"/>
      <c r="M1176" s="78"/>
      <c r="N1176" s="78"/>
      <c r="O1176" s="78"/>
      <c r="P1176" s="1"/>
      <c r="Q1176" s="27"/>
      <c r="R1176" s="30"/>
      <c r="S1176" s="1"/>
    </row>
    <row r="1177" spans="1:19" ht="12.75" customHeight="1" x14ac:dyDescent="0.25">
      <c r="A1177" s="22"/>
      <c r="B1177" s="27"/>
      <c r="C1177" s="27"/>
      <c r="D1177" s="27"/>
      <c r="E1177" s="27"/>
      <c r="F1177" s="76"/>
      <c r="G1177" s="76"/>
      <c r="H1177" s="76"/>
      <c r="I1177" s="76"/>
      <c r="J1177" s="76"/>
      <c r="K1177" s="192"/>
      <c r="L1177" s="77"/>
      <c r="M1177" s="78"/>
      <c r="N1177" s="78"/>
      <c r="O1177" s="78"/>
      <c r="P1177" s="1"/>
      <c r="Q1177" s="27"/>
      <c r="R1177" s="30"/>
      <c r="S1177" s="1"/>
    </row>
    <row r="1178" spans="1:19" ht="12.75" customHeight="1" x14ac:dyDescent="0.25">
      <c r="A1178" s="22"/>
      <c r="B1178" s="27"/>
      <c r="C1178" s="27"/>
      <c r="D1178" s="27"/>
      <c r="E1178" s="27"/>
      <c r="F1178" s="76"/>
      <c r="G1178" s="76"/>
      <c r="H1178" s="76"/>
      <c r="I1178" s="76"/>
      <c r="J1178" s="76"/>
      <c r="K1178" s="192"/>
      <c r="L1178" s="77"/>
      <c r="M1178" s="78"/>
      <c r="N1178" s="78"/>
      <c r="O1178" s="78"/>
      <c r="P1178" s="1"/>
      <c r="Q1178" s="27"/>
      <c r="R1178" s="30"/>
      <c r="S1178" s="1"/>
    </row>
    <row r="1179" spans="1:19" ht="12.75" customHeight="1" x14ac:dyDescent="0.25">
      <c r="A1179" s="22"/>
      <c r="B1179" s="27"/>
      <c r="C1179" s="27"/>
      <c r="D1179" s="27"/>
      <c r="E1179" s="27"/>
      <c r="F1179" s="76"/>
      <c r="G1179" s="76"/>
      <c r="H1179" s="76"/>
      <c r="I1179" s="76"/>
      <c r="J1179" s="76"/>
      <c r="K1179" s="192"/>
      <c r="L1179" s="77"/>
      <c r="M1179" s="78"/>
      <c r="N1179" s="78"/>
      <c r="O1179" s="78"/>
      <c r="P1179" s="1"/>
      <c r="Q1179" s="27"/>
      <c r="R1179" s="30"/>
      <c r="S1179" s="1"/>
    </row>
    <row r="1180" spans="1:19" ht="12.75" customHeight="1" x14ac:dyDescent="0.25">
      <c r="A1180" s="22"/>
      <c r="B1180" s="27"/>
      <c r="C1180" s="27"/>
      <c r="D1180" s="27"/>
      <c r="E1180" s="27"/>
      <c r="F1180" s="76"/>
      <c r="G1180" s="76"/>
      <c r="H1180" s="76"/>
      <c r="I1180" s="76"/>
      <c r="J1180" s="76"/>
      <c r="K1180" s="192"/>
      <c r="L1180" s="77"/>
      <c r="M1180" s="78"/>
      <c r="N1180" s="78"/>
      <c r="O1180" s="78"/>
      <c r="P1180" s="1"/>
      <c r="Q1180" s="27"/>
      <c r="R1180" s="30"/>
      <c r="S1180" s="1"/>
    </row>
    <row r="1181" spans="1:19" ht="12.75" customHeight="1" x14ac:dyDescent="0.25">
      <c r="A1181" s="22"/>
      <c r="B1181" s="27"/>
      <c r="C1181" s="27"/>
      <c r="D1181" s="27"/>
      <c r="E1181" s="27"/>
      <c r="F1181" s="76"/>
      <c r="G1181" s="76"/>
      <c r="H1181" s="76"/>
      <c r="I1181" s="76"/>
      <c r="J1181" s="76"/>
      <c r="K1181" s="192"/>
      <c r="L1181" s="77"/>
      <c r="M1181" s="78"/>
      <c r="N1181" s="78"/>
      <c r="O1181" s="78"/>
      <c r="P1181" s="1"/>
      <c r="Q1181" s="27"/>
      <c r="R1181" s="30"/>
      <c r="S1181" s="1"/>
    </row>
    <row r="1182" spans="1:19" ht="12.75" customHeight="1" x14ac:dyDescent="0.25">
      <c r="A1182" s="22"/>
      <c r="B1182" s="27"/>
      <c r="C1182" s="27"/>
      <c r="D1182" s="27"/>
      <c r="E1182" s="27"/>
      <c r="F1182" s="76"/>
      <c r="G1182" s="76"/>
      <c r="H1182" s="76"/>
      <c r="I1182" s="76"/>
      <c r="J1182" s="76"/>
      <c r="K1182" s="192"/>
      <c r="L1182" s="77"/>
      <c r="M1182" s="78"/>
      <c r="N1182" s="78"/>
      <c r="O1182" s="78"/>
      <c r="P1182" s="1"/>
      <c r="Q1182" s="27"/>
      <c r="R1182" s="30"/>
      <c r="S1182" s="1"/>
    </row>
    <row r="1183" spans="1:19" ht="12.75" customHeight="1" x14ac:dyDescent="0.25">
      <c r="A1183" s="22"/>
      <c r="B1183" s="27"/>
      <c r="C1183" s="27"/>
      <c r="D1183" s="27"/>
      <c r="E1183" s="27"/>
      <c r="F1183" s="76"/>
      <c r="G1183" s="76"/>
      <c r="H1183" s="76"/>
      <c r="I1183" s="76"/>
      <c r="J1183" s="76"/>
      <c r="K1183" s="192"/>
      <c r="L1183" s="77"/>
      <c r="M1183" s="78"/>
      <c r="N1183" s="78"/>
      <c r="O1183" s="78"/>
      <c r="P1183" s="1"/>
      <c r="Q1183" s="27"/>
      <c r="R1183" s="30"/>
      <c r="S1183" s="1"/>
    </row>
    <row r="1184" spans="1:19" ht="12.75" customHeight="1" x14ac:dyDescent="0.25">
      <c r="A1184" s="22"/>
      <c r="B1184" s="27"/>
      <c r="C1184" s="27"/>
      <c r="D1184" s="27"/>
      <c r="E1184" s="27"/>
      <c r="F1184" s="76"/>
      <c r="G1184" s="76"/>
      <c r="H1184" s="76"/>
      <c r="I1184" s="76"/>
      <c r="J1184" s="76"/>
      <c r="K1184" s="192"/>
      <c r="L1184" s="77"/>
      <c r="M1184" s="78"/>
      <c r="N1184" s="78"/>
      <c r="O1184" s="78"/>
      <c r="P1184" s="1"/>
      <c r="Q1184" s="27"/>
      <c r="R1184" s="30"/>
      <c r="S1184" s="1"/>
    </row>
    <row r="1185" spans="1:19" ht="12.75" customHeight="1" x14ac:dyDescent="0.25">
      <c r="A1185" s="22"/>
      <c r="B1185" s="27"/>
      <c r="C1185" s="27"/>
      <c r="D1185" s="27"/>
      <c r="E1185" s="27"/>
      <c r="F1185" s="76"/>
      <c r="G1185" s="76"/>
      <c r="H1185" s="76"/>
      <c r="I1185" s="76"/>
      <c r="J1185" s="76"/>
      <c r="K1185" s="192"/>
      <c r="L1185" s="77"/>
      <c r="M1185" s="78"/>
      <c r="N1185" s="78"/>
      <c r="O1185" s="78"/>
      <c r="P1185" s="1"/>
      <c r="Q1185" s="27"/>
      <c r="R1185" s="30"/>
      <c r="S1185" s="1"/>
    </row>
    <row r="1186" spans="1:19" ht="12.75" customHeight="1" x14ac:dyDescent="0.25">
      <c r="A1186" s="22"/>
      <c r="B1186" s="27"/>
      <c r="C1186" s="27"/>
      <c r="D1186" s="27"/>
      <c r="E1186" s="27"/>
      <c r="F1186" s="76"/>
      <c r="G1186" s="76"/>
      <c r="H1186" s="76"/>
      <c r="I1186" s="76"/>
      <c r="J1186" s="76"/>
      <c r="K1186" s="192"/>
      <c r="L1186" s="77"/>
      <c r="M1186" s="78"/>
      <c r="N1186" s="78"/>
      <c r="O1186" s="78"/>
      <c r="P1186" s="1"/>
      <c r="Q1186" s="27"/>
      <c r="R1186" s="30"/>
      <c r="S1186" s="1"/>
    </row>
    <row r="1187" spans="1:19" ht="12.75" customHeight="1" x14ac:dyDescent="0.25">
      <c r="A1187" s="22"/>
      <c r="B1187" s="27"/>
      <c r="C1187" s="27"/>
      <c r="D1187" s="27"/>
      <c r="E1187" s="27"/>
      <c r="F1187" s="76"/>
      <c r="G1187" s="76"/>
      <c r="H1187" s="76"/>
      <c r="I1187" s="76"/>
      <c r="J1187" s="76"/>
      <c r="K1187" s="192"/>
      <c r="L1187" s="77"/>
      <c r="M1187" s="78"/>
      <c r="N1187" s="78"/>
      <c r="O1187" s="78"/>
      <c r="P1187" s="1"/>
      <c r="Q1187" s="27"/>
      <c r="R1187" s="30"/>
      <c r="S1187" s="1"/>
    </row>
    <row r="1188" spans="1:19" ht="12.75" customHeight="1" x14ac:dyDescent="0.25">
      <c r="A1188" s="22"/>
      <c r="B1188" s="27"/>
      <c r="C1188" s="27"/>
      <c r="D1188" s="27"/>
      <c r="E1188" s="27"/>
      <c r="F1188" s="76"/>
      <c r="G1188" s="76"/>
      <c r="H1188" s="76"/>
      <c r="I1188" s="76"/>
      <c r="J1188" s="76"/>
      <c r="K1188" s="192"/>
      <c r="L1188" s="77"/>
      <c r="M1188" s="78"/>
      <c r="N1188" s="78"/>
      <c r="O1188" s="78"/>
      <c r="P1188" s="1"/>
      <c r="Q1188" s="27"/>
      <c r="R1188" s="30"/>
      <c r="S1188" s="1"/>
    </row>
    <row r="1189" spans="1:19" ht="12.75" customHeight="1" x14ac:dyDescent="0.25">
      <c r="A1189" s="22"/>
      <c r="B1189" s="27"/>
      <c r="C1189" s="27"/>
      <c r="D1189" s="27"/>
      <c r="E1189" s="27"/>
      <c r="F1189" s="76"/>
      <c r="G1189" s="76"/>
      <c r="H1189" s="76"/>
      <c r="I1189" s="76"/>
      <c r="J1189" s="76"/>
      <c r="K1189" s="192"/>
      <c r="L1189" s="77"/>
      <c r="M1189" s="78"/>
      <c r="N1189" s="78"/>
      <c r="O1189" s="78"/>
      <c r="P1189" s="1"/>
      <c r="Q1189" s="27"/>
      <c r="R1189" s="30"/>
      <c r="S1189" s="1"/>
    </row>
    <row r="1190" spans="1:19" ht="12.75" customHeight="1" x14ac:dyDescent="0.25">
      <c r="A1190" s="22"/>
      <c r="B1190" s="27"/>
      <c r="C1190" s="27"/>
      <c r="D1190" s="27"/>
      <c r="E1190" s="27"/>
      <c r="F1190" s="76"/>
      <c r="G1190" s="76"/>
      <c r="H1190" s="76"/>
      <c r="I1190" s="76"/>
      <c r="J1190" s="76"/>
      <c r="K1190" s="192"/>
      <c r="L1190" s="77"/>
      <c r="M1190" s="78"/>
      <c r="N1190" s="78"/>
      <c r="O1190" s="78"/>
      <c r="P1190" s="1"/>
      <c r="Q1190" s="27"/>
      <c r="R1190" s="30"/>
      <c r="S1190" s="1"/>
    </row>
    <row r="1191" spans="1:19" ht="12.75" customHeight="1" x14ac:dyDescent="0.25">
      <c r="A1191" s="22"/>
      <c r="B1191" s="27"/>
      <c r="C1191" s="27"/>
      <c r="D1191" s="27"/>
      <c r="E1191" s="27"/>
      <c r="F1191" s="76"/>
      <c r="G1191" s="76"/>
      <c r="H1191" s="76"/>
      <c r="I1191" s="76"/>
      <c r="J1191" s="76"/>
      <c r="K1191" s="192"/>
      <c r="L1191" s="77"/>
      <c r="M1191" s="78"/>
      <c r="N1191" s="78"/>
      <c r="O1191" s="78"/>
      <c r="P1191" s="1"/>
      <c r="Q1191" s="27"/>
      <c r="R1191" s="30"/>
      <c r="S1191" s="1"/>
    </row>
    <row r="1192" spans="1:19" ht="12.75" customHeight="1" x14ac:dyDescent="0.25">
      <c r="A1192" s="22"/>
      <c r="B1192" s="27"/>
      <c r="C1192" s="27"/>
      <c r="D1192" s="27"/>
      <c r="E1192" s="27"/>
      <c r="F1192" s="76"/>
      <c r="G1192" s="76"/>
      <c r="H1192" s="76"/>
      <c r="I1192" s="76"/>
      <c r="J1192" s="76"/>
      <c r="K1192" s="192"/>
      <c r="L1192" s="77"/>
      <c r="M1192" s="78"/>
      <c r="N1192" s="78"/>
      <c r="O1192" s="78"/>
      <c r="P1192" s="1"/>
      <c r="Q1192" s="27"/>
      <c r="R1192" s="30"/>
      <c r="S1192" s="1"/>
    </row>
    <row r="1193" spans="1:19" ht="12.75" customHeight="1" x14ac:dyDescent="0.25">
      <c r="A1193" s="22"/>
      <c r="B1193" s="27"/>
      <c r="C1193" s="27"/>
      <c r="D1193" s="27"/>
      <c r="E1193" s="27"/>
      <c r="F1193" s="76"/>
      <c r="G1193" s="76"/>
      <c r="H1193" s="76"/>
      <c r="I1193" s="76"/>
      <c r="J1193" s="76"/>
      <c r="K1193" s="192"/>
      <c r="L1193" s="77"/>
      <c r="M1193" s="78"/>
      <c r="N1193" s="78"/>
      <c r="O1193" s="78"/>
      <c r="P1193" s="1"/>
      <c r="Q1193" s="27"/>
      <c r="R1193" s="30"/>
      <c r="S1193" s="1"/>
    </row>
    <row r="1194" spans="1:19" ht="12.75" customHeight="1" x14ac:dyDescent="0.25">
      <c r="A1194" s="22"/>
      <c r="B1194" s="27"/>
      <c r="C1194" s="27"/>
      <c r="D1194" s="27"/>
      <c r="E1194" s="27"/>
      <c r="F1194" s="76"/>
      <c r="G1194" s="76"/>
      <c r="H1194" s="76"/>
      <c r="I1194" s="76"/>
      <c r="J1194" s="76"/>
      <c r="K1194" s="192"/>
      <c r="L1194" s="77"/>
      <c r="M1194" s="78"/>
      <c r="N1194" s="78"/>
      <c r="O1194" s="78"/>
      <c r="P1194" s="1"/>
      <c r="Q1194" s="27"/>
      <c r="R1194" s="30"/>
      <c r="S1194" s="1"/>
    </row>
    <row r="1195" spans="1:19" ht="12.75" customHeight="1" x14ac:dyDescent="0.25">
      <c r="A1195" s="22"/>
      <c r="B1195" s="27"/>
      <c r="C1195" s="27"/>
      <c r="D1195" s="27"/>
      <c r="E1195" s="27"/>
      <c r="F1195" s="76"/>
      <c r="G1195" s="76"/>
      <c r="H1195" s="76"/>
      <c r="I1195" s="76"/>
      <c r="J1195" s="76"/>
      <c r="K1195" s="192"/>
      <c r="L1195" s="77"/>
      <c r="M1195" s="78"/>
      <c r="N1195" s="78"/>
      <c r="O1195" s="78"/>
      <c r="P1195" s="1"/>
      <c r="Q1195" s="27"/>
      <c r="R1195" s="30"/>
      <c r="S1195" s="1"/>
    </row>
    <row r="1196" spans="1:19" ht="12.75" customHeight="1" x14ac:dyDescent="0.25">
      <c r="A1196" s="22"/>
      <c r="B1196" s="27"/>
      <c r="C1196" s="27"/>
      <c r="D1196" s="27"/>
      <c r="E1196" s="27"/>
      <c r="F1196" s="76"/>
      <c r="G1196" s="76"/>
      <c r="H1196" s="76"/>
      <c r="I1196" s="76"/>
      <c r="J1196" s="76"/>
      <c r="K1196" s="192"/>
      <c r="L1196" s="77"/>
      <c r="M1196" s="78"/>
      <c r="N1196" s="78"/>
      <c r="O1196" s="78"/>
      <c r="P1196" s="1"/>
      <c r="Q1196" s="27"/>
      <c r="R1196" s="30"/>
      <c r="S1196" s="1"/>
    </row>
    <row r="1197" spans="1:19" ht="12.75" customHeight="1" x14ac:dyDescent="0.25">
      <c r="A1197" s="22"/>
      <c r="B1197" s="27"/>
      <c r="C1197" s="27"/>
      <c r="D1197" s="27"/>
      <c r="E1197" s="27"/>
      <c r="F1197" s="76"/>
      <c r="G1197" s="76"/>
      <c r="H1197" s="76"/>
      <c r="I1197" s="76"/>
      <c r="J1197" s="76"/>
      <c r="K1197" s="192"/>
      <c r="L1197" s="77"/>
      <c r="M1197" s="78"/>
      <c r="N1197" s="78"/>
      <c r="O1197" s="78"/>
      <c r="P1197" s="1"/>
      <c r="Q1197" s="27"/>
      <c r="R1197" s="30"/>
      <c r="S1197" s="1"/>
    </row>
    <row r="1198" spans="1:19" ht="12.75" customHeight="1" x14ac:dyDescent="0.25">
      <c r="A1198" s="22"/>
      <c r="B1198" s="27"/>
      <c r="C1198" s="27"/>
      <c r="D1198" s="27"/>
      <c r="E1198" s="27"/>
      <c r="F1198" s="76"/>
      <c r="G1198" s="76"/>
      <c r="H1198" s="76"/>
      <c r="I1198" s="76"/>
      <c r="J1198" s="76"/>
      <c r="K1198" s="192"/>
      <c r="L1198" s="77"/>
      <c r="M1198" s="78"/>
      <c r="N1198" s="78"/>
      <c r="O1198" s="78"/>
      <c r="P1198" s="1"/>
      <c r="Q1198" s="27"/>
      <c r="R1198" s="30"/>
      <c r="S1198" s="1"/>
    </row>
    <row r="1199" spans="1:19" ht="12.75" customHeight="1" x14ac:dyDescent="0.25">
      <c r="A1199" s="22"/>
      <c r="B1199" s="27"/>
      <c r="C1199" s="27"/>
      <c r="D1199" s="27"/>
      <c r="E1199" s="27"/>
      <c r="F1199" s="76"/>
      <c r="G1199" s="76"/>
      <c r="H1199" s="76"/>
      <c r="I1199" s="76"/>
      <c r="J1199" s="76"/>
      <c r="K1199" s="192"/>
      <c r="L1199" s="77"/>
      <c r="M1199" s="78"/>
      <c r="N1199" s="78"/>
      <c r="O1199" s="78"/>
      <c r="P1199" s="1"/>
      <c r="Q1199" s="27"/>
      <c r="R1199" s="30"/>
      <c r="S1199" s="1"/>
    </row>
    <row r="1200" spans="1:19" ht="12.75" customHeight="1" x14ac:dyDescent="0.25">
      <c r="A1200" s="22"/>
      <c r="B1200" s="27"/>
      <c r="C1200" s="27"/>
      <c r="D1200" s="27"/>
      <c r="E1200" s="27"/>
      <c r="F1200" s="76"/>
      <c r="G1200" s="76"/>
      <c r="H1200" s="76"/>
      <c r="I1200" s="76"/>
      <c r="J1200" s="76"/>
      <c r="K1200" s="192"/>
      <c r="L1200" s="77"/>
      <c r="M1200" s="78"/>
      <c r="N1200" s="78"/>
      <c r="O1200" s="78"/>
      <c r="P1200" s="1"/>
      <c r="Q1200" s="27"/>
      <c r="R1200" s="30"/>
      <c r="S1200" s="1"/>
    </row>
    <row r="1201" spans="1:19" ht="12.75" customHeight="1" x14ac:dyDescent="0.25">
      <c r="A1201" s="22"/>
      <c r="B1201" s="27"/>
      <c r="C1201" s="27"/>
      <c r="D1201" s="27"/>
      <c r="E1201" s="27"/>
      <c r="F1201" s="76"/>
      <c r="G1201" s="76"/>
      <c r="H1201" s="76"/>
      <c r="I1201" s="76"/>
      <c r="J1201" s="76"/>
      <c r="K1201" s="192"/>
      <c r="L1201" s="77"/>
      <c r="M1201" s="78"/>
      <c r="N1201" s="78"/>
      <c r="O1201" s="78"/>
      <c r="P1201" s="1"/>
      <c r="Q1201" s="27"/>
      <c r="R1201" s="30"/>
      <c r="S1201" s="1"/>
    </row>
    <row r="1202" spans="1:19" ht="12.75" customHeight="1" x14ac:dyDescent="0.25">
      <c r="A1202" s="22"/>
      <c r="B1202" s="27"/>
      <c r="C1202" s="27"/>
      <c r="D1202" s="27"/>
      <c r="E1202" s="27"/>
      <c r="F1202" s="76"/>
      <c r="G1202" s="76"/>
      <c r="H1202" s="76"/>
      <c r="I1202" s="76"/>
      <c r="J1202" s="76"/>
      <c r="K1202" s="192"/>
      <c r="L1202" s="77"/>
      <c r="M1202" s="78"/>
      <c r="N1202" s="78"/>
      <c r="O1202" s="78"/>
      <c r="P1202" s="1"/>
      <c r="Q1202" s="27"/>
      <c r="R1202" s="30"/>
      <c r="S1202" s="1"/>
    </row>
    <row r="1203" spans="1:19" ht="12.75" customHeight="1" x14ac:dyDescent="0.25">
      <c r="A1203" s="22"/>
      <c r="B1203" s="27"/>
      <c r="C1203" s="27"/>
      <c r="D1203" s="27"/>
      <c r="E1203" s="27"/>
      <c r="F1203" s="76"/>
      <c r="G1203" s="76"/>
      <c r="H1203" s="76"/>
      <c r="I1203" s="76"/>
      <c r="J1203" s="76"/>
      <c r="K1203" s="192"/>
      <c r="L1203" s="77"/>
      <c r="M1203" s="78"/>
      <c r="N1203" s="78"/>
      <c r="O1203" s="78"/>
      <c r="P1203" s="1"/>
      <c r="Q1203" s="27"/>
      <c r="R1203" s="30"/>
      <c r="S1203" s="1"/>
    </row>
    <row r="1204" spans="1:19" ht="12.75" customHeight="1" x14ac:dyDescent="0.25">
      <c r="A1204" s="22"/>
      <c r="B1204" s="27"/>
      <c r="C1204" s="27"/>
      <c r="D1204" s="27"/>
      <c r="E1204" s="27"/>
      <c r="F1204" s="76"/>
      <c r="G1204" s="76"/>
      <c r="H1204" s="76"/>
      <c r="I1204" s="76"/>
      <c r="J1204" s="76"/>
      <c r="K1204" s="192"/>
      <c r="L1204" s="77"/>
      <c r="M1204" s="78"/>
      <c r="N1204" s="78"/>
      <c r="O1204" s="78"/>
      <c r="P1204" s="1"/>
      <c r="Q1204" s="27"/>
      <c r="R1204" s="30"/>
      <c r="S1204" s="1"/>
    </row>
    <row r="1205" spans="1:19" ht="12.75" customHeight="1" x14ac:dyDescent="0.25">
      <c r="A1205" s="22"/>
      <c r="B1205" s="27"/>
      <c r="C1205" s="27"/>
      <c r="D1205" s="27"/>
      <c r="E1205" s="27"/>
      <c r="F1205" s="76"/>
      <c r="G1205" s="76"/>
      <c r="H1205" s="76"/>
      <c r="I1205" s="76"/>
      <c r="J1205" s="76"/>
      <c r="K1205" s="192"/>
      <c r="L1205" s="77"/>
      <c r="M1205" s="78"/>
      <c r="N1205" s="78"/>
      <c r="O1205" s="78"/>
      <c r="P1205" s="1"/>
      <c r="Q1205" s="27"/>
      <c r="R1205" s="30"/>
      <c r="S1205" s="1"/>
    </row>
    <row r="1206" spans="1:19" ht="12.75" customHeight="1" x14ac:dyDescent="0.25">
      <c r="A1206" s="22"/>
      <c r="B1206" s="27"/>
      <c r="C1206" s="27"/>
      <c r="D1206" s="27"/>
      <c r="E1206" s="27"/>
      <c r="F1206" s="76"/>
      <c r="G1206" s="76"/>
      <c r="H1206" s="76"/>
      <c r="I1206" s="76"/>
      <c r="J1206" s="76"/>
      <c r="K1206" s="192"/>
      <c r="L1206" s="77"/>
      <c r="M1206" s="78"/>
      <c r="N1206" s="78"/>
      <c r="O1206" s="78"/>
      <c r="P1206" s="1"/>
      <c r="Q1206" s="27"/>
      <c r="R1206" s="30"/>
      <c r="S1206" s="1"/>
    </row>
    <row r="1207" spans="1:19" ht="12.75" customHeight="1" x14ac:dyDescent="0.25">
      <c r="A1207" s="22"/>
      <c r="B1207" s="27"/>
      <c r="C1207" s="27"/>
      <c r="D1207" s="27"/>
      <c r="E1207" s="27"/>
      <c r="F1207" s="76"/>
      <c r="G1207" s="76"/>
      <c r="H1207" s="76"/>
      <c r="I1207" s="76"/>
      <c r="J1207" s="76"/>
      <c r="K1207" s="192"/>
      <c r="L1207" s="77"/>
      <c r="M1207" s="78"/>
      <c r="N1207" s="78"/>
      <c r="O1207" s="78"/>
      <c r="P1207" s="1"/>
      <c r="Q1207" s="27"/>
      <c r="R1207" s="30"/>
      <c r="S1207" s="1"/>
    </row>
    <row r="1208" spans="1:19" ht="12.75" customHeight="1" x14ac:dyDescent="0.25">
      <c r="A1208" s="22"/>
      <c r="B1208" s="27"/>
      <c r="C1208" s="27"/>
      <c r="D1208" s="27"/>
      <c r="E1208" s="27"/>
      <c r="F1208" s="76"/>
      <c r="G1208" s="76"/>
      <c r="H1208" s="76"/>
      <c r="I1208" s="76"/>
      <c r="J1208" s="76"/>
      <c r="K1208" s="192"/>
      <c r="L1208" s="77"/>
      <c r="M1208" s="78"/>
      <c r="N1208" s="78"/>
      <c r="O1208" s="78"/>
      <c r="P1208" s="1"/>
      <c r="Q1208" s="27"/>
      <c r="R1208" s="30"/>
      <c r="S1208" s="1"/>
    </row>
    <row r="1209" spans="1:19" ht="12.75" customHeight="1" x14ac:dyDescent="0.25">
      <c r="A1209" s="22"/>
      <c r="B1209" s="27"/>
      <c r="C1209" s="27"/>
      <c r="D1209" s="27"/>
      <c r="E1209" s="27"/>
      <c r="F1209" s="76"/>
      <c r="G1209" s="76"/>
      <c r="H1209" s="76"/>
      <c r="I1209" s="76"/>
      <c r="J1209" s="76"/>
      <c r="K1209" s="192"/>
      <c r="L1209" s="77"/>
      <c r="M1209" s="78"/>
      <c r="N1209" s="78"/>
      <c r="O1209" s="78"/>
      <c r="P1209" s="1"/>
      <c r="Q1209" s="27"/>
      <c r="R1209" s="30"/>
      <c r="S1209" s="1"/>
    </row>
    <row r="1210" spans="1:19" ht="12.75" customHeight="1" x14ac:dyDescent="0.25">
      <c r="A1210" s="22"/>
      <c r="B1210" s="27"/>
      <c r="C1210" s="27"/>
      <c r="D1210" s="27"/>
      <c r="E1210" s="27"/>
      <c r="F1210" s="76"/>
      <c r="G1210" s="76"/>
      <c r="H1210" s="76"/>
      <c r="I1210" s="76"/>
      <c r="J1210" s="76"/>
      <c r="K1210" s="192"/>
      <c r="L1210" s="77"/>
      <c r="M1210" s="78"/>
      <c r="N1210" s="78"/>
      <c r="O1210" s="78"/>
      <c r="P1210" s="1"/>
      <c r="Q1210" s="27"/>
      <c r="R1210" s="30"/>
      <c r="S1210" s="1"/>
    </row>
    <row r="1211" spans="1:19" ht="12.75" customHeight="1" x14ac:dyDescent="0.25">
      <c r="A1211" s="22"/>
      <c r="B1211" s="27"/>
      <c r="C1211" s="27"/>
      <c r="D1211" s="27"/>
      <c r="E1211" s="27"/>
      <c r="F1211" s="76"/>
      <c r="G1211" s="76"/>
      <c r="H1211" s="76"/>
      <c r="I1211" s="76"/>
      <c r="J1211" s="76"/>
      <c r="K1211" s="192"/>
      <c r="L1211" s="77"/>
      <c r="M1211" s="78"/>
      <c r="N1211" s="78"/>
      <c r="O1211" s="78"/>
      <c r="P1211" s="1"/>
      <c r="Q1211" s="27"/>
      <c r="R1211" s="30"/>
      <c r="S1211" s="1"/>
    </row>
    <row r="1212" spans="1:19" ht="12.75" customHeight="1" x14ac:dyDescent="0.25">
      <c r="A1212" s="22"/>
      <c r="B1212" s="27"/>
      <c r="C1212" s="27"/>
      <c r="D1212" s="27"/>
      <c r="E1212" s="27"/>
      <c r="F1212" s="76"/>
      <c r="G1212" s="76"/>
      <c r="H1212" s="76"/>
      <c r="I1212" s="76"/>
      <c r="J1212" s="76"/>
      <c r="K1212" s="192"/>
      <c r="L1212" s="77"/>
      <c r="M1212" s="78"/>
      <c r="N1212" s="78"/>
      <c r="O1212" s="78"/>
      <c r="P1212" s="1"/>
      <c r="Q1212" s="27"/>
      <c r="R1212" s="30"/>
      <c r="S1212" s="1"/>
    </row>
    <row r="1213" spans="1:19" ht="12.75" customHeight="1" x14ac:dyDescent="0.25">
      <c r="A1213" s="22"/>
      <c r="B1213" s="27"/>
      <c r="C1213" s="27"/>
      <c r="D1213" s="27"/>
      <c r="E1213" s="27"/>
      <c r="F1213" s="76"/>
      <c r="G1213" s="76"/>
      <c r="H1213" s="76"/>
      <c r="I1213" s="76"/>
      <c r="J1213" s="76"/>
      <c r="K1213" s="192"/>
      <c r="L1213" s="77"/>
      <c r="M1213" s="78"/>
      <c r="N1213" s="78"/>
      <c r="O1213" s="78"/>
      <c r="P1213" s="1"/>
      <c r="Q1213" s="27"/>
      <c r="R1213" s="30"/>
      <c r="S1213" s="1"/>
    </row>
    <row r="1214" spans="1:19" ht="12.75" customHeight="1" x14ac:dyDescent="0.25">
      <c r="A1214" s="22"/>
      <c r="B1214" s="27"/>
      <c r="C1214" s="27"/>
      <c r="D1214" s="27"/>
      <c r="E1214" s="27"/>
      <c r="F1214" s="76"/>
      <c r="G1214" s="76"/>
      <c r="H1214" s="76"/>
      <c r="I1214" s="76"/>
      <c r="J1214" s="76"/>
      <c r="K1214" s="192"/>
      <c r="L1214" s="77"/>
      <c r="M1214" s="78"/>
      <c r="N1214" s="78"/>
      <c r="O1214" s="78"/>
      <c r="P1214" s="1"/>
      <c r="Q1214" s="27"/>
      <c r="R1214" s="30"/>
      <c r="S1214" s="1"/>
    </row>
    <row r="1215" spans="1:19" ht="12.75" customHeight="1" x14ac:dyDescent="0.25">
      <c r="A1215" s="22"/>
      <c r="B1215" s="27"/>
      <c r="C1215" s="27"/>
      <c r="D1215" s="27"/>
      <c r="E1215" s="27"/>
      <c r="F1215" s="76"/>
      <c r="G1215" s="76"/>
      <c r="H1215" s="76"/>
      <c r="I1215" s="76"/>
      <c r="J1215" s="76"/>
      <c r="K1215" s="192"/>
      <c r="L1215" s="77"/>
      <c r="M1215" s="78"/>
      <c r="N1215" s="78"/>
      <c r="O1215" s="78"/>
      <c r="P1215" s="1"/>
      <c r="Q1215" s="27"/>
      <c r="R1215" s="30"/>
      <c r="S1215" s="1"/>
    </row>
    <row r="1216" spans="1:19" ht="12.75" customHeight="1" x14ac:dyDescent="0.25">
      <c r="A1216" s="22"/>
      <c r="B1216" s="27"/>
      <c r="C1216" s="27"/>
      <c r="D1216" s="27"/>
      <c r="E1216" s="27"/>
      <c r="F1216" s="76"/>
      <c r="G1216" s="76"/>
      <c r="H1216" s="76"/>
      <c r="I1216" s="76"/>
      <c r="J1216" s="76"/>
      <c r="K1216" s="192"/>
      <c r="L1216" s="77"/>
      <c r="M1216" s="78"/>
      <c r="N1216" s="78"/>
      <c r="O1216" s="78"/>
      <c r="P1216" s="1"/>
      <c r="Q1216" s="27"/>
      <c r="R1216" s="30"/>
      <c r="S1216" s="1"/>
    </row>
    <row r="1217" spans="1:19" ht="12.75" customHeight="1" x14ac:dyDescent="0.25">
      <c r="A1217" s="22"/>
      <c r="B1217" s="27"/>
      <c r="C1217" s="27"/>
      <c r="D1217" s="27"/>
      <c r="E1217" s="27"/>
      <c r="F1217" s="76"/>
      <c r="G1217" s="76"/>
      <c r="H1217" s="76"/>
      <c r="I1217" s="76"/>
      <c r="J1217" s="76"/>
      <c r="K1217" s="192"/>
      <c r="L1217" s="77"/>
      <c r="M1217" s="78"/>
      <c r="N1217" s="78"/>
      <c r="O1217" s="78"/>
      <c r="P1217" s="1"/>
      <c r="Q1217" s="27"/>
      <c r="R1217" s="30"/>
      <c r="S1217" s="1"/>
    </row>
    <row r="1218" spans="1:19" ht="12.75" customHeight="1" x14ac:dyDescent="0.25">
      <c r="A1218" s="22"/>
      <c r="B1218" s="27"/>
      <c r="C1218" s="27"/>
      <c r="D1218" s="27"/>
      <c r="E1218" s="27"/>
      <c r="F1218" s="76"/>
      <c r="G1218" s="76"/>
      <c r="H1218" s="76"/>
      <c r="I1218" s="76"/>
      <c r="J1218" s="76"/>
      <c r="K1218" s="192"/>
      <c r="L1218" s="77"/>
      <c r="M1218" s="78"/>
      <c r="N1218" s="78"/>
      <c r="O1218" s="78"/>
      <c r="P1218" s="1"/>
      <c r="Q1218" s="27"/>
      <c r="R1218" s="30"/>
      <c r="S1218" s="1"/>
    </row>
    <row r="1219" spans="1:19" ht="12.75" customHeight="1" x14ac:dyDescent="0.25">
      <c r="A1219" s="22"/>
      <c r="B1219" s="27"/>
      <c r="C1219" s="27"/>
      <c r="D1219" s="27"/>
      <c r="E1219" s="27"/>
      <c r="F1219" s="76"/>
      <c r="G1219" s="76"/>
      <c r="H1219" s="76"/>
      <c r="I1219" s="76"/>
      <c r="J1219" s="76"/>
      <c r="K1219" s="192"/>
      <c r="L1219" s="77"/>
      <c r="M1219" s="78"/>
      <c r="N1219" s="78"/>
      <c r="O1219" s="78"/>
      <c r="P1219" s="1"/>
      <c r="Q1219" s="27"/>
      <c r="R1219" s="30"/>
      <c r="S1219" s="1"/>
    </row>
    <row r="1220" spans="1:19" ht="12.75" customHeight="1" x14ac:dyDescent="0.25">
      <c r="A1220" s="22"/>
      <c r="B1220" s="27"/>
      <c r="C1220" s="27"/>
      <c r="D1220" s="27"/>
      <c r="E1220" s="27"/>
      <c r="F1220" s="76"/>
      <c r="G1220" s="76"/>
      <c r="H1220" s="76"/>
      <c r="I1220" s="76"/>
      <c r="J1220" s="76"/>
      <c r="K1220" s="192"/>
      <c r="L1220" s="77"/>
      <c r="M1220" s="78"/>
      <c r="N1220" s="78"/>
      <c r="O1220" s="78"/>
      <c r="P1220" s="1"/>
      <c r="Q1220" s="27"/>
      <c r="R1220" s="30"/>
      <c r="S1220" s="1"/>
    </row>
    <row r="1221" spans="1:19" ht="12.75" customHeight="1" x14ac:dyDescent="0.25">
      <c r="A1221" s="22"/>
      <c r="B1221" s="27"/>
      <c r="C1221" s="27"/>
      <c r="D1221" s="27"/>
      <c r="E1221" s="27"/>
      <c r="F1221" s="76"/>
      <c r="G1221" s="76"/>
      <c r="H1221" s="76"/>
      <c r="I1221" s="76"/>
      <c r="J1221" s="76"/>
      <c r="K1221" s="192"/>
      <c r="L1221" s="77"/>
      <c r="M1221" s="78"/>
      <c r="N1221" s="78"/>
      <c r="O1221" s="78"/>
      <c r="P1221" s="1"/>
      <c r="Q1221" s="27"/>
      <c r="R1221" s="30"/>
      <c r="S1221" s="1"/>
    </row>
    <row r="1222" spans="1:19" ht="12.75" customHeight="1" x14ac:dyDescent="0.25">
      <c r="A1222" s="22"/>
      <c r="B1222" s="27"/>
      <c r="C1222" s="27"/>
      <c r="D1222" s="27"/>
      <c r="E1222" s="27"/>
      <c r="F1222" s="76"/>
      <c r="G1222" s="76"/>
      <c r="H1222" s="76"/>
      <c r="I1222" s="76"/>
      <c r="J1222" s="76"/>
      <c r="K1222" s="192"/>
      <c r="L1222" s="77"/>
      <c r="M1222" s="78"/>
      <c r="N1222" s="78"/>
      <c r="O1222" s="78"/>
      <c r="P1222" s="1"/>
      <c r="Q1222" s="27"/>
      <c r="R1222" s="30"/>
      <c r="S1222" s="1"/>
    </row>
    <row r="1223" spans="1:19" ht="12.75" customHeight="1" x14ac:dyDescent="0.25">
      <c r="A1223" s="22"/>
      <c r="B1223" s="27"/>
      <c r="C1223" s="27"/>
      <c r="D1223" s="27"/>
      <c r="E1223" s="27"/>
      <c r="F1223" s="76"/>
      <c r="G1223" s="76"/>
      <c r="H1223" s="76"/>
      <c r="I1223" s="76"/>
      <c r="J1223" s="76"/>
      <c r="K1223" s="192"/>
      <c r="L1223" s="77"/>
      <c r="M1223" s="78"/>
      <c r="N1223" s="78"/>
      <c r="O1223" s="78"/>
      <c r="P1223" s="1"/>
      <c r="Q1223" s="27"/>
      <c r="R1223" s="30"/>
      <c r="S1223" s="1"/>
    </row>
    <row r="1224" spans="1:19" ht="12.75" customHeight="1" x14ac:dyDescent="0.25">
      <c r="A1224" s="22"/>
      <c r="B1224" s="27"/>
      <c r="C1224" s="27"/>
      <c r="D1224" s="27"/>
      <c r="E1224" s="27"/>
      <c r="F1224" s="76"/>
      <c r="G1224" s="76"/>
      <c r="H1224" s="76"/>
      <c r="I1224" s="76"/>
      <c r="J1224" s="76"/>
      <c r="K1224" s="192"/>
      <c r="L1224" s="77"/>
      <c r="M1224" s="78"/>
      <c r="N1224" s="78"/>
      <c r="O1224" s="78"/>
      <c r="P1224" s="1"/>
      <c r="Q1224" s="27"/>
      <c r="R1224" s="30"/>
      <c r="S1224" s="1"/>
    </row>
    <row r="1225" spans="1:19" ht="12.75" customHeight="1" x14ac:dyDescent="0.25">
      <c r="A1225" s="22"/>
      <c r="B1225" s="27"/>
      <c r="C1225" s="27"/>
      <c r="D1225" s="27"/>
      <c r="E1225" s="27"/>
      <c r="F1225" s="76"/>
      <c r="G1225" s="76"/>
      <c r="H1225" s="76"/>
      <c r="I1225" s="76"/>
      <c r="J1225" s="76"/>
      <c r="K1225" s="192"/>
      <c r="L1225" s="77"/>
      <c r="M1225" s="78"/>
      <c r="N1225" s="78"/>
      <c r="O1225" s="78"/>
      <c r="P1225" s="1"/>
      <c r="Q1225" s="27"/>
      <c r="R1225" s="30"/>
      <c r="S1225" s="1"/>
    </row>
    <row r="1226" spans="1:19" ht="12.75" customHeight="1" x14ac:dyDescent="0.25">
      <c r="A1226" s="22"/>
      <c r="B1226" s="27"/>
      <c r="C1226" s="27"/>
      <c r="D1226" s="27"/>
      <c r="E1226" s="27"/>
      <c r="F1226" s="76"/>
      <c r="G1226" s="76"/>
      <c r="H1226" s="76"/>
      <c r="I1226" s="76"/>
      <c r="J1226" s="76"/>
      <c r="K1226" s="192"/>
      <c r="L1226" s="77"/>
      <c r="M1226" s="78"/>
      <c r="N1226" s="78"/>
      <c r="O1226" s="78"/>
      <c r="P1226" s="1"/>
      <c r="Q1226" s="27"/>
      <c r="R1226" s="30"/>
      <c r="S1226" s="1"/>
    </row>
    <row r="1227" spans="1:19" ht="12.75" customHeight="1" x14ac:dyDescent="0.25">
      <c r="A1227" s="22"/>
      <c r="B1227" s="27"/>
      <c r="C1227" s="27"/>
      <c r="D1227" s="27"/>
      <c r="E1227" s="27"/>
      <c r="F1227" s="76"/>
      <c r="G1227" s="76"/>
      <c r="H1227" s="76"/>
      <c r="I1227" s="76"/>
      <c r="J1227" s="76"/>
      <c r="K1227" s="192"/>
      <c r="L1227" s="77"/>
      <c r="M1227" s="78"/>
      <c r="N1227" s="78"/>
      <c r="O1227" s="78"/>
      <c r="P1227" s="1"/>
      <c r="Q1227" s="27"/>
      <c r="R1227" s="30"/>
      <c r="S1227" s="1"/>
    </row>
    <row r="1228" spans="1:19" ht="12.75" customHeight="1" x14ac:dyDescent="0.25">
      <c r="A1228" s="22"/>
      <c r="B1228" s="27"/>
      <c r="C1228" s="27"/>
      <c r="D1228" s="27"/>
      <c r="E1228" s="27"/>
      <c r="F1228" s="76"/>
      <c r="G1228" s="76"/>
      <c r="H1228" s="76"/>
      <c r="I1228" s="76"/>
      <c r="J1228" s="76"/>
      <c r="K1228" s="192"/>
      <c r="L1228" s="77"/>
      <c r="M1228" s="78"/>
      <c r="N1228" s="78"/>
      <c r="O1228" s="78"/>
      <c r="P1228" s="1"/>
      <c r="Q1228" s="27"/>
      <c r="R1228" s="30"/>
      <c r="S1228" s="1"/>
    </row>
    <row r="1229" spans="1:19" ht="12.75" customHeight="1" x14ac:dyDescent="0.25">
      <c r="A1229" s="22"/>
      <c r="B1229" s="27"/>
      <c r="C1229" s="27"/>
      <c r="D1229" s="27"/>
      <c r="E1229" s="27"/>
      <c r="F1229" s="76"/>
      <c r="G1229" s="76"/>
      <c r="H1229" s="76"/>
      <c r="I1229" s="76"/>
      <c r="J1229" s="76"/>
      <c r="K1229" s="192"/>
      <c r="L1229" s="77"/>
      <c r="M1229" s="78"/>
      <c r="N1229" s="78"/>
      <c r="O1229" s="78"/>
      <c r="P1229" s="1"/>
      <c r="Q1229" s="27"/>
      <c r="R1229" s="30"/>
      <c r="S1229" s="1"/>
    </row>
    <row r="1230" spans="1:19" ht="12.75" customHeight="1" x14ac:dyDescent="0.25">
      <c r="A1230" s="22"/>
      <c r="B1230" s="27"/>
      <c r="C1230" s="27"/>
      <c r="D1230" s="27"/>
      <c r="E1230" s="27"/>
      <c r="F1230" s="76"/>
      <c r="G1230" s="76"/>
      <c r="H1230" s="76"/>
      <c r="I1230" s="76"/>
      <c r="J1230" s="76"/>
      <c r="K1230" s="192"/>
      <c r="L1230" s="77"/>
      <c r="M1230" s="78"/>
      <c r="N1230" s="78"/>
      <c r="O1230" s="78"/>
      <c r="P1230" s="1"/>
      <c r="Q1230" s="27"/>
      <c r="R1230" s="30"/>
      <c r="S1230" s="1"/>
    </row>
    <row r="1231" spans="1:19" ht="12.75" customHeight="1" x14ac:dyDescent="0.25">
      <c r="A1231" s="22"/>
      <c r="B1231" s="27"/>
      <c r="C1231" s="27"/>
      <c r="D1231" s="27"/>
      <c r="E1231" s="27"/>
      <c r="F1231" s="76"/>
      <c r="G1231" s="76"/>
      <c r="H1231" s="76"/>
      <c r="I1231" s="76"/>
      <c r="J1231" s="76"/>
      <c r="K1231" s="192"/>
      <c r="L1231" s="77"/>
      <c r="M1231" s="78"/>
      <c r="N1231" s="78"/>
      <c r="O1231" s="78"/>
      <c r="P1231" s="1"/>
      <c r="Q1231" s="27"/>
      <c r="R1231" s="30"/>
      <c r="S1231" s="1"/>
    </row>
    <row r="1232" spans="1:19" ht="12.75" customHeight="1" x14ac:dyDescent="0.25">
      <c r="A1232" s="22"/>
      <c r="B1232" s="27"/>
      <c r="C1232" s="27"/>
      <c r="D1232" s="27"/>
      <c r="E1232" s="27"/>
      <c r="F1232" s="76"/>
      <c r="G1232" s="76"/>
      <c r="H1232" s="76"/>
      <c r="I1232" s="76"/>
      <c r="J1232" s="76"/>
      <c r="K1232" s="192"/>
      <c r="L1232" s="77"/>
      <c r="M1232" s="78"/>
      <c r="N1232" s="78"/>
      <c r="O1232" s="78"/>
      <c r="P1232" s="1"/>
      <c r="Q1232" s="27"/>
      <c r="R1232" s="30"/>
      <c r="S1232" s="1"/>
    </row>
    <row r="1233" spans="1:19" ht="12.75" customHeight="1" x14ac:dyDescent="0.25">
      <c r="A1233" s="22"/>
      <c r="B1233" s="27"/>
      <c r="C1233" s="27"/>
      <c r="D1233" s="27"/>
      <c r="E1233" s="27"/>
      <c r="F1233" s="76"/>
      <c r="G1233" s="76"/>
      <c r="H1233" s="76"/>
      <c r="I1233" s="76"/>
      <c r="J1233" s="76"/>
      <c r="K1233" s="192"/>
      <c r="L1233" s="77"/>
      <c r="M1233" s="78"/>
      <c r="N1233" s="78"/>
      <c r="O1233" s="78"/>
      <c r="P1233" s="1"/>
      <c r="Q1233" s="27"/>
      <c r="R1233" s="30"/>
      <c r="S1233" s="1"/>
    </row>
    <row r="1234" spans="1:19" ht="12.75" customHeight="1" x14ac:dyDescent="0.25">
      <c r="A1234" s="22"/>
      <c r="B1234" s="27"/>
      <c r="C1234" s="27"/>
      <c r="D1234" s="27"/>
      <c r="E1234" s="27"/>
      <c r="F1234" s="76"/>
      <c r="G1234" s="76"/>
      <c r="H1234" s="76"/>
      <c r="I1234" s="76"/>
      <c r="J1234" s="76"/>
      <c r="K1234" s="192"/>
      <c r="L1234" s="77"/>
      <c r="M1234" s="78"/>
      <c r="N1234" s="78"/>
      <c r="O1234" s="78"/>
      <c r="P1234" s="1"/>
      <c r="Q1234" s="27"/>
      <c r="R1234" s="30"/>
      <c r="S1234" s="1"/>
    </row>
    <row r="1235" spans="1:19" ht="12.75" customHeight="1" x14ac:dyDescent="0.25">
      <c r="A1235" s="22"/>
      <c r="B1235" s="27"/>
      <c r="C1235" s="27"/>
      <c r="D1235" s="27"/>
      <c r="E1235" s="27"/>
      <c r="F1235" s="76"/>
      <c r="G1235" s="76"/>
      <c r="H1235" s="76"/>
      <c r="I1235" s="76"/>
      <c r="J1235" s="76"/>
      <c r="K1235" s="192"/>
      <c r="L1235" s="77"/>
      <c r="M1235" s="78"/>
      <c r="N1235" s="78"/>
      <c r="O1235" s="78"/>
      <c r="P1235" s="1"/>
      <c r="Q1235" s="27"/>
      <c r="R1235" s="30"/>
      <c r="S1235" s="1"/>
    </row>
    <row r="1236" spans="1:19" ht="12.75" customHeight="1" x14ac:dyDescent="0.25">
      <c r="A1236" s="22"/>
      <c r="B1236" s="27"/>
      <c r="C1236" s="27"/>
      <c r="D1236" s="27"/>
      <c r="E1236" s="27"/>
      <c r="F1236" s="76"/>
      <c r="G1236" s="76"/>
      <c r="H1236" s="76"/>
      <c r="I1236" s="76"/>
      <c r="J1236" s="76"/>
      <c r="K1236" s="192"/>
      <c r="L1236" s="77"/>
      <c r="M1236" s="78"/>
      <c r="N1236" s="78"/>
      <c r="O1236" s="78"/>
      <c r="P1236" s="1"/>
      <c r="Q1236" s="27"/>
      <c r="R1236" s="30"/>
      <c r="S1236" s="1"/>
    </row>
    <row r="1237" spans="1:19" ht="12.75" customHeight="1" x14ac:dyDescent="0.25">
      <c r="A1237" s="22"/>
      <c r="B1237" s="27"/>
      <c r="C1237" s="27"/>
      <c r="D1237" s="27"/>
      <c r="E1237" s="27"/>
      <c r="F1237" s="76"/>
      <c r="G1237" s="76"/>
      <c r="H1237" s="76"/>
      <c r="I1237" s="76"/>
      <c r="J1237" s="76"/>
      <c r="K1237" s="192"/>
      <c r="L1237" s="77"/>
      <c r="M1237" s="78"/>
      <c r="N1237" s="78"/>
      <c r="O1237" s="78"/>
      <c r="P1237" s="1"/>
      <c r="Q1237" s="27"/>
      <c r="R1237" s="30"/>
      <c r="S1237" s="1"/>
    </row>
    <row r="1238" spans="1:19" ht="12.75" customHeight="1" x14ac:dyDescent="0.25">
      <c r="A1238" s="22"/>
      <c r="B1238" s="27"/>
      <c r="C1238" s="27"/>
      <c r="D1238" s="27"/>
      <c r="E1238" s="27"/>
      <c r="F1238" s="76"/>
      <c r="G1238" s="76"/>
      <c r="H1238" s="76"/>
      <c r="I1238" s="76"/>
      <c r="J1238" s="76"/>
      <c r="K1238" s="192"/>
      <c r="L1238" s="77"/>
      <c r="M1238" s="78"/>
      <c r="N1238" s="78"/>
      <c r="O1238" s="78"/>
      <c r="P1238" s="1"/>
      <c r="Q1238" s="27"/>
      <c r="R1238" s="30"/>
      <c r="S1238" s="1"/>
    </row>
    <row r="1239" spans="1:19" ht="12.75" customHeight="1" x14ac:dyDescent="0.25">
      <c r="A1239" s="22"/>
      <c r="B1239" s="27"/>
      <c r="C1239" s="27"/>
      <c r="D1239" s="27"/>
      <c r="E1239" s="27"/>
      <c r="F1239" s="76"/>
      <c r="G1239" s="76"/>
      <c r="H1239" s="76"/>
      <c r="I1239" s="76"/>
      <c r="J1239" s="76"/>
      <c r="K1239" s="192"/>
      <c r="L1239" s="77"/>
      <c r="M1239" s="78"/>
      <c r="N1239" s="78"/>
      <c r="O1239" s="78"/>
      <c r="P1239" s="1"/>
      <c r="Q1239" s="27"/>
      <c r="R1239" s="30"/>
      <c r="S1239" s="1"/>
    </row>
    <row r="1240" spans="1:19" ht="12.75" customHeight="1" x14ac:dyDescent="0.25">
      <c r="A1240" s="22"/>
      <c r="B1240" s="27"/>
      <c r="C1240" s="27"/>
      <c r="D1240" s="27"/>
      <c r="E1240" s="27"/>
      <c r="F1240" s="76"/>
      <c r="G1240" s="76"/>
      <c r="H1240" s="76"/>
      <c r="I1240" s="76"/>
      <c r="J1240" s="76"/>
      <c r="K1240" s="192"/>
      <c r="L1240" s="77"/>
      <c r="M1240" s="78"/>
      <c r="N1240" s="78"/>
      <c r="O1240" s="78"/>
      <c r="P1240" s="1"/>
      <c r="Q1240" s="27"/>
      <c r="R1240" s="30"/>
      <c r="S1240" s="1"/>
    </row>
    <row r="1241" spans="1:19" ht="12.75" customHeight="1" x14ac:dyDescent="0.25">
      <c r="A1241" s="22"/>
      <c r="B1241" s="27"/>
      <c r="C1241" s="27"/>
      <c r="D1241" s="27"/>
      <c r="E1241" s="27"/>
      <c r="F1241" s="76"/>
      <c r="G1241" s="76"/>
      <c r="H1241" s="76"/>
      <c r="I1241" s="76"/>
      <c r="J1241" s="76"/>
      <c r="K1241" s="192"/>
      <c r="L1241" s="77"/>
      <c r="M1241" s="78"/>
      <c r="N1241" s="78"/>
      <c r="O1241" s="78"/>
      <c r="P1241" s="1"/>
      <c r="Q1241" s="27"/>
      <c r="R1241" s="30"/>
      <c r="S1241" s="1"/>
    </row>
    <row r="1242" spans="1:19" ht="12.75" customHeight="1" x14ac:dyDescent="0.25">
      <c r="A1242" s="22"/>
      <c r="B1242" s="27"/>
      <c r="C1242" s="27"/>
      <c r="D1242" s="27"/>
      <c r="E1242" s="27"/>
      <c r="F1242" s="76"/>
      <c r="G1242" s="76"/>
      <c r="H1242" s="76"/>
      <c r="I1242" s="76"/>
      <c r="J1242" s="76"/>
      <c r="K1242" s="192"/>
      <c r="L1242" s="77"/>
      <c r="M1242" s="78"/>
      <c r="N1242" s="78"/>
      <c r="O1242" s="78"/>
      <c r="P1242" s="1"/>
      <c r="Q1242" s="27"/>
      <c r="R1242" s="30"/>
      <c r="S1242" s="1"/>
    </row>
    <row r="1243" spans="1:19" ht="12.75" customHeight="1" x14ac:dyDescent="0.25">
      <c r="A1243" s="22"/>
      <c r="B1243" s="27"/>
      <c r="C1243" s="27"/>
      <c r="D1243" s="27"/>
      <c r="E1243" s="27"/>
      <c r="F1243" s="76"/>
      <c r="G1243" s="76"/>
      <c r="H1243" s="76"/>
      <c r="I1243" s="76"/>
      <c r="J1243" s="76"/>
      <c r="K1243" s="192"/>
      <c r="L1243" s="77"/>
      <c r="M1243" s="78"/>
      <c r="N1243" s="78"/>
      <c r="O1243" s="78"/>
      <c r="P1243" s="1"/>
      <c r="Q1243" s="27"/>
      <c r="R1243" s="30"/>
      <c r="S1243" s="1"/>
    </row>
    <row r="1244" spans="1:19" ht="12.75" customHeight="1" x14ac:dyDescent="0.25">
      <c r="A1244" s="22"/>
      <c r="B1244" s="27"/>
      <c r="C1244" s="27"/>
      <c r="D1244" s="27"/>
      <c r="E1244" s="27"/>
      <c r="F1244" s="76"/>
      <c r="G1244" s="76"/>
      <c r="H1244" s="76"/>
      <c r="I1244" s="76"/>
      <c r="J1244" s="76"/>
      <c r="K1244" s="192"/>
      <c r="L1244" s="77"/>
      <c r="M1244" s="78"/>
      <c r="N1244" s="78"/>
      <c r="O1244" s="78"/>
      <c r="P1244" s="1"/>
      <c r="Q1244" s="27"/>
      <c r="R1244" s="30"/>
      <c r="S1244" s="1"/>
    </row>
    <row r="1245" spans="1:19" ht="12.75" customHeight="1" x14ac:dyDescent="0.25">
      <c r="A1245" s="22"/>
      <c r="B1245" s="27"/>
      <c r="C1245" s="27"/>
      <c r="D1245" s="27"/>
      <c r="E1245" s="27"/>
      <c r="F1245" s="76"/>
      <c r="G1245" s="76"/>
      <c r="H1245" s="76"/>
      <c r="I1245" s="76"/>
      <c r="J1245" s="76"/>
      <c r="K1245" s="192"/>
      <c r="L1245" s="77"/>
      <c r="M1245" s="78"/>
      <c r="N1245" s="78"/>
      <c r="O1245" s="78"/>
      <c r="P1245" s="1"/>
      <c r="Q1245" s="27"/>
      <c r="R1245" s="30"/>
      <c r="S1245" s="1"/>
    </row>
    <row r="1246" spans="1:19" ht="12.75" customHeight="1" x14ac:dyDescent="0.25">
      <c r="A1246" s="22"/>
      <c r="B1246" s="27"/>
      <c r="C1246" s="27"/>
      <c r="D1246" s="27"/>
      <c r="E1246" s="27"/>
      <c r="F1246" s="76"/>
      <c r="G1246" s="76"/>
      <c r="H1246" s="76"/>
      <c r="I1246" s="76"/>
      <c r="J1246" s="76"/>
      <c r="K1246" s="192"/>
      <c r="L1246" s="77"/>
      <c r="M1246" s="78"/>
      <c r="N1246" s="78"/>
      <c r="O1246" s="78"/>
      <c r="P1246" s="1"/>
      <c r="Q1246" s="27"/>
      <c r="R1246" s="30"/>
      <c r="S1246" s="1"/>
    </row>
    <row r="1247" spans="1:19" ht="12.75" customHeight="1" x14ac:dyDescent="0.25">
      <c r="A1247" s="22"/>
      <c r="B1247" s="27"/>
      <c r="C1247" s="27"/>
      <c r="D1247" s="27"/>
      <c r="E1247" s="27"/>
      <c r="F1247" s="76"/>
      <c r="G1247" s="76"/>
      <c r="H1247" s="76"/>
      <c r="I1247" s="76"/>
      <c r="J1247" s="76"/>
      <c r="K1247" s="192"/>
      <c r="L1247" s="77"/>
      <c r="M1247" s="78"/>
      <c r="N1247" s="78"/>
      <c r="O1247" s="78"/>
      <c r="P1247" s="1"/>
      <c r="Q1247" s="27"/>
      <c r="R1247" s="30"/>
      <c r="S1247" s="1"/>
    </row>
    <row r="1248" spans="1:19" ht="12.75" customHeight="1" x14ac:dyDescent="0.25">
      <c r="A1248" s="22"/>
      <c r="B1248" s="27"/>
      <c r="C1248" s="27"/>
      <c r="D1248" s="27"/>
      <c r="E1248" s="27"/>
      <c r="F1248" s="76"/>
      <c r="G1248" s="76"/>
      <c r="H1248" s="76"/>
      <c r="I1248" s="76"/>
      <c r="J1248" s="76"/>
      <c r="K1248" s="192"/>
      <c r="L1248" s="77"/>
      <c r="M1248" s="78"/>
      <c r="N1248" s="78"/>
      <c r="O1248" s="78"/>
      <c r="P1248" s="1"/>
      <c r="Q1248" s="27"/>
      <c r="R1248" s="30"/>
      <c r="S1248" s="1"/>
    </row>
    <row r="1249" spans="1:19" ht="12.75" customHeight="1" x14ac:dyDescent="0.25">
      <c r="A1249" s="22"/>
      <c r="B1249" s="27"/>
      <c r="C1249" s="27"/>
      <c r="D1249" s="27"/>
      <c r="E1249" s="27"/>
      <c r="F1249" s="76"/>
      <c r="G1249" s="76"/>
      <c r="H1249" s="76"/>
      <c r="I1249" s="76"/>
      <c r="J1249" s="76"/>
      <c r="K1249" s="192"/>
      <c r="L1249" s="77"/>
      <c r="M1249" s="78"/>
      <c r="N1249" s="78"/>
      <c r="O1249" s="78"/>
      <c r="P1249" s="1"/>
      <c r="Q1249" s="27"/>
      <c r="R1249" s="30"/>
      <c r="S1249" s="1"/>
    </row>
    <row r="1250" spans="1:19" ht="12.75" customHeight="1" x14ac:dyDescent="0.25">
      <c r="A1250" s="22"/>
      <c r="B1250" s="27"/>
      <c r="C1250" s="27"/>
      <c r="D1250" s="27"/>
      <c r="E1250" s="27"/>
      <c r="F1250" s="76"/>
      <c r="G1250" s="76"/>
      <c r="H1250" s="76"/>
      <c r="I1250" s="76"/>
      <c r="J1250" s="76"/>
      <c r="K1250" s="192"/>
      <c r="L1250" s="77"/>
      <c r="M1250" s="78"/>
      <c r="N1250" s="78"/>
      <c r="O1250" s="78"/>
      <c r="P1250" s="1"/>
      <c r="Q1250" s="27"/>
      <c r="R1250" s="30"/>
      <c r="S1250" s="1"/>
    </row>
    <row r="1251" spans="1:19" ht="12.75" customHeight="1" x14ac:dyDescent="0.25">
      <c r="A1251" s="22"/>
      <c r="B1251" s="27"/>
      <c r="C1251" s="27"/>
      <c r="D1251" s="27"/>
      <c r="E1251" s="27"/>
      <c r="F1251" s="76"/>
      <c r="G1251" s="76"/>
      <c r="H1251" s="76"/>
      <c r="I1251" s="76"/>
      <c r="J1251" s="76"/>
      <c r="K1251" s="192"/>
      <c r="L1251" s="77"/>
      <c r="M1251" s="78"/>
      <c r="N1251" s="78"/>
      <c r="O1251" s="78"/>
      <c r="P1251" s="1"/>
      <c r="Q1251" s="27"/>
      <c r="R1251" s="30"/>
      <c r="S1251" s="1"/>
    </row>
    <row r="1252" spans="1:19" ht="12.75" customHeight="1" x14ac:dyDescent="0.25">
      <c r="A1252" s="22"/>
      <c r="B1252" s="27"/>
      <c r="C1252" s="27"/>
      <c r="D1252" s="27"/>
      <c r="E1252" s="27"/>
      <c r="F1252" s="76"/>
      <c r="G1252" s="76"/>
      <c r="H1252" s="76"/>
      <c r="I1252" s="76"/>
      <c r="J1252" s="76"/>
      <c r="K1252" s="192"/>
      <c r="L1252" s="77"/>
      <c r="M1252" s="78"/>
      <c r="N1252" s="78"/>
      <c r="O1252" s="78"/>
      <c r="P1252" s="1"/>
      <c r="Q1252" s="27"/>
      <c r="R1252" s="30"/>
      <c r="S1252" s="1"/>
    </row>
    <row r="1253" spans="1:19" ht="12.75" customHeight="1" x14ac:dyDescent="0.25">
      <c r="A1253" s="22"/>
      <c r="B1253" s="27"/>
      <c r="C1253" s="27"/>
      <c r="D1253" s="27"/>
      <c r="E1253" s="27"/>
      <c r="F1253" s="76"/>
      <c r="G1253" s="76"/>
      <c r="H1253" s="76"/>
      <c r="I1253" s="76"/>
      <c r="J1253" s="76"/>
      <c r="K1253" s="192"/>
      <c r="L1253" s="77"/>
      <c r="M1253" s="78"/>
      <c r="N1253" s="78"/>
      <c r="O1253" s="78"/>
      <c r="P1253" s="1"/>
      <c r="Q1253" s="27"/>
      <c r="R1253" s="30"/>
      <c r="S1253" s="1"/>
    </row>
    <row r="1254" spans="1:19" ht="12.75" customHeight="1" x14ac:dyDescent="0.25">
      <c r="A1254" s="22"/>
      <c r="B1254" s="27"/>
      <c r="C1254" s="27"/>
      <c r="D1254" s="27"/>
      <c r="E1254" s="27"/>
      <c r="F1254" s="76"/>
      <c r="G1254" s="76"/>
      <c r="H1254" s="76"/>
      <c r="I1254" s="76"/>
      <c r="J1254" s="76"/>
      <c r="K1254" s="192"/>
      <c r="L1254" s="77"/>
      <c r="M1254" s="78"/>
      <c r="N1254" s="78"/>
      <c r="O1254" s="78"/>
      <c r="P1254" s="1"/>
      <c r="Q1254" s="27"/>
      <c r="R1254" s="30"/>
      <c r="S1254" s="1"/>
    </row>
    <row r="1255" spans="1:19" ht="12.75" customHeight="1" x14ac:dyDescent="0.25">
      <c r="A1255" s="22"/>
      <c r="B1255" s="27"/>
      <c r="C1255" s="27"/>
      <c r="D1255" s="27"/>
      <c r="E1255" s="27"/>
      <c r="F1255" s="76"/>
      <c r="G1255" s="76"/>
      <c r="H1255" s="76"/>
      <c r="I1255" s="76"/>
      <c r="J1255" s="76"/>
      <c r="K1255" s="192"/>
      <c r="L1255" s="77"/>
      <c r="M1255" s="78"/>
      <c r="N1255" s="78"/>
      <c r="O1255" s="78"/>
      <c r="P1255" s="1"/>
      <c r="Q1255" s="27"/>
      <c r="R1255" s="30"/>
      <c r="S1255" s="1"/>
    </row>
    <row r="1256" spans="1:19" ht="12.75" customHeight="1" x14ac:dyDescent="0.25">
      <c r="A1256" s="22"/>
      <c r="B1256" s="27"/>
      <c r="C1256" s="27"/>
      <c r="D1256" s="27"/>
      <c r="E1256" s="27"/>
      <c r="F1256" s="76"/>
      <c r="G1256" s="76"/>
      <c r="H1256" s="76"/>
      <c r="I1256" s="76"/>
      <c r="J1256" s="76"/>
      <c r="K1256" s="192"/>
      <c r="L1256" s="77"/>
      <c r="M1256" s="78"/>
      <c r="N1256" s="78"/>
      <c r="O1256" s="78"/>
      <c r="P1256" s="1"/>
      <c r="Q1256" s="27"/>
      <c r="R1256" s="30"/>
      <c r="S1256" s="1"/>
    </row>
    <row r="1257" spans="1:19" ht="12.75" customHeight="1" x14ac:dyDescent="0.25">
      <c r="A1257" s="22"/>
      <c r="B1257" s="27"/>
      <c r="C1257" s="27"/>
      <c r="D1257" s="27"/>
      <c r="E1257" s="27"/>
      <c r="F1257" s="76"/>
      <c r="G1257" s="76"/>
      <c r="H1257" s="76"/>
      <c r="I1257" s="76"/>
      <c r="J1257" s="76"/>
      <c r="K1257" s="192"/>
      <c r="L1257" s="77"/>
      <c r="M1257" s="78"/>
      <c r="N1257" s="78"/>
      <c r="O1257" s="78"/>
      <c r="P1257" s="1"/>
      <c r="Q1257" s="27"/>
      <c r="R1257" s="30"/>
      <c r="S1257" s="1"/>
    </row>
    <row r="1258" spans="1:19" ht="12.75" customHeight="1" x14ac:dyDescent="0.25">
      <c r="A1258" s="22"/>
      <c r="B1258" s="27"/>
      <c r="C1258" s="27"/>
      <c r="D1258" s="27"/>
      <c r="E1258" s="27"/>
      <c r="F1258" s="76"/>
      <c r="G1258" s="76"/>
      <c r="H1258" s="76"/>
      <c r="I1258" s="76"/>
      <c r="J1258" s="76"/>
      <c r="K1258" s="192"/>
      <c r="L1258" s="77"/>
      <c r="M1258" s="78"/>
      <c r="N1258" s="78"/>
      <c r="O1258" s="78"/>
      <c r="P1258" s="1"/>
      <c r="Q1258" s="27"/>
      <c r="R1258" s="30"/>
      <c r="S1258" s="1"/>
    </row>
    <row r="1259" spans="1:19" ht="12.75" customHeight="1" x14ac:dyDescent="0.25">
      <c r="A1259" s="22"/>
      <c r="B1259" s="27"/>
      <c r="C1259" s="27"/>
      <c r="D1259" s="27"/>
      <c r="E1259" s="27"/>
      <c r="F1259" s="76"/>
      <c r="G1259" s="76"/>
      <c r="H1259" s="76"/>
      <c r="I1259" s="76"/>
      <c r="J1259" s="76"/>
      <c r="K1259" s="192"/>
      <c r="L1259" s="77"/>
      <c r="M1259" s="78"/>
      <c r="N1259" s="78"/>
      <c r="O1259" s="78"/>
      <c r="P1259" s="1"/>
      <c r="Q1259" s="27"/>
      <c r="R1259" s="30"/>
      <c r="S1259" s="1"/>
    </row>
    <row r="1260" spans="1:19" ht="12.75" customHeight="1" x14ac:dyDescent="0.25">
      <c r="A1260" s="22"/>
      <c r="B1260" s="27"/>
      <c r="C1260" s="27"/>
      <c r="D1260" s="27"/>
      <c r="E1260" s="27"/>
      <c r="F1260" s="76"/>
      <c r="G1260" s="76"/>
      <c r="H1260" s="76"/>
      <c r="I1260" s="76"/>
      <c r="J1260" s="76"/>
      <c r="K1260" s="192"/>
      <c r="L1260" s="77"/>
      <c r="M1260" s="78"/>
      <c r="N1260" s="78"/>
      <c r="O1260" s="78"/>
      <c r="P1260" s="1"/>
      <c r="Q1260" s="27"/>
      <c r="R1260" s="30"/>
      <c r="S1260" s="1"/>
    </row>
    <row r="1261" spans="1:19" ht="12.75" customHeight="1" x14ac:dyDescent="0.25">
      <c r="A1261" s="22"/>
      <c r="B1261" s="27"/>
      <c r="C1261" s="27"/>
      <c r="D1261" s="27"/>
      <c r="E1261" s="27"/>
      <c r="F1261" s="76"/>
      <c r="G1261" s="76"/>
      <c r="H1261" s="76"/>
      <c r="I1261" s="76"/>
      <c r="J1261" s="76"/>
      <c r="K1261" s="192"/>
      <c r="L1261" s="77"/>
      <c r="M1261" s="78"/>
      <c r="N1261" s="78"/>
      <c r="O1261" s="78"/>
      <c r="P1261" s="1"/>
      <c r="Q1261" s="27"/>
      <c r="R1261" s="30"/>
      <c r="S1261" s="1"/>
    </row>
    <row r="1262" spans="1:19" ht="12.75" customHeight="1" x14ac:dyDescent="0.25">
      <c r="A1262" s="22"/>
      <c r="B1262" s="27"/>
      <c r="C1262" s="27"/>
      <c r="D1262" s="27"/>
      <c r="E1262" s="27"/>
      <c r="F1262" s="76"/>
      <c r="G1262" s="76"/>
      <c r="H1262" s="76"/>
      <c r="I1262" s="76"/>
      <c r="J1262" s="76"/>
      <c r="K1262" s="192"/>
      <c r="L1262" s="77"/>
      <c r="M1262" s="78"/>
      <c r="N1262" s="78"/>
      <c r="O1262" s="78"/>
      <c r="P1262" s="1"/>
      <c r="Q1262" s="27"/>
      <c r="R1262" s="30"/>
      <c r="S1262" s="1"/>
    </row>
    <row r="1263" spans="1:19" ht="12.75" customHeight="1" x14ac:dyDescent="0.25">
      <c r="A1263" s="22"/>
      <c r="B1263" s="27"/>
      <c r="C1263" s="27"/>
      <c r="D1263" s="27"/>
      <c r="E1263" s="27"/>
      <c r="F1263" s="76"/>
      <c r="G1263" s="76"/>
      <c r="H1263" s="76"/>
      <c r="I1263" s="76"/>
      <c r="J1263" s="76"/>
      <c r="K1263" s="192"/>
      <c r="L1263" s="77"/>
      <c r="M1263" s="78"/>
      <c r="N1263" s="78"/>
      <c r="O1263" s="78"/>
      <c r="P1263" s="1"/>
      <c r="Q1263" s="27"/>
      <c r="R1263" s="30"/>
      <c r="S1263" s="1"/>
    </row>
    <row r="1264" spans="1:19" ht="12.75" customHeight="1" x14ac:dyDescent="0.25">
      <c r="A1264" s="22"/>
      <c r="B1264" s="27"/>
      <c r="C1264" s="27"/>
      <c r="D1264" s="27"/>
      <c r="E1264" s="27"/>
      <c r="F1264" s="76"/>
      <c r="G1264" s="76"/>
      <c r="H1264" s="76"/>
      <c r="I1264" s="76"/>
      <c r="J1264" s="76"/>
      <c r="K1264" s="192"/>
      <c r="L1264" s="77"/>
      <c r="M1264" s="78"/>
      <c r="N1264" s="78"/>
      <c r="O1264" s="78"/>
      <c r="P1264" s="1"/>
      <c r="Q1264" s="27"/>
      <c r="R1264" s="30"/>
      <c r="S1264" s="1"/>
    </row>
    <row r="1265" spans="1:19" ht="12.75" customHeight="1" x14ac:dyDescent="0.25">
      <c r="A1265" s="22"/>
      <c r="B1265" s="27"/>
      <c r="C1265" s="27"/>
      <c r="D1265" s="27"/>
      <c r="E1265" s="27"/>
      <c r="F1265" s="76"/>
      <c r="G1265" s="76"/>
      <c r="H1265" s="76"/>
      <c r="I1265" s="76"/>
      <c r="J1265" s="76"/>
      <c r="K1265" s="192"/>
      <c r="L1265" s="77"/>
      <c r="M1265" s="78"/>
      <c r="N1265" s="78"/>
      <c r="O1265" s="78"/>
      <c r="P1265" s="1"/>
      <c r="Q1265" s="27"/>
      <c r="R1265" s="30"/>
      <c r="S1265" s="1"/>
    </row>
    <row r="1266" spans="1:19" ht="12.75" customHeight="1" x14ac:dyDescent="0.25">
      <c r="A1266" s="22"/>
      <c r="B1266" s="27"/>
      <c r="C1266" s="27"/>
      <c r="D1266" s="27"/>
      <c r="E1266" s="27"/>
      <c r="F1266" s="76"/>
      <c r="G1266" s="76"/>
      <c r="H1266" s="76"/>
      <c r="I1266" s="76"/>
      <c r="J1266" s="76"/>
      <c r="K1266" s="192"/>
      <c r="L1266" s="77"/>
      <c r="M1266" s="78"/>
      <c r="N1266" s="78"/>
      <c r="O1266" s="78"/>
      <c r="P1266" s="1"/>
      <c r="Q1266" s="27"/>
      <c r="R1266" s="30"/>
      <c r="S1266" s="1"/>
    </row>
    <row r="1267" spans="1:19" ht="12.75" customHeight="1" x14ac:dyDescent="0.25">
      <c r="A1267" s="22"/>
      <c r="B1267" s="27"/>
      <c r="C1267" s="27"/>
      <c r="D1267" s="27"/>
      <c r="E1267" s="27"/>
      <c r="F1267" s="76"/>
      <c r="G1267" s="76"/>
      <c r="H1267" s="76"/>
      <c r="I1267" s="76"/>
      <c r="J1267" s="76"/>
      <c r="K1267" s="192"/>
      <c r="L1267" s="77"/>
      <c r="M1267" s="78"/>
      <c r="N1267" s="78"/>
      <c r="O1267" s="78"/>
      <c r="P1267" s="1"/>
      <c r="Q1267" s="27"/>
      <c r="R1267" s="30"/>
      <c r="S1267" s="1"/>
    </row>
    <row r="1268" spans="1:19" ht="12.75" customHeight="1" x14ac:dyDescent="0.25">
      <c r="A1268" s="22"/>
      <c r="B1268" s="27"/>
      <c r="C1268" s="27"/>
      <c r="D1268" s="27"/>
      <c r="E1268" s="27"/>
      <c r="F1268" s="76"/>
      <c r="G1268" s="76"/>
      <c r="H1268" s="76"/>
      <c r="I1268" s="76"/>
      <c r="J1268" s="76"/>
      <c r="K1268" s="192"/>
      <c r="L1268" s="77"/>
      <c r="M1268" s="78"/>
      <c r="N1268" s="78"/>
      <c r="O1268" s="78"/>
      <c r="P1268" s="1"/>
      <c r="Q1268" s="27"/>
      <c r="R1268" s="30"/>
      <c r="S1268" s="1"/>
    </row>
    <row r="1269" spans="1:19" ht="12.75" customHeight="1" x14ac:dyDescent="0.25">
      <c r="A1269" s="22"/>
      <c r="B1269" s="27"/>
      <c r="C1269" s="27"/>
      <c r="D1269" s="27"/>
      <c r="E1269" s="27"/>
      <c r="F1269" s="76"/>
      <c r="G1269" s="76"/>
      <c r="H1269" s="76"/>
      <c r="I1269" s="76"/>
      <c r="J1269" s="76"/>
      <c r="K1269" s="192"/>
      <c r="L1269" s="77"/>
      <c r="M1269" s="78"/>
      <c r="N1269" s="78"/>
      <c r="O1269" s="78"/>
      <c r="P1269" s="1"/>
      <c r="Q1269" s="27"/>
      <c r="R1269" s="30"/>
      <c r="S1269" s="1"/>
    </row>
    <row r="1270" spans="1:19" ht="12.75" customHeight="1" x14ac:dyDescent="0.25">
      <c r="A1270" s="22"/>
      <c r="B1270" s="27"/>
      <c r="C1270" s="27"/>
      <c r="D1270" s="27"/>
      <c r="E1270" s="27"/>
      <c r="F1270" s="76"/>
      <c r="G1270" s="76"/>
      <c r="H1270" s="76"/>
      <c r="I1270" s="76"/>
      <c r="J1270" s="76"/>
      <c r="K1270" s="192"/>
      <c r="L1270" s="77"/>
      <c r="M1270" s="78"/>
      <c r="N1270" s="78"/>
      <c r="O1270" s="78"/>
      <c r="P1270" s="1"/>
      <c r="Q1270" s="27"/>
      <c r="R1270" s="30"/>
      <c r="S1270" s="1"/>
    </row>
    <row r="1271" spans="1:19" ht="12.75" customHeight="1" x14ac:dyDescent="0.25">
      <c r="A1271" s="22"/>
      <c r="B1271" s="27"/>
      <c r="C1271" s="27"/>
      <c r="D1271" s="27"/>
      <c r="E1271" s="27"/>
      <c r="F1271" s="76"/>
      <c r="G1271" s="76"/>
      <c r="H1271" s="76"/>
      <c r="I1271" s="76"/>
      <c r="J1271" s="76"/>
      <c r="K1271" s="192"/>
      <c r="L1271" s="77"/>
      <c r="M1271" s="78"/>
      <c r="N1271" s="78"/>
      <c r="O1271" s="78"/>
      <c r="P1271" s="1"/>
      <c r="Q1271" s="27"/>
      <c r="R1271" s="30"/>
      <c r="S1271" s="1"/>
    </row>
    <row r="1272" spans="1:19" ht="12.75" customHeight="1" x14ac:dyDescent="0.25">
      <c r="A1272" s="22"/>
      <c r="B1272" s="27"/>
      <c r="C1272" s="27"/>
      <c r="D1272" s="27"/>
      <c r="E1272" s="27"/>
      <c r="F1272" s="76"/>
      <c r="G1272" s="76"/>
      <c r="H1272" s="76"/>
      <c r="I1272" s="76"/>
      <c r="J1272" s="76"/>
      <c r="K1272" s="192"/>
      <c r="L1272" s="77"/>
      <c r="M1272" s="78"/>
      <c r="N1272" s="78"/>
      <c r="O1272" s="78"/>
      <c r="P1272" s="1"/>
      <c r="Q1272" s="27"/>
      <c r="R1272" s="30"/>
      <c r="S1272" s="1"/>
    </row>
    <row r="1273" spans="1:19" ht="12.75" customHeight="1" x14ac:dyDescent="0.25">
      <c r="A1273" s="22"/>
      <c r="B1273" s="27"/>
      <c r="C1273" s="27"/>
      <c r="D1273" s="27"/>
      <c r="E1273" s="27"/>
      <c r="F1273" s="76"/>
      <c r="G1273" s="76"/>
      <c r="H1273" s="76"/>
      <c r="I1273" s="76"/>
      <c r="J1273" s="76"/>
      <c r="K1273" s="192"/>
      <c r="L1273" s="77"/>
      <c r="M1273" s="78"/>
      <c r="N1273" s="78"/>
      <c r="O1273" s="78"/>
      <c r="P1273" s="1"/>
      <c r="Q1273" s="27"/>
      <c r="R1273" s="30"/>
      <c r="S1273" s="1"/>
    </row>
    <row r="1274" spans="1:19" ht="12.75" customHeight="1" x14ac:dyDescent="0.25">
      <c r="A1274" s="22"/>
      <c r="B1274" s="27"/>
      <c r="C1274" s="27"/>
      <c r="D1274" s="27"/>
      <c r="E1274" s="27"/>
      <c r="F1274" s="76"/>
      <c r="G1274" s="76"/>
      <c r="H1274" s="76"/>
      <c r="I1274" s="76"/>
      <c r="J1274" s="76"/>
      <c r="K1274" s="192"/>
      <c r="L1274" s="77"/>
      <c r="M1274" s="78"/>
      <c r="N1274" s="78"/>
      <c r="O1274" s="78"/>
      <c r="P1274" s="1"/>
      <c r="Q1274" s="27"/>
      <c r="R1274" s="30"/>
      <c r="S1274" s="1"/>
    </row>
    <row r="1275" spans="1:19" ht="12.75" customHeight="1" x14ac:dyDescent="0.25">
      <c r="A1275" s="22"/>
      <c r="B1275" s="27"/>
      <c r="C1275" s="27"/>
      <c r="D1275" s="27"/>
      <c r="E1275" s="27"/>
      <c r="F1275" s="76"/>
      <c r="G1275" s="76"/>
      <c r="H1275" s="76"/>
      <c r="I1275" s="76"/>
      <c r="J1275" s="76"/>
      <c r="K1275" s="192"/>
      <c r="L1275" s="77"/>
      <c r="M1275" s="78"/>
      <c r="N1275" s="78"/>
      <c r="O1275" s="78"/>
      <c r="P1275" s="1"/>
      <c r="Q1275" s="27"/>
      <c r="R1275" s="30"/>
      <c r="S1275" s="1"/>
    </row>
    <row r="1276" spans="1:19" ht="12.75" customHeight="1" x14ac:dyDescent="0.25">
      <c r="A1276" s="22"/>
      <c r="B1276" s="27"/>
      <c r="C1276" s="27"/>
      <c r="D1276" s="27"/>
      <c r="E1276" s="27"/>
      <c r="F1276" s="76"/>
      <c r="G1276" s="76"/>
      <c r="H1276" s="76"/>
      <c r="I1276" s="76"/>
      <c r="J1276" s="76"/>
      <c r="K1276" s="192"/>
      <c r="L1276" s="77"/>
      <c r="M1276" s="78"/>
      <c r="N1276" s="78"/>
      <c r="O1276" s="78"/>
      <c r="P1276" s="1"/>
      <c r="Q1276" s="27"/>
      <c r="R1276" s="30"/>
      <c r="S1276" s="1"/>
    </row>
    <row r="1277" spans="1:19" ht="12.75" customHeight="1" x14ac:dyDescent="0.25">
      <c r="A1277" s="22"/>
      <c r="B1277" s="27"/>
      <c r="C1277" s="27"/>
      <c r="D1277" s="27"/>
      <c r="E1277" s="27"/>
      <c r="F1277" s="76"/>
      <c r="G1277" s="76"/>
      <c r="H1277" s="76"/>
      <c r="I1277" s="76"/>
      <c r="J1277" s="76"/>
      <c r="K1277" s="192"/>
      <c r="L1277" s="77"/>
      <c r="M1277" s="78"/>
      <c r="N1277" s="78"/>
      <c r="O1277" s="78"/>
      <c r="P1277" s="1"/>
      <c r="Q1277" s="27"/>
      <c r="R1277" s="30"/>
      <c r="S1277" s="1"/>
    </row>
    <row r="1278" spans="1:19" ht="12.75" customHeight="1" x14ac:dyDescent="0.25">
      <c r="A1278" s="22"/>
      <c r="B1278" s="27"/>
      <c r="C1278" s="27"/>
      <c r="D1278" s="27"/>
      <c r="E1278" s="27"/>
      <c r="F1278" s="76"/>
      <c r="G1278" s="76"/>
      <c r="H1278" s="76"/>
      <c r="I1278" s="76"/>
      <c r="J1278" s="76"/>
      <c r="K1278" s="192"/>
      <c r="L1278" s="77"/>
      <c r="M1278" s="78"/>
      <c r="N1278" s="78"/>
      <c r="O1278" s="78"/>
      <c r="P1278" s="1"/>
      <c r="Q1278" s="27"/>
      <c r="R1278" s="30"/>
      <c r="S1278" s="1"/>
    </row>
    <row r="1279" spans="1:19" ht="12.75" customHeight="1" x14ac:dyDescent="0.25">
      <c r="A1279" s="22"/>
      <c r="B1279" s="27"/>
      <c r="C1279" s="27"/>
      <c r="D1279" s="27"/>
      <c r="E1279" s="27"/>
      <c r="F1279" s="76"/>
      <c r="G1279" s="76"/>
      <c r="H1279" s="76"/>
      <c r="I1279" s="76"/>
      <c r="J1279" s="76"/>
      <c r="K1279" s="192"/>
      <c r="L1279" s="77"/>
      <c r="M1279" s="78"/>
      <c r="N1279" s="78"/>
      <c r="O1279" s="78"/>
      <c r="P1279" s="1"/>
      <c r="Q1279" s="27"/>
      <c r="R1279" s="30"/>
      <c r="S1279" s="1"/>
    </row>
    <row r="1280" spans="1:19" ht="12.75" customHeight="1" x14ac:dyDescent="0.25">
      <c r="A1280" s="22"/>
      <c r="B1280" s="27"/>
      <c r="C1280" s="27"/>
      <c r="D1280" s="27"/>
      <c r="E1280" s="27"/>
      <c r="F1280" s="76"/>
      <c r="G1280" s="76"/>
      <c r="H1280" s="76"/>
      <c r="I1280" s="76"/>
      <c r="J1280" s="76"/>
      <c r="K1280" s="192"/>
      <c r="L1280" s="77"/>
      <c r="M1280" s="78"/>
      <c r="N1280" s="78"/>
      <c r="O1280" s="78"/>
      <c r="P1280" s="1"/>
      <c r="Q1280" s="27"/>
      <c r="R1280" s="30"/>
      <c r="S1280" s="1"/>
    </row>
    <row r="1281" spans="1:19" ht="12.75" customHeight="1" x14ac:dyDescent="0.25">
      <c r="A1281" s="22"/>
      <c r="B1281" s="27"/>
      <c r="C1281" s="27"/>
      <c r="D1281" s="27"/>
      <c r="E1281" s="27"/>
      <c r="F1281" s="76"/>
      <c r="G1281" s="76"/>
      <c r="H1281" s="76"/>
      <c r="I1281" s="76"/>
      <c r="J1281" s="76"/>
      <c r="K1281" s="192"/>
      <c r="L1281" s="77"/>
      <c r="M1281" s="78"/>
      <c r="N1281" s="78"/>
      <c r="O1281" s="78"/>
      <c r="P1281" s="1"/>
      <c r="Q1281" s="27"/>
      <c r="R1281" s="30"/>
      <c r="S1281" s="1"/>
    </row>
    <row r="1282" spans="1:19" ht="12.75" customHeight="1" x14ac:dyDescent="0.25">
      <c r="A1282" s="22"/>
      <c r="B1282" s="27"/>
      <c r="C1282" s="27"/>
      <c r="D1282" s="27"/>
      <c r="E1282" s="27"/>
      <c r="F1282" s="76"/>
      <c r="G1282" s="76"/>
      <c r="H1282" s="76"/>
      <c r="I1282" s="76"/>
      <c r="J1282" s="76"/>
      <c r="K1282" s="192"/>
      <c r="L1282" s="77"/>
      <c r="M1282" s="78"/>
      <c r="N1282" s="78"/>
      <c r="O1282" s="78"/>
      <c r="P1282" s="1"/>
      <c r="Q1282" s="27"/>
      <c r="R1282" s="30"/>
      <c r="S1282" s="1"/>
    </row>
    <row r="1283" spans="1:19" ht="12.75" customHeight="1" x14ac:dyDescent="0.25">
      <c r="A1283" s="22"/>
      <c r="B1283" s="27"/>
      <c r="C1283" s="27"/>
      <c r="D1283" s="27"/>
      <c r="E1283" s="27"/>
      <c r="F1283" s="76"/>
      <c r="G1283" s="76"/>
      <c r="H1283" s="76"/>
      <c r="I1283" s="76"/>
      <c r="J1283" s="76"/>
      <c r="K1283" s="192"/>
      <c r="L1283" s="77"/>
      <c r="M1283" s="78"/>
      <c r="N1283" s="78"/>
      <c r="O1283" s="78"/>
      <c r="P1283" s="1"/>
      <c r="Q1283" s="27"/>
      <c r="R1283" s="30"/>
      <c r="S1283" s="1"/>
    </row>
    <row r="1284" spans="1:19" ht="12.75" customHeight="1" x14ac:dyDescent="0.25">
      <c r="A1284" s="22"/>
      <c r="B1284" s="27"/>
      <c r="C1284" s="27"/>
      <c r="D1284" s="27"/>
      <c r="E1284" s="27"/>
      <c r="F1284" s="76"/>
      <c r="G1284" s="76"/>
      <c r="H1284" s="76"/>
      <c r="I1284" s="76"/>
      <c r="J1284" s="76"/>
      <c r="K1284" s="192"/>
      <c r="L1284" s="77"/>
      <c r="M1284" s="78"/>
      <c r="N1284" s="78"/>
      <c r="O1284" s="78"/>
      <c r="P1284" s="1"/>
      <c r="Q1284" s="27"/>
      <c r="R1284" s="30"/>
      <c r="S1284" s="1"/>
    </row>
    <row r="1285" spans="1:19" ht="12.75" customHeight="1" x14ac:dyDescent="0.25">
      <c r="A1285" s="22"/>
      <c r="B1285" s="27"/>
      <c r="C1285" s="27"/>
      <c r="D1285" s="27"/>
      <c r="E1285" s="27"/>
      <c r="F1285" s="76"/>
      <c r="G1285" s="76"/>
      <c r="H1285" s="76"/>
      <c r="I1285" s="76"/>
      <c r="J1285" s="76"/>
      <c r="K1285" s="192"/>
      <c r="L1285" s="77"/>
      <c r="M1285" s="78"/>
      <c r="N1285" s="78"/>
      <c r="O1285" s="78"/>
      <c r="P1285" s="1"/>
      <c r="Q1285" s="27"/>
      <c r="R1285" s="30"/>
      <c r="S1285" s="1"/>
    </row>
    <row r="1286" spans="1:19" ht="12.75" customHeight="1" x14ac:dyDescent="0.25">
      <c r="A1286" s="22"/>
      <c r="B1286" s="27"/>
      <c r="C1286" s="27"/>
      <c r="D1286" s="27"/>
      <c r="E1286" s="27"/>
      <c r="F1286" s="76"/>
      <c r="G1286" s="76"/>
      <c r="H1286" s="76"/>
      <c r="I1286" s="76"/>
      <c r="J1286" s="76"/>
      <c r="K1286" s="192"/>
      <c r="L1286" s="77"/>
      <c r="M1286" s="78"/>
      <c r="N1286" s="78"/>
      <c r="O1286" s="78"/>
      <c r="P1286" s="1"/>
      <c r="Q1286" s="27"/>
      <c r="R1286" s="30"/>
      <c r="S1286" s="1"/>
    </row>
    <row r="1287" spans="1:19" ht="12.75" customHeight="1" x14ac:dyDescent="0.25">
      <c r="A1287" s="22"/>
      <c r="B1287" s="27"/>
      <c r="C1287" s="27"/>
      <c r="D1287" s="27"/>
      <c r="E1287" s="27"/>
      <c r="F1287" s="76"/>
      <c r="G1287" s="76"/>
      <c r="H1287" s="76"/>
      <c r="I1287" s="76"/>
      <c r="J1287" s="76"/>
      <c r="K1287" s="192"/>
      <c r="L1287" s="77"/>
      <c r="M1287" s="78"/>
      <c r="N1287" s="78"/>
      <c r="O1287" s="78"/>
      <c r="P1287" s="1"/>
      <c r="Q1287" s="27"/>
      <c r="R1287" s="30"/>
      <c r="S1287" s="1"/>
    </row>
    <row r="1288" spans="1:19" ht="12.75" customHeight="1" x14ac:dyDescent="0.25">
      <c r="A1288" s="22"/>
      <c r="B1288" s="27"/>
      <c r="C1288" s="27"/>
      <c r="D1288" s="27"/>
      <c r="E1288" s="27"/>
      <c r="F1288" s="76"/>
      <c r="G1288" s="76"/>
      <c r="H1288" s="76"/>
      <c r="I1288" s="76"/>
      <c r="J1288" s="76"/>
      <c r="K1288" s="192"/>
      <c r="L1288" s="77"/>
      <c r="M1288" s="78"/>
      <c r="N1288" s="78"/>
      <c r="O1288" s="78"/>
      <c r="P1288" s="1"/>
      <c r="Q1288" s="27"/>
      <c r="R1288" s="30"/>
      <c r="S1288" s="1"/>
    </row>
    <row r="1289" spans="1:19" ht="12.75" customHeight="1" x14ac:dyDescent="0.25">
      <c r="A1289" s="22"/>
      <c r="B1289" s="27"/>
      <c r="C1289" s="27"/>
      <c r="D1289" s="27"/>
      <c r="E1289" s="27"/>
      <c r="F1289" s="76"/>
      <c r="G1289" s="76"/>
      <c r="H1289" s="76"/>
      <c r="I1289" s="76"/>
      <c r="J1289" s="76"/>
      <c r="K1289" s="192"/>
      <c r="L1289" s="77"/>
      <c r="M1289" s="78"/>
      <c r="N1289" s="78"/>
      <c r="O1289" s="78"/>
      <c r="P1289" s="1"/>
      <c r="Q1289" s="27"/>
      <c r="R1289" s="30"/>
      <c r="S1289" s="1"/>
    </row>
    <row r="1290" spans="1:19" ht="12.75" customHeight="1" x14ac:dyDescent="0.25">
      <c r="A1290" s="22"/>
      <c r="B1290" s="27"/>
      <c r="C1290" s="27"/>
      <c r="D1290" s="27"/>
      <c r="E1290" s="27"/>
      <c r="F1290" s="76"/>
      <c r="G1290" s="76"/>
      <c r="H1290" s="76"/>
      <c r="I1290" s="76"/>
      <c r="J1290" s="76"/>
      <c r="K1290" s="192"/>
      <c r="L1290" s="77"/>
      <c r="M1290" s="78"/>
      <c r="N1290" s="78"/>
      <c r="O1290" s="78"/>
      <c r="P1290" s="1"/>
      <c r="Q1290" s="27"/>
      <c r="R1290" s="30"/>
      <c r="S1290" s="1"/>
    </row>
    <row r="1291" spans="1:19" ht="12.75" customHeight="1" x14ac:dyDescent="0.25">
      <c r="A1291" s="22"/>
      <c r="B1291" s="27"/>
      <c r="C1291" s="27"/>
      <c r="D1291" s="27"/>
      <c r="E1291" s="27"/>
      <c r="F1291" s="76"/>
      <c r="G1291" s="76"/>
      <c r="H1291" s="76"/>
      <c r="I1291" s="76"/>
      <c r="J1291" s="76"/>
      <c r="K1291" s="192"/>
      <c r="L1291" s="77"/>
      <c r="M1291" s="78"/>
      <c r="N1291" s="78"/>
      <c r="O1291" s="78"/>
      <c r="P1291" s="1"/>
      <c r="Q1291" s="27"/>
      <c r="R1291" s="30"/>
      <c r="S1291" s="1"/>
    </row>
    <row r="1292" spans="1:19" ht="12.75" customHeight="1" x14ac:dyDescent="0.25">
      <c r="A1292" s="22"/>
      <c r="B1292" s="27"/>
      <c r="C1292" s="27"/>
      <c r="D1292" s="27"/>
      <c r="E1292" s="27"/>
      <c r="F1292" s="76"/>
      <c r="G1292" s="76"/>
      <c r="H1292" s="76"/>
      <c r="I1292" s="76"/>
      <c r="J1292" s="76"/>
      <c r="K1292" s="192"/>
      <c r="L1292" s="77"/>
      <c r="M1292" s="78"/>
      <c r="N1292" s="78"/>
      <c r="O1292" s="78"/>
      <c r="P1292" s="1"/>
      <c r="Q1292" s="27"/>
      <c r="R1292" s="30"/>
      <c r="S1292" s="1"/>
    </row>
    <row r="1293" spans="1:19" ht="12.75" customHeight="1" x14ac:dyDescent="0.25">
      <c r="A1293" s="22"/>
      <c r="B1293" s="27"/>
      <c r="C1293" s="27"/>
      <c r="D1293" s="27"/>
      <c r="E1293" s="27"/>
      <c r="F1293" s="76"/>
      <c r="G1293" s="76"/>
      <c r="H1293" s="76"/>
      <c r="I1293" s="76"/>
      <c r="J1293" s="76"/>
      <c r="K1293" s="192"/>
      <c r="L1293" s="77"/>
      <c r="M1293" s="78"/>
      <c r="N1293" s="78"/>
      <c r="O1293" s="78"/>
      <c r="P1293" s="1"/>
      <c r="Q1293" s="27"/>
      <c r="R1293" s="30"/>
      <c r="S1293" s="1"/>
    </row>
    <row r="1294" spans="1:19" ht="12.75" customHeight="1" x14ac:dyDescent="0.25">
      <c r="A1294" s="22"/>
      <c r="B1294" s="27"/>
      <c r="C1294" s="27"/>
      <c r="D1294" s="27"/>
      <c r="E1294" s="27"/>
      <c r="F1294" s="76"/>
      <c r="G1294" s="76"/>
      <c r="H1294" s="76"/>
      <c r="I1294" s="76"/>
      <c r="J1294" s="76"/>
      <c r="K1294" s="192"/>
      <c r="L1294" s="77"/>
      <c r="M1294" s="78"/>
      <c r="N1294" s="78"/>
      <c r="O1294" s="78"/>
      <c r="P1294" s="1"/>
      <c r="Q1294" s="27"/>
      <c r="R1294" s="30"/>
      <c r="S1294" s="1"/>
    </row>
    <row r="1295" spans="1:19" ht="12.75" customHeight="1" x14ac:dyDescent="0.25">
      <c r="A1295" s="22"/>
      <c r="B1295" s="27"/>
      <c r="C1295" s="27"/>
      <c r="D1295" s="27"/>
      <c r="E1295" s="27"/>
      <c r="F1295" s="76"/>
      <c r="G1295" s="76"/>
      <c r="H1295" s="76"/>
      <c r="I1295" s="76"/>
      <c r="J1295" s="76"/>
      <c r="K1295" s="192"/>
      <c r="L1295" s="77"/>
      <c r="M1295" s="78"/>
      <c r="N1295" s="78"/>
      <c r="O1295" s="78"/>
      <c r="P1295" s="1"/>
      <c r="Q1295" s="27"/>
      <c r="R1295" s="30"/>
      <c r="S1295" s="1"/>
    </row>
    <row r="1296" spans="1:19" ht="12.75" customHeight="1" x14ac:dyDescent="0.25">
      <c r="A1296" s="22"/>
      <c r="B1296" s="27"/>
      <c r="C1296" s="27"/>
      <c r="D1296" s="27"/>
      <c r="E1296" s="27"/>
      <c r="F1296" s="76"/>
      <c r="G1296" s="76"/>
      <c r="H1296" s="76"/>
      <c r="I1296" s="76"/>
      <c r="J1296" s="76"/>
      <c r="K1296" s="192"/>
      <c r="L1296" s="77"/>
      <c r="M1296" s="78"/>
      <c r="N1296" s="78"/>
      <c r="O1296" s="78"/>
      <c r="P1296" s="1"/>
      <c r="Q1296" s="27"/>
      <c r="R1296" s="30"/>
      <c r="S1296" s="1"/>
    </row>
    <row r="1297" spans="1:19" ht="12.75" customHeight="1" x14ac:dyDescent="0.25">
      <c r="A1297" s="22"/>
      <c r="B1297" s="27"/>
      <c r="C1297" s="27"/>
      <c r="D1297" s="27"/>
      <c r="E1297" s="27"/>
      <c r="F1297" s="76"/>
      <c r="G1297" s="76"/>
      <c r="H1297" s="76"/>
      <c r="I1297" s="76"/>
      <c r="J1297" s="76"/>
      <c r="K1297" s="192"/>
      <c r="L1297" s="77"/>
      <c r="M1297" s="78"/>
      <c r="N1297" s="78"/>
      <c r="O1297" s="78"/>
      <c r="P1297" s="1"/>
      <c r="Q1297" s="27"/>
      <c r="R1297" s="30"/>
      <c r="S1297" s="1"/>
    </row>
    <row r="1298" spans="1:19" ht="12.75" customHeight="1" x14ac:dyDescent="0.25">
      <c r="A1298" s="22"/>
      <c r="B1298" s="27"/>
      <c r="C1298" s="27"/>
      <c r="D1298" s="27"/>
      <c r="E1298" s="27"/>
      <c r="F1298" s="76"/>
      <c r="G1298" s="76"/>
      <c r="H1298" s="76"/>
      <c r="I1298" s="76"/>
      <c r="J1298" s="76"/>
      <c r="K1298" s="192"/>
      <c r="L1298" s="77"/>
      <c r="M1298" s="78"/>
      <c r="N1298" s="78"/>
      <c r="O1298" s="78"/>
      <c r="P1298" s="1"/>
      <c r="Q1298" s="27"/>
      <c r="R1298" s="30"/>
      <c r="S1298" s="1"/>
    </row>
    <row r="1299" spans="1:19" ht="12.75" customHeight="1" x14ac:dyDescent="0.25">
      <c r="A1299" s="22"/>
      <c r="B1299" s="27"/>
      <c r="C1299" s="27"/>
      <c r="D1299" s="27"/>
      <c r="E1299" s="27"/>
      <c r="F1299" s="76"/>
      <c r="G1299" s="76"/>
      <c r="H1299" s="76"/>
      <c r="I1299" s="76"/>
      <c r="J1299" s="76"/>
      <c r="K1299" s="192"/>
      <c r="L1299" s="77"/>
      <c r="M1299" s="78"/>
      <c r="N1299" s="78"/>
      <c r="O1299" s="78"/>
      <c r="P1299" s="1"/>
      <c r="Q1299" s="27"/>
      <c r="R1299" s="30"/>
      <c r="S1299" s="1"/>
    </row>
    <row r="1300" spans="1:19" ht="12.75" customHeight="1" x14ac:dyDescent="0.25">
      <c r="A1300" s="22"/>
      <c r="B1300" s="27"/>
      <c r="C1300" s="27"/>
      <c r="D1300" s="27"/>
      <c r="E1300" s="27"/>
      <c r="F1300" s="76"/>
      <c r="G1300" s="76"/>
      <c r="H1300" s="76"/>
      <c r="I1300" s="76"/>
      <c r="J1300" s="76"/>
      <c r="K1300" s="192"/>
      <c r="L1300" s="77"/>
      <c r="M1300" s="78"/>
      <c r="N1300" s="78"/>
      <c r="O1300" s="78"/>
      <c r="P1300" s="1"/>
      <c r="Q1300" s="27"/>
      <c r="R1300" s="30"/>
      <c r="S1300" s="1"/>
    </row>
    <row r="1301" spans="1:19" ht="12.75" customHeight="1" x14ac:dyDescent="0.25">
      <c r="A1301" s="22"/>
      <c r="B1301" s="27"/>
      <c r="C1301" s="27"/>
      <c r="D1301" s="27"/>
      <c r="E1301" s="27"/>
      <c r="F1301" s="76"/>
      <c r="G1301" s="76"/>
      <c r="H1301" s="76"/>
      <c r="I1301" s="76"/>
      <c r="J1301" s="76"/>
      <c r="K1301" s="192"/>
      <c r="L1301" s="77"/>
      <c r="M1301" s="78"/>
      <c r="N1301" s="78"/>
      <c r="O1301" s="78"/>
      <c r="P1301" s="1"/>
      <c r="Q1301" s="27"/>
      <c r="R1301" s="30"/>
      <c r="S1301" s="1"/>
    </row>
    <row r="1302" spans="1:19" ht="12.75" customHeight="1" x14ac:dyDescent="0.25">
      <c r="A1302" s="22"/>
      <c r="B1302" s="27"/>
      <c r="C1302" s="27"/>
      <c r="D1302" s="27"/>
      <c r="E1302" s="27"/>
      <c r="F1302" s="76"/>
      <c r="G1302" s="76"/>
      <c r="H1302" s="76"/>
      <c r="I1302" s="76"/>
      <c r="J1302" s="76"/>
      <c r="K1302" s="192"/>
      <c r="L1302" s="77"/>
      <c r="M1302" s="78"/>
      <c r="N1302" s="78"/>
      <c r="O1302" s="78"/>
      <c r="P1302" s="1"/>
      <c r="Q1302" s="27"/>
      <c r="R1302" s="30"/>
      <c r="S1302" s="1"/>
    </row>
    <row r="1303" spans="1:19" ht="12.75" customHeight="1" x14ac:dyDescent="0.25">
      <c r="A1303" s="22"/>
      <c r="B1303" s="27"/>
      <c r="C1303" s="27"/>
      <c r="D1303" s="27"/>
      <c r="E1303" s="27"/>
      <c r="F1303" s="76"/>
      <c r="G1303" s="76"/>
      <c r="H1303" s="76"/>
      <c r="I1303" s="76"/>
      <c r="J1303" s="76"/>
      <c r="K1303" s="192"/>
      <c r="L1303" s="77"/>
      <c r="M1303" s="78"/>
      <c r="N1303" s="78"/>
      <c r="O1303" s="78"/>
      <c r="P1303" s="1"/>
      <c r="Q1303" s="27"/>
      <c r="R1303" s="30"/>
      <c r="S1303" s="1"/>
    </row>
    <row r="1304" spans="1:19" ht="12.75" customHeight="1" x14ac:dyDescent="0.25">
      <c r="A1304" s="22"/>
      <c r="B1304" s="27"/>
      <c r="C1304" s="27"/>
      <c r="D1304" s="27"/>
      <c r="E1304" s="27"/>
      <c r="F1304" s="76"/>
      <c r="G1304" s="76"/>
      <c r="H1304" s="76"/>
      <c r="I1304" s="76"/>
      <c r="J1304" s="76"/>
      <c r="K1304" s="192"/>
      <c r="L1304" s="77"/>
      <c r="M1304" s="78"/>
      <c r="N1304" s="78"/>
      <c r="O1304" s="78"/>
      <c r="P1304" s="1"/>
      <c r="Q1304" s="27"/>
      <c r="R1304" s="30"/>
      <c r="S1304" s="1"/>
    </row>
    <row r="1305" spans="1:19" ht="12.75" customHeight="1" x14ac:dyDescent="0.25">
      <c r="A1305" s="22"/>
      <c r="B1305" s="27"/>
      <c r="C1305" s="27"/>
      <c r="D1305" s="27"/>
      <c r="E1305" s="27"/>
      <c r="F1305" s="76"/>
      <c r="G1305" s="76"/>
      <c r="H1305" s="76"/>
      <c r="I1305" s="76"/>
      <c r="J1305" s="76"/>
      <c r="K1305" s="192"/>
      <c r="L1305" s="77"/>
      <c r="M1305" s="78"/>
      <c r="N1305" s="78"/>
      <c r="O1305" s="78"/>
      <c r="P1305" s="1"/>
      <c r="Q1305" s="27"/>
      <c r="R1305" s="30"/>
      <c r="S1305" s="1"/>
    </row>
    <row r="1306" spans="1:19" ht="12.75" customHeight="1" x14ac:dyDescent="0.25">
      <c r="A1306" s="22"/>
      <c r="B1306" s="27"/>
      <c r="C1306" s="27"/>
      <c r="D1306" s="27"/>
      <c r="E1306" s="27"/>
      <c r="F1306" s="76"/>
      <c r="G1306" s="76"/>
      <c r="H1306" s="76"/>
      <c r="I1306" s="76"/>
      <c r="J1306" s="76"/>
      <c r="K1306" s="192"/>
      <c r="L1306" s="77"/>
      <c r="M1306" s="78"/>
      <c r="N1306" s="78"/>
      <c r="O1306" s="78"/>
      <c r="P1306" s="1"/>
      <c r="Q1306" s="27"/>
      <c r="R1306" s="30"/>
      <c r="S1306" s="1"/>
    </row>
    <row r="1307" spans="1:19" ht="12.75" customHeight="1" x14ac:dyDescent="0.25">
      <c r="A1307" s="22"/>
      <c r="B1307" s="27"/>
      <c r="C1307" s="27"/>
      <c r="D1307" s="27"/>
      <c r="E1307" s="27"/>
      <c r="F1307" s="76"/>
      <c r="G1307" s="76"/>
      <c r="H1307" s="76"/>
      <c r="I1307" s="76"/>
      <c r="J1307" s="76"/>
      <c r="K1307" s="192"/>
      <c r="L1307" s="77"/>
      <c r="M1307" s="78"/>
      <c r="N1307" s="78"/>
      <c r="O1307" s="78"/>
      <c r="P1307" s="1"/>
      <c r="Q1307" s="27"/>
      <c r="R1307" s="30"/>
      <c r="S1307" s="1"/>
    </row>
    <row r="1308" spans="1:19" ht="12.75" customHeight="1" x14ac:dyDescent="0.25">
      <c r="A1308" s="22"/>
      <c r="B1308" s="27"/>
      <c r="C1308" s="27"/>
      <c r="D1308" s="27"/>
      <c r="E1308" s="27"/>
      <c r="F1308" s="76"/>
      <c r="G1308" s="76"/>
      <c r="H1308" s="76"/>
      <c r="I1308" s="76"/>
      <c r="J1308" s="76"/>
      <c r="K1308" s="192"/>
      <c r="L1308" s="77"/>
      <c r="M1308" s="78"/>
      <c r="N1308" s="78"/>
      <c r="O1308" s="78"/>
      <c r="P1308" s="1"/>
      <c r="Q1308" s="27"/>
      <c r="R1308" s="30"/>
      <c r="S1308" s="1"/>
    </row>
    <row r="1309" spans="1:19" ht="12.75" customHeight="1" x14ac:dyDescent="0.25">
      <c r="A1309" s="22"/>
      <c r="B1309" s="27"/>
      <c r="C1309" s="27"/>
      <c r="D1309" s="27"/>
      <c r="E1309" s="27"/>
      <c r="F1309" s="76"/>
      <c r="G1309" s="76"/>
      <c r="H1309" s="76"/>
      <c r="I1309" s="76"/>
      <c r="J1309" s="76"/>
      <c r="K1309" s="192"/>
      <c r="L1309" s="77"/>
      <c r="M1309" s="78"/>
      <c r="N1309" s="78"/>
      <c r="O1309" s="78"/>
      <c r="P1309" s="1"/>
      <c r="Q1309" s="27"/>
      <c r="R1309" s="30"/>
      <c r="S1309" s="1"/>
    </row>
    <row r="1310" spans="1:19" ht="12.75" customHeight="1" x14ac:dyDescent="0.25">
      <c r="A1310" s="22"/>
      <c r="B1310" s="27"/>
      <c r="C1310" s="27"/>
      <c r="D1310" s="27"/>
      <c r="E1310" s="27"/>
      <c r="F1310" s="76"/>
      <c r="G1310" s="76"/>
      <c r="H1310" s="76"/>
      <c r="I1310" s="76"/>
      <c r="J1310" s="76"/>
      <c r="K1310" s="192"/>
      <c r="L1310" s="77"/>
      <c r="M1310" s="78"/>
      <c r="N1310" s="78"/>
      <c r="O1310" s="78"/>
      <c r="P1310" s="1"/>
      <c r="Q1310" s="27"/>
      <c r="R1310" s="30"/>
      <c r="S1310" s="1"/>
    </row>
    <row r="1311" spans="1:19" ht="12.75" customHeight="1" x14ac:dyDescent="0.25">
      <c r="A1311" s="22"/>
      <c r="B1311" s="27"/>
      <c r="C1311" s="27"/>
      <c r="D1311" s="27"/>
      <c r="E1311" s="27"/>
      <c r="F1311" s="76"/>
      <c r="G1311" s="76"/>
      <c r="H1311" s="76"/>
      <c r="I1311" s="76"/>
      <c r="J1311" s="76"/>
      <c r="K1311" s="192"/>
      <c r="L1311" s="77"/>
      <c r="M1311" s="78"/>
      <c r="N1311" s="78"/>
      <c r="O1311" s="78"/>
      <c r="P1311" s="1"/>
      <c r="Q1311" s="27"/>
      <c r="R1311" s="30"/>
      <c r="S1311" s="1"/>
    </row>
    <row r="1312" spans="1:19" ht="12.75" customHeight="1" x14ac:dyDescent="0.25">
      <c r="A1312" s="22"/>
      <c r="B1312" s="27"/>
      <c r="C1312" s="27"/>
      <c r="D1312" s="27"/>
      <c r="E1312" s="27"/>
      <c r="F1312" s="76"/>
      <c r="G1312" s="76"/>
      <c r="H1312" s="76"/>
      <c r="I1312" s="76"/>
      <c r="J1312" s="76"/>
      <c r="K1312" s="192"/>
      <c r="L1312" s="77"/>
      <c r="M1312" s="78"/>
      <c r="N1312" s="78"/>
      <c r="O1312" s="78"/>
      <c r="P1312" s="1"/>
      <c r="Q1312" s="27"/>
      <c r="R1312" s="30"/>
      <c r="S1312" s="1"/>
    </row>
    <row r="1313" spans="1:19" ht="12.75" customHeight="1" x14ac:dyDescent="0.25">
      <c r="A1313" s="22"/>
      <c r="B1313" s="27"/>
      <c r="C1313" s="27"/>
      <c r="D1313" s="27"/>
      <c r="E1313" s="27"/>
      <c r="F1313" s="76"/>
      <c r="G1313" s="76"/>
      <c r="H1313" s="76"/>
      <c r="I1313" s="76"/>
      <c r="J1313" s="76"/>
      <c r="K1313" s="192"/>
      <c r="L1313" s="77"/>
      <c r="M1313" s="78"/>
      <c r="N1313" s="78"/>
      <c r="O1313" s="78"/>
      <c r="P1313" s="1"/>
      <c r="Q1313" s="27"/>
      <c r="R1313" s="30"/>
      <c r="S1313" s="1"/>
    </row>
    <row r="1314" spans="1:19" ht="12.75" customHeight="1" x14ac:dyDescent="0.25">
      <c r="A1314" s="22"/>
      <c r="B1314" s="27"/>
      <c r="C1314" s="27"/>
      <c r="D1314" s="27"/>
      <c r="E1314" s="27"/>
      <c r="F1314" s="76"/>
      <c r="G1314" s="76"/>
      <c r="H1314" s="76"/>
      <c r="I1314" s="76"/>
      <c r="J1314" s="76"/>
      <c r="K1314" s="192"/>
      <c r="L1314" s="77"/>
      <c r="M1314" s="78"/>
      <c r="N1314" s="78"/>
      <c r="O1314" s="78"/>
      <c r="P1314" s="1"/>
      <c r="Q1314" s="27"/>
      <c r="R1314" s="30"/>
      <c r="S1314" s="1"/>
    </row>
    <row r="1315" spans="1:19" ht="12.75" customHeight="1" x14ac:dyDescent="0.25">
      <c r="A1315" s="22"/>
      <c r="B1315" s="27"/>
      <c r="C1315" s="27"/>
      <c r="D1315" s="27"/>
      <c r="E1315" s="27"/>
      <c r="F1315" s="76"/>
      <c r="G1315" s="76"/>
      <c r="H1315" s="76"/>
      <c r="I1315" s="76"/>
      <c r="J1315" s="76"/>
      <c r="K1315" s="192"/>
      <c r="L1315" s="77"/>
      <c r="M1315" s="78"/>
      <c r="N1315" s="78"/>
      <c r="O1315" s="78"/>
      <c r="P1315" s="1"/>
      <c r="Q1315" s="27"/>
      <c r="R1315" s="30"/>
      <c r="S1315" s="1"/>
    </row>
    <row r="1316" spans="1:19" ht="12.75" customHeight="1" x14ac:dyDescent="0.25">
      <c r="A1316" s="22"/>
      <c r="B1316" s="27"/>
      <c r="C1316" s="27"/>
      <c r="D1316" s="27"/>
      <c r="E1316" s="27"/>
      <c r="F1316" s="76"/>
      <c r="G1316" s="76"/>
      <c r="H1316" s="76"/>
      <c r="I1316" s="76"/>
      <c r="J1316" s="76"/>
      <c r="K1316" s="192"/>
      <c r="L1316" s="77"/>
      <c r="M1316" s="78"/>
      <c r="N1316" s="78"/>
      <c r="O1316" s="78"/>
      <c r="P1316" s="1"/>
      <c r="Q1316" s="27"/>
      <c r="R1316" s="30"/>
      <c r="S1316" s="1"/>
    </row>
    <row r="1317" spans="1:19" ht="12.75" customHeight="1" x14ac:dyDescent="0.25">
      <c r="A1317" s="22"/>
      <c r="B1317" s="27"/>
      <c r="C1317" s="27"/>
      <c r="D1317" s="27"/>
      <c r="E1317" s="27"/>
      <c r="F1317" s="76"/>
      <c r="G1317" s="76"/>
      <c r="H1317" s="76"/>
      <c r="I1317" s="76"/>
      <c r="J1317" s="76"/>
      <c r="K1317" s="192"/>
      <c r="L1317" s="77"/>
      <c r="M1317" s="78"/>
      <c r="N1317" s="78"/>
      <c r="O1317" s="78"/>
      <c r="P1317" s="1"/>
      <c r="Q1317" s="27"/>
      <c r="R1317" s="30"/>
      <c r="S1317" s="1"/>
    </row>
    <row r="1318" spans="1:19" ht="12.75" customHeight="1" x14ac:dyDescent="0.25">
      <c r="A1318" s="22"/>
      <c r="B1318" s="27"/>
      <c r="C1318" s="27"/>
      <c r="D1318" s="27"/>
      <c r="E1318" s="27"/>
      <c r="F1318" s="76"/>
      <c r="G1318" s="76"/>
      <c r="H1318" s="76"/>
      <c r="I1318" s="76"/>
      <c r="J1318" s="76"/>
      <c r="K1318" s="192"/>
      <c r="L1318" s="77"/>
      <c r="M1318" s="78"/>
      <c r="N1318" s="78"/>
      <c r="O1318" s="78"/>
      <c r="P1318" s="1"/>
      <c r="Q1318" s="27"/>
      <c r="R1318" s="30"/>
      <c r="S1318" s="1"/>
    </row>
    <row r="1319" spans="1:19" ht="12.75" customHeight="1" x14ac:dyDescent="0.25">
      <c r="A1319" s="22"/>
      <c r="B1319" s="27"/>
      <c r="C1319" s="27"/>
      <c r="D1319" s="27"/>
      <c r="E1319" s="27"/>
      <c r="F1319" s="76"/>
      <c r="G1319" s="76"/>
      <c r="H1319" s="76"/>
      <c r="I1319" s="76"/>
      <c r="J1319" s="76"/>
      <c r="K1319" s="192"/>
      <c r="L1319" s="77"/>
      <c r="M1319" s="78"/>
      <c r="N1319" s="78"/>
      <c r="O1319" s="78"/>
      <c r="P1319" s="1"/>
      <c r="Q1319" s="27"/>
      <c r="R1319" s="30"/>
      <c r="S1319" s="1"/>
    </row>
    <row r="1320" spans="1:19" ht="12.75" customHeight="1" x14ac:dyDescent="0.25">
      <c r="A1320" s="22"/>
      <c r="B1320" s="27"/>
      <c r="C1320" s="27"/>
      <c r="D1320" s="27"/>
      <c r="E1320" s="27"/>
      <c r="F1320" s="76"/>
      <c r="G1320" s="76"/>
      <c r="H1320" s="76"/>
      <c r="I1320" s="76"/>
      <c r="J1320" s="76"/>
      <c r="K1320" s="192"/>
      <c r="L1320" s="77"/>
      <c r="M1320" s="78"/>
      <c r="N1320" s="78"/>
      <c r="O1320" s="78"/>
      <c r="P1320" s="1"/>
      <c r="Q1320" s="27"/>
      <c r="R1320" s="30"/>
      <c r="S1320" s="1"/>
    </row>
    <row r="1321" spans="1:19" ht="12.75" customHeight="1" x14ac:dyDescent="0.25">
      <c r="A1321" s="22"/>
      <c r="B1321" s="27"/>
      <c r="C1321" s="27"/>
      <c r="D1321" s="27"/>
      <c r="E1321" s="27"/>
      <c r="F1321" s="76"/>
      <c r="G1321" s="76"/>
      <c r="H1321" s="76"/>
      <c r="I1321" s="76"/>
      <c r="J1321" s="76"/>
      <c r="K1321" s="192"/>
      <c r="L1321" s="77"/>
      <c r="M1321" s="78"/>
      <c r="N1321" s="78"/>
      <c r="O1321" s="78"/>
      <c r="P1321" s="1"/>
      <c r="Q1321" s="27"/>
      <c r="R1321" s="30"/>
      <c r="S1321" s="1"/>
    </row>
    <row r="1322" spans="1:19" ht="12.75" customHeight="1" x14ac:dyDescent="0.25">
      <c r="A1322" s="22"/>
      <c r="B1322" s="27"/>
      <c r="C1322" s="27"/>
      <c r="D1322" s="27"/>
      <c r="E1322" s="27"/>
      <c r="F1322" s="76"/>
      <c r="G1322" s="76"/>
      <c r="H1322" s="76"/>
      <c r="I1322" s="76"/>
      <c r="J1322" s="76"/>
      <c r="K1322" s="192"/>
      <c r="L1322" s="77"/>
      <c r="M1322" s="78"/>
      <c r="N1322" s="78"/>
      <c r="O1322" s="78"/>
      <c r="P1322" s="1"/>
      <c r="Q1322" s="27"/>
      <c r="R1322" s="30"/>
      <c r="S1322" s="1"/>
    </row>
    <row r="1323" spans="1:19" ht="12.75" customHeight="1" x14ac:dyDescent="0.25">
      <c r="A1323" s="22"/>
      <c r="B1323" s="27"/>
      <c r="C1323" s="27"/>
      <c r="D1323" s="27"/>
      <c r="E1323" s="27"/>
      <c r="F1323" s="76"/>
      <c r="G1323" s="76"/>
      <c r="H1323" s="76"/>
      <c r="I1323" s="76"/>
      <c r="J1323" s="76"/>
      <c r="K1323" s="192"/>
      <c r="L1323" s="77"/>
      <c r="M1323" s="78"/>
      <c r="N1323" s="78"/>
      <c r="O1323" s="78"/>
      <c r="P1323" s="1"/>
      <c r="Q1323" s="27"/>
      <c r="R1323" s="30"/>
      <c r="S1323" s="1"/>
    </row>
    <row r="1324" spans="1:19" ht="12.75" customHeight="1" x14ac:dyDescent="0.25">
      <c r="A1324" s="22"/>
      <c r="B1324" s="27"/>
      <c r="C1324" s="27"/>
      <c r="D1324" s="27"/>
      <c r="E1324" s="27"/>
      <c r="F1324" s="76"/>
      <c r="G1324" s="76"/>
      <c r="H1324" s="76"/>
      <c r="I1324" s="76"/>
      <c r="J1324" s="76"/>
      <c r="K1324" s="192"/>
      <c r="L1324" s="77"/>
      <c r="M1324" s="78"/>
      <c r="N1324" s="78"/>
      <c r="O1324" s="78"/>
      <c r="P1324" s="1"/>
      <c r="Q1324" s="27"/>
      <c r="R1324" s="30"/>
      <c r="S1324" s="1"/>
    </row>
    <row r="1325" spans="1:19" ht="12.75" customHeight="1" x14ac:dyDescent="0.25">
      <c r="A1325" s="22"/>
      <c r="B1325" s="27"/>
      <c r="C1325" s="27"/>
      <c r="D1325" s="27"/>
      <c r="E1325" s="27"/>
      <c r="F1325" s="76"/>
      <c r="G1325" s="76"/>
      <c r="H1325" s="76"/>
      <c r="I1325" s="76"/>
      <c r="J1325" s="76"/>
      <c r="K1325" s="192"/>
      <c r="L1325" s="77"/>
      <c r="M1325" s="78"/>
      <c r="N1325" s="78"/>
      <c r="O1325" s="78"/>
      <c r="P1325" s="1"/>
      <c r="Q1325" s="27"/>
      <c r="R1325" s="30"/>
      <c r="S1325" s="1"/>
    </row>
    <row r="1326" spans="1:19" ht="12.75" customHeight="1" x14ac:dyDescent="0.25">
      <c r="A1326" s="22"/>
      <c r="B1326" s="27"/>
      <c r="C1326" s="27"/>
      <c r="D1326" s="27"/>
      <c r="E1326" s="27"/>
      <c r="F1326" s="76"/>
      <c r="G1326" s="76"/>
      <c r="H1326" s="76"/>
      <c r="I1326" s="76"/>
      <c r="J1326" s="76"/>
      <c r="K1326" s="192"/>
      <c r="L1326" s="77"/>
      <c r="M1326" s="78"/>
      <c r="N1326" s="78"/>
      <c r="O1326" s="78"/>
      <c r="P1326" s="1"/>
      <c r="Q1326" s="27"/>
      <c r="R1326" s="30"/>
      <c r="S1326" s="1"/>
    </row>
    <row r="1327" spans="1:19" ht="12.75" customHeight="1" x14ac:dyDescent="0.25">
      <c r="A1327" s="22"/>
      <c r="B1327" s="27"/>
      <c r="C1327" s="27"/>
      <c r="D1327" s="27"/>
      <c r="E1327" s="27"/>
      <c r="F1327" s="76"/>
      <c r="G1327" s="76"/>
      <c r="H1327" s="76"/>
      <c r="I1327" s="76"/>
      <c r="J1327" s="76"/>
      <c r="K1327" s="192"/>
      <c r="L1327" s="77"/>
      <c r="M1327" s="78"/>
      <c r="N1327" s="78"/>
      <c r="O1327" s="78"/>
      <c r="P1327" s="1"/>
      <c r="Q1327" s="27"/>
      <c r="R1327" s="30"/>
      <c r="S1327" s="1"/>
    </row>
    <row r="1328" spans="1:19" ht="12.75" customHeight="1" x14ac:dyDescent="0.25">
      <c r="A1328" s="22"/>
      <c r="B1328" s="27"/>
      <c r="C1328" s="27"/>
      <c r="D1328" s="27"/>
      <c r="E1328" s="27"/>
      <c r="F1328" s="76"/>
      <c r="G1328" s="76"/>
      <c r="H1328" s="76"/>
      <c r="I1328" s="76"/>
      <c r="J1328" s="76"/>
      <c r="K1328" s="192"/>
      <c r="L1328" s="77"/>
      <c r="M1328" s="78"/>
      <c r="N1328" s="78"/>
      <c r="O1328" s="78"/>
      <c r="P1328" s="1"/>
      <c r="Q1328" s="27"/>
      <c r="R1328" s="30"/>
      <c r="S1328" s="1"/>
    </row>
    <row r="1329" spans="1:19" ht="12.75" customHeight="1" x14ac:dyDescent="0.25">
      <c r="A1329" s="22"/>
      <c r="B1329" s="27"/>
      <c r="C1329" s="27"/>
      <c r="D1329" s="27"/>
      <c r="E1329" s="27"/>
      <c r="F1329" s="76"/>
      <c r="G1329" s="76"/>
      <c r="H1329" s="76"/>
      <c r="I1329" s="76"/>
      <c r="J1329" s="76"/>
      <c r="K1329" s="192"/>
      <c r="L1329" s="77"/>
      <c r="M1329" s="78"/>
      <c r="N1329" s="78"/>
      <c r="O1329" s="78"/>
      <c r="P1329" s="1"/>
      <c r="Q1329" s="27"/>
      <c r="R1329" s="30"/>
      <c r="S1329" s="1"/>
    </row>
    <row r="1330" spans="1:19" ht="12.75" customHeight="1" x14ac:dyDescent="0.25">
      <c r="A1330" s="22"/>
      <c r="B1330" s="27"/>
      <c r="C1330" s="27"/>
      <c r="D1330" s="27"/>
      <c r="E1330" s="27"/>
      <c r="F1330" s="76"/>
      <c r="G1330" s="76"/>
      <c r="H1330" s="76"/>
      <c r="I1330" s="76"/>
      <c r="J1330" s="76"/>
      <c r="K1330" s="192"/>
      <c r="L1330" s="77"/>
      <c r="M1330" s="78"/>
      <c r="N1330" s="78"/>
      <c r="O1330" s="78"/>
      <c r="P1330" s="1"/>
      <c r="Q1330" s="27"/>
      <c r="R1330" s="30"/>
      <c r="S1330" s="1"/>
    </row>
    <row r="1331" spans="1:19" ht="12.75" customHeight="1" x14ac:dyDescent="0.25">
      <c r="A1331" s="22"/>
      <c r="B1331" s="27"/>
      <c r="C1331" s="27"/>
      <c r="D1331" s="27"/>
      <c r="E1331" s="27"/>
      <c r="F1331" s="76"/>
      <c r="G1331" s="76"/>
      <c r="H1331" s="76"/>
      <c r="I1331" s="76"/>
      <c r="J1331" s="76"/>
      <c r="K1331" s="192"/>
      <c r="L1331" s="77"/>
      <c r="M1331" s="78"/>
      <c r="N1331" s="78"/>
      <c r="O1331" s="78"/>
      <c r="P1331" s="1"/>
      <c r="Q1331" s="27"/>
      <c r="R1331" s="30"/>
      <c r="S1331" s="1"/>
    </row>
    <row r="1332" spans="1:19" ht="12.75" customHeight="1" x14ac:dyDescent="0.25">
      <c r="A1332" s="22"/>
      <c r="B1332" s="27"/>
      <c r="C1332" s="27"/>
      <c r="D1332" s="27"/>
      <c r="E1332" s="27"/>
      <c r="F1332" s="76"/>
      <c r="G1332" s="76"/>
      <c r="H1332" s="76"/>
      <c r="I1332" s="76"/>
      <c r="J1332" s="76"/>
      <c r="K1332" s="192"/>
      <c r="L1332" s="77"/>
      <c r="M1332" s="78"/>
      <c r="N1332" s="78"/>
      <c r="O1332" s="78"/>
      <c r="P1332" s="1"/>
      <c r="Q1332" s="27"/>
      <c r="R1332" s="30"/>
      <c r="S1332" s="1"/>
    </row>
    <row r="1333" spans="1:19" ht="12.75" customHeight="1" x14ac:dyDescent="0.25">
      <c r="A1333" s="22"/>
      <c r="B1333" s="27"/>
      <c r="C1333" s="27"/>
      <c r="D1333" s="27"/>
      <c r="E1333" s="27"/>
      <c r="F1333" s="76"/>
      <c r="G1333" s="76"/>
      <c r="H1333" s="76"/>
      <c r="I1333" s="76"/>
      <c r="J1333" s="76"/>
      <c r="K1333" s="192"/>
      <c r="L1333" s="77"/>
      <c r="M1333" s="78"/>
      <c r="N1333" s="78"/>
      <c r="O1333" s="78"/>
      <c r="P1333" s="1"/>
      <c r="Q1333" s="27"/>
      <c r="R1333" s="30"/>
      <c r="S1333" s="1"/>
    </row>
    <row r="1334" spans="1:19" ht="12.75" customHeight="1" x14ac:dyDescent="0.25">
      <c r="A1334" s="22"/>
      <c r="B1334" s="27"/>
      <c r="C1334" s="27"/>
      <c r="D1334" s="27"/>
      <c r="E1334" s="27"/>
      <c r="F1334" s="76"/>
      <c r="G1334" s="76"/>
      <c r="H1334" s="76"/>
      <c r="I1334" s="76"/>
      <c r="J1334" s="76"/>
      <c r="K1334" s="192"/>
      <c r="L1334" s="77"/>
      <c r="M1334" s="78"/>
      <c r="N1334" s="78"/>
      <c r="O1334" s="78"/>
      <c r="P1334" s="1"/>
      <c r="Q1334" s="27"/>
      <c r="R1334" s="30"/>
      <c r="S1334" s="1"/>
    </row>
    <row r="1335" spans="1:19" ht="12.75" customHeight="1" x14ac:dyDescent="0.25">
      <c r="A1335" s="22"/>
      <c r="B1335" s="27"/>
      <c r="C1335" s="27"/>
      <c r="D1335" s="27"/>
      <c r="E1335" s="27"/>
      <c r="F1335" s="76"/>
      <c r="G1335" s="76"/>
      <c r="H1335" s="76"/>
      <c r="I1335" s="76"/>
      <c r="J1335" s="76"/>
      <c r="K1335" s="192"/>
      <c r="L1335" s="77"/>
      <c r="M1335" s="78"/>
      <c r="N1335" s="78"/>
      <c r="O1335" s="78"/>
      <c r="P1335" s="1"/>
      <c r="Q1335" s="27"/>
      <c r="R1335" s="30"/>
      <c r="S1335" s="1"/>
    </row>
    <row r="1336" spans="1:19" ht="12.75" customHeight="1" x14ac:dyDescent="0.25">
      <c r="A1336" s="22"/>
      <c r="B1336" s="27"/>
      <c r="C1336" s="27"/>
      <c r="D1336" s="27"/>
      <c r="E1336" s="27"/>
      <c r="F1336" s="76"/>
      <c r="G1336" s="76"/>
      <c r="H1336" s="76"/>
      <c r="I1336" s="76"/>
      <c r="J1336" s="76"/>
      <c r="K1336" s="192"/>
      <c r="L1336" s="77"/>
      <c r="M1336" s="78"/>
      <c r="N1336" s="78"/>
      <c r="O1336" s="78"/>
      <c r="P1336" s="1"/>
      <c r="Q1336" s="27"/>
      <c r="R1336" s="30"/>
      <c r="S1336" s="1"/>
    </row>
    <row r="1337" spans="1:19" ht="12.75" customHeight="1" x14ac:dyDescent="0.25">
      <c r="A1337" s="22"/>
      <c r="B1337" s="27"/>
      <c r="C1337" s="27"/>
      <c r="D1337" s="27"/>
      <c r="E1337" s="27"/>
      <c r="F1337" s="76"/>
      <c r="G1337" s="76"/>
      <c r="H1337" s="76"/>
      <c r="I1337" s="76"/>
      <c r="J1337" s="76"/>
      <c r="K1337" s="192"/>
      <c r="L1337" s="77"/>
      <c r="M1337" s="78"/>
      <c r="N1337" s="78"/>
      <c r="O1337" s="78"/>
      <c r="P1337" s="1"/>
      <c r="Q1337" s="27"/>
      <c r="R1337" s="30"/>
      <c r="S1337" s="1"/>
    </row>
    <row r="1338" spans="1:19" ht="12.75" customHeight="1" x14ac:dyDescent="0.25">
      <c r="A1338" s="22"/>
      <c r="B1338" s="27"/>
      <c r="C1338" s="27"/>
      <c r="D1338" s="27"/>
      <c r="E1338" s="27"/>
      <c r="F1338" s="76"/>
      <c r="G1338" s="76"/>
      <c r="H1338" s="76"/>
      <c r="I1338" s="76"/>
      <c r="J1338" s="76"/>
      <c r="K1338" s="192"/>
      <c r="L1338" s="77"/>
      <c r="M1338" s="78"/>
      <c r="N1338" s="78"/>
      <c r="O1338" s="78"/>
      <c r="P1338" s="1"/>
      <c r="Q1338" s="27"/>
      <c r="R1338" s="30"/>
      <c r="S1338" s="1"/>
    </row>
    <row r="1339" spans="1:19" ht="12.75" customHeight="1" x14ac:dyDescent="0.25">
      <c r="A1339" s="22"/>
      <c r="B1339" s="27"/>
      <c r="C1339" s="27"/>
      <c r="D1339" s="27"/>
      <c r="E1339" s="27"/>
      <c r="F1339" s="76"/>
      <c r="G1339" s="76"/>
      <c r="H1339" s="76"/>
      <c r="I1339" s="76"/>
      <c r="J1339" s="76"/>
      <c r="K1339" s="192"/>
      <c r="L1339" s="77"/>
      <c r="M1339" s="78"/>
      <c r="N1339" s="78"/>
      <c r="O1339" s="78"/>
      <c r="P1339" s="1"/>
      <c r="Q1339" s="27"/>
      <c r="R1339" s="30"/>
      <c r="S1339" s="1"/>
    </row>
    <row r="1340" spans="1:19" ht="12.75" customHeight="1" x14ac:dyDescent="0.25">
      <c r="A1340" s="22"/>
      <c r="B1340" s="27"/>
      <c r="C1340" s="27"/>
      <c r="D1340" s="27"/>
      <c r="E1340" s="27"/>
      <c r="F1340" s="76"/>
      <c r="G1340" s="76"/>
      <c r="H1340" s="76"/>
      <c r="I1340" s="76"/>
      <c r="J1340" s="76"/>
      <c r="K1340" s="192"/>
      <c r="L1340" s="77"/>
      <c r="M1340" s="78"/>
      <c r="N1340" s="78"/>
      <c r="O1340" s="78"/>
      <c r="P1340" s="1"/>
      <c r="Q1340" s="27"/>
      <c r="R1340" s="30"/>
      <c r="S1340" s="1"/>
    </row>
    <row r="1341" spans="1:19" ht="12.75" customHeight="1" x14ac:dyDescent="0.25">
      <c r="A1341" s="22"/>
      <c r="B1341" s="27"/>
      <c r="C1341" s="27"/>
      <c r="D1341" s="27"/>
      <c r="E1341" s="27"/>
      <c r="F1341" s="76"/>
      <c r="G1341" s="76"/>
      <c r="H1341" s="76"/>
      <c r="I1341" s="76"/>
      <c r="J1341" s="76"/>
      <c r="K1341" s="192"/>
      <c r="L1341" s="77"/>
      <c r="M1341" s="78"/>
      <c r="N1341" s="78"/>
      <c r="O1341" s="78"/>
      <c r="P1341" s="1"/>
      <c r="Q1341" s="27"/>
      <c r="R1341" s="30"/>
      <c r="S1341" s="1"/>
    </row>
    <row r="1342" spans="1:19" ht="12.75" customHeight="1" x14ac:dyDescent="0.25">
      <c r="A1342" s="22"/>
      <c r="B1342" s="27"/>
      <c r="C1342" s="27"/>
      <c r="D1342" s="27"/>
      <c r="E1342" s="27"/>
      <c r="F1342" s="76"/>
      <c r="G1342" s="76"/>
      <c r="H1342" s="76"/>
      <c r="I1342" s="76"/>
      <c r="J1342" s="76"/>
      <c r="K1342" s="192"/>
      <c r="L1342" s="77"/>
      <c r="M1342" s="78"/>
      <c r="N1342" s="78"/>
      <c r="O1342" s="78"/>
      <c r="P1342" s="1"/>
      <c r="Q1342" s="27"/>
      <c r="R1342" s="30"/>
      <c r="S1342" s="1"/>
    </row>
    <row r="1343" spans="1:19" ht="12.75" customHeight="1" x14ac:dyDescent="0.25">
      <c r="A1343" s="22"/>
      <c r="B1343" s="27"/>
      <c r="C1343" s="27"/>
      <c r="D1343" s="27"/>
      <c r="E1343" s="27"/>
      <c r="F1343" s="76"/>
      <c r="G1343" s="76"/>
      <c r="H1343" s="76"/>
      <c r="I1343" s="76"/>
      <c r="J1343" s="76"/>
      <c r="K1343" s="192"/>
      <c r="L1343" s="77"/>
      <c r="M1343" s="78"/>
      <c r="N1343" s="78"/>
      <c r="O1343" s="78"/>
      <c r="P1343" s="1"/>
      <c r="Q1343" s="27"/>
      <c r="R1343" s="30"/>
      <c r="S1343" s="1"/>
    </row>
    <row r="1344" spans="1:19" ht="12.75" customHeight="1" x14ac:dyDescent="0.25">
      <c r="A1344" s="22"/>
      <c r="B1344" s="27"/>
      <c r="C1344" s="27"/>
      <c r="D1344" s="27"/>
      <c r="E1344" s="27"/>
      <c r="F1344" s="76"/>
      <c r="G1344" s="76"/>
      <c r="H1344" s="76"/>
      <c r="I1344" s="76"/>
      <c r="J1344" s="76"/>
      <c r="K1344" s="192"/>
      <c r="L1344" s="77"/>
      <c r="M1344" s="78"/>
      <c r="N1344" s="78"/>
      <c r="O1344" s="78"/>
      <c r="P1344" s="1"/>
      <c r="Q1344" s="27"/>
      <c r="R1344" s="30"/>
      <c r="S1344" s="1"/>
    </row>
    <row r="1345" spans="1:19" ht="12.75" customHeight="1" x14ac:dyDescent="0.25">
      <c r="A1345" s="22"/>
      <c r="B1345" s="27"/>
      <c r="C1345" s="27"/>
      <c r="D1345" s="27"/>
      <c r="E1345" s="27"/>
      <c r="F1345" s="76"/>
      <c r="G1345" s="76"/>
      <c r="H1345" s="76"/>
      <c r="I1345" s="76"/>
      <c r="J1345" s="76"/>
      <c r="K1345" s="192"/>
      <c r="L1345" s="77"/>
      <c r="M1345" s="78"/>
      <c r="N1345" s="78"/>
      <c r="O1345" s="78"/>
      <c r="P1345" s="1"/>
      <c r="Q1345" s="27"/>
      <c r="R1345" s="30"/>
      <c r="S1345" s="1"/>
    </row>
    <row r="1346" spans="1:19" ht="12.75" customHeight="1" x14ac:dyDescent="0.25">
      <c r="A1346" s="22"/>
      <c r="B1346" s="27"/>
      <c r="C1346" s="27"/>
      <c r="D1346" s="27"/>
      <c r="E1346" s="27"/>
      <c r="F1346" s="76"/>
      <c r="G1346" s="76"/>
      <c r="H1346" s="76"/>
      <c r="I1346" s="76"/>
      <c r="J1346" s="76"/>
      <c r="K1346" s="192"/>
      <c r="L1346" s="77"/>
      <c r="M1346" s="78"/>
      <c r="N1346" s="78"/>
      <c r="O1346" s="78"/>
      <c r="P1346" s="1"/>
      <c r="Q1346" s="27"/>
      <c r="R1346" s="30"/>
      <c r="S1346" s="1"/>
    </row>
    <row r="1347" spans="1:19" ht="12.75" customHeight="1" x14ac:dyDescent="0.25">
      <c r="A1347" s="22"/>
      <c r="B1347" s="27"/>
      <c r="C1347" s="27"/>
      <c r="D1347" s="27"/>
      <c r="E1347" s="27"/>
      <c r="F1347" s="76"/>
      <c r="G1347" s="76"/>
      <c r="H1347" s="76"/>
      <c r="I1347" s="76"/>
      <c r="J1347" s="76"/>
      <c r="K1347" s="192"/>
      <c r="L1347" s="77"/>
      <c r="M1347" s="78"/>
      <c r="N1347" s="78"/>
      <c r="O1347" s="78"/>
      <c r="P1347" s="1"/>
      <c r="Q1347" s="27"/>
      <c r="R1347" s="30"/>
      <c r="S1347" s="1"/>
    </row>
    <row r="1348" spans="1:19" ht="12.75" customHeight="1" x14ac:dyDescent="0.25">
      <c r="A1348" s="22"/>
      <c r="B1348" s="27"/>
      <c r="C1348" s="27"/>
      <c r="D1348" s="27"/>
      <c r="E1348" s="27"/>
      <c r="F1348" s="76"/>
      <c r="G1348" s="76"/>
      <c r="H1348" s="76"/>
      <c r="I1348" s="76"/>
      <c r="J1348" s="76"/>
      <c r="K1348" s="192"/>
      <c r="L1348" s="77"/>
      <c r="M1348" s="78"/>
      <c r="N1348" s="78"/>
      <c r="O1348" s="78"/>
      <c r="P1348" s="1"/>
      <c r="Q1348" s="27"/>
      <c r="R1348" s="30"/>
      <c r="S1348" s="1"/>
    </row>
    <row r="1349" spans="1:19" ht="12.75" customHeight="1" x14ac:dyDescent="0.25">
      <c r="A1349" s="22"/>
      <c r="B1349" s="27"/>
      <c r="C1349" s="27"/>
      <c r="D1349" s="27"/>
      <c r="E1349" s="27"/>
      <c r="F1349" s="76"/>
      <c r="G1349" s="76"/>
      <c r="H1349" s="76"/>
      <c r="I1349" s="76"/>
      <c r="J1349" s="76"/>
      <c r="K1349" s="192"/>
      <c r="L1349" s="77"/>
      <c r="M1349" s="78"/>
      <c r="N1349" s="78"/>
      <c r="O1349" s="78"/>
      <c r="P1349" s="1"/>
      <c r="Q1349" s="27"/>
      <c r="R1349" s="30"/>
      <c r="S1349" s="1"/>
    </row>
    <row r="1350" spans="1:19" ht="12.75" customHeight="1" x14ac:dyDescent="0.25">
      <c r="A1350" s="22"/>
      <c r="B1350" s="27"/>
      <c r="C1350" s="27"/>
      <c r="D1350" s="27"/>
      <c r="E1350" s="27"/>
      <c r="F1350" s="76"/>
      <c r="G1350" s="76"/>
      <c r="H1350" s="76"/>
      <c r="I1350" s="76"/>
      <c r="J1350" s="76"/>
      <c r="K1350" s="192"/>
      <c r="L1350" s="77"/>
      <c r="M1350" s="78"/>
      <c r="N1350" s="78"/>
      <c r="O1350" s="78"/>
      <c r="P1350" s="1"/>
      <c r="Q1350" s="27"/>
      <c r="R1350" s="30"/>
      <c r="S1350" s="1"/>
    </row>
    <row r="1351" spans="1:19" ht="12.75" customHeight="1" x14ac:dyDescent="0.25">
      <c r="A1351" s="22"/>
      <c r="B1351" s="27"/>
      <c r="C1351" s="27"/>
      <c r="D1351" s="27"/>
      <c r="E1351" s="27"/>
      <c r="F1351" s="76"/>
      <c r="G1351" s="76"/>
      <c r="H1351" s="76"/>
      <c r="I1351" s="76"/>
      <c r="J1351" s="76"/>
      <c r="K1351" s="192"/>
      <c r="L1351" s="77"/>
      <c r="M1351" s="78"/>
      <c r="N1351" s="78"/>
      <c r="O1351" s="78"/>
      <c r="P1351" s="1"/>
      <c r="Q1351" s="27"/>
      <c r="R1351" s="30"/>
      <c r="S1351" s="1"/>
    </row>
    <row r="1352" spans="1:19" ht="12.75" customHeight="1" x14ac:dyDescent="0.25">
      <c r="A1352" s="22"/>
      <c r="B1352" s="27"/>
      <c r="C1352" s="27"/>
      <c r="D1352" s="27"/>
      <c r="E1352" s="27"/>
      <c r="F1352" s="76"/>
      <c r="G1352" s="76"/>
      <c r="H1352" s="76"/>
      <c r="I1352" s="76"/>
      <c r="J1352" s="76"/>
      <c r="K1352" s="192"/>
      <c r="L1352" s="77"/>
      <c r="M1352" s="78"/>
      <c r="N1352" s="78"/>
      <c r="O1352" s="78"/>
      <c r="P1352" s="1"/>
      <c r="Q1352" s="27"/>
      <c r="R1352" s="30"/>
      <c r="S1352" s="1"/>
    </row>
    <row r="1353" spans="1:19" ht="12.75" customHeight="1" x14ac:dyDescent="0.25">
      <c r="A1353" s="22"/>
      <c r="B1353" s="27"/>
      <c r="C1353" s="27"/>
      <c r="D1353" s="27"/>
      <c r="E1353" s="27"/>
      <c r="F1353" s="76"/>
      <c r="G1353" s="76"/>
      <c r="H1353" s="76"/>
      <c r="I1353" s="76"/>
      <c r="J1353" s="76"/>
      <c r="K1353" s="192"/>
      <c r="L1353" s="77"/>
      <c r="M1353" s="78"/>
      <c r="N1353" s="78"/>
      <c r="O1353" s="78"/>
      <c r="P1353" s="1"/>
      <c r="Q1353" s="27"/>
      <c r="R1353" s="30"/>
      <c r="S1353" s="1"/>
    </row>
    <row r="1354" spans="1:19" ht="12.75" customHeight="1" x14ac:dyDescent="0.25">
      <c r="A1354" s="22"/>
      <c r="B1354" s="27"/>
      <c r="C1354" s="27"/>
      <c r="D1354" s="27"/>
      <c r="E1354" s="27"/>
      <c r="F1354" s="76"/>
      <c r="G1354" s="76"/>
      <c r="H1354" s="76"/>
      <c r="I1354" s="76"/>
      <c r="J1354" s="76"/>
      <c r="K1354" s="192"/>
      <c r="L1354" s="77"/>
      <c r="M1354" s="78"/>
      <c r="N1354" s="78"/>
      <c r="O1354" s="78"/>
      <c r="P1354" s="1"/>
      <c r="Q1354" s="27"/>
      <c r="R1354" s="30"/>
      <c r="S1354" s="1"/>
    </row>
    <row r="1355" spans="1:19" ht="12.75" customHeight="1" x14ac:dyDescent="0.25">
      <c r="A1355" s="22"/>
      <c r="B1355" s="27"/>
      <c r="C1355" s="27"/>
      <c r="D1355" s="27"/>
      <c r="E1355" s="27"/>
      <c r="F1355" s="76"/>
      <c r="G1355" s="76"/>
      <c r="H1355" s="76"/>
      <c r="I1355" s="76"/>
      <c r="J1355" s="76"/>
      <c r="K1355" s="192"/>
      <c r="L1355" s="77"/>
      <c r="M1355" s="78"/>
      <c r="N1355" s="78"/>
      <c r="O1355" s="78"/>
      <c r="P1355" s="1"/>
      <c r="Q1355" s="27"/>
      <c r="R1355" s="30"/>
      <c r="S1355" s="1"/>
    </row>
    <row r="1356" spans="1:19" ht="12.75" customHeight="1" x14ac:dyDescent="0.25">
      <c r="A1356" s="22"/>
      <c r="B1356" s="27"/>
      <c r="C1356" s="27"/>
      <c r="D1356" s="27"/>
      <c r="E1356" s="27"/>
      <c r="F1356" s="76"/>
      <c r="G1356" s="76"/>
      <c r="H1356" s="76"/>
      <c r="I1356" s="76"/>
      <c r="J1356" s="76"/>
      <c r="K1356" s="192"/>
      <c r="L1356" s="77"/>
      <c r="M1356" s="78"/>
      <c r="N1356" s="78"/>
      <c r="O1356" s="78"/>
      <c r="P1356" s="1"/>
      <c r="Q1356" s="27"/>
      <c r="R1356" s="30"/>
      <c r="S1356" s="1"/>
    </row>
    <row r="1357" spans="1:19" ht="12.75" customHeight="1" x14ac:dyDescent="0.25">
      <c r="A1357" s="22"/>
      <c r="B1357" s="27"/>
      <c r="C1357" s="27"/>
      <c r="D1357" s="27"/>
      <c r="E1357" s="27"/>
      <c r="F1357" s="76"/>
      <c r="G1357" s="76"/>
      <c r="H1357" s="76"/>
      <c r="I1357" s="76"/>
      <c r="J1357" s="76"/>
      <c r="K1357" s="192"/>
      <c r="L1357" s="77"/>
      <c r="M1357" s="78"/>
      <c r="N1357" s="78"/>
      <c r="O1357" s="78"/>
      <c r="P1357" s="1"/>
      <c r="Q1357" s="27"/>
      <c r="R1357" s="30"/>
      <c r="S1357" s="1"/>
    </row>
    <row r="1358" spans="1:19" ht="12.75" customHeight="1" x14ac:dyDescent="0.25">
      <c r="A1358" s="22"/>
      <c r="B1358" s="27"/>
      <c r="C1358" s="27"/>
      <c r="D1358" s="27"/>
      <c r="E1358" s="27"/>
      <c r="F1358" s="76"/>
      <c r="G1358" s="76"/>
      <c r="H1358" s="76"/>
      <c r="I1358" s="76"/>
      <c r="J1358" s="76"/>
      <c r="K1358" s="192"/>
      <c r="L1358" s="77"/>
      <c r="M1358" s="78"/>
      <c r="N1358" s="78"/>
      <c r="O1358" s="78"/>
      <c r="P1358" s="1"/>
      <c r="Q1358" s="27"/>
      <c r="R1358" s="30"/>
      <c r="S1358" s="1"/>
    </row>
    <row r="1359" spans="1:19" ht="12.75" customHeight="1" x14ac:dyDescent="0.25">
      <c r="A1359" s="22"/>
      <c r="B1359" s="27"/>
      <c r="C1359" s="27"/>
      <c r="D1359" s="27"/>
      <c r="E1359" s="27"/>
      <c r="F1359" s="76"/>
      <c r="G1359" s="76"/>
      <c r="H1359" s="76"/>
      <c r="I1359" s="76"/>
      <c r="J1359" s="76"/>
      <c r="K1359" s="192"/>
      <c r="L1359" s="77"/>
      <c r="M1359" s="78"/>
      <c r="N1359" s="78"/>
      <c r="O1359" s="78"/>
      <c r="P1359" s="1"/>
      <c r="Q1359" s="27"/>
      <c r="R1359" s="30"/>
      <c r="S1359" s="1"/>
    </row>
    <row r="1360" spans="1:19" ht="12.75" customHeight="1" x14ac:dyDescent="0.25">
      <c r="A1360" s="22"/>
      <c r="B1360" s="27"/>
      <c r="C1360" s="27"/>
      <c r="D1360" s="27"/>
      <c r="E1360" s="27"/>
      <c r="F1360" s="76"/>
      <c r="G1360" s="76"/>
      <c r="H1360" s="76"/>
      <c r="I1360" s="76"/>
      <c r="J1360" s="76"/>
      <c r="K1360" s="192"/>
      <c r="L1360" s="77"/>
      <c r="M1360" s="78"/>
      <c r="N1360" s="78"/>
      <c r="O1360" s="78"/>
      <c r="P1360" s="1"/>
      <c r="Q1360" s="27"/>
      <c r="R1360" s="30"/>
      <c r="S1360" s="1"/>
    </row>
    <row r="1361" spans="1:19" ht="12.75" customHeight="1" x14ac:dyDescent="0.25">
      <c r="A1361" s="22"/>
      <c r="B1361" s="27"/>
      <c r="C1361" s="27"/>
      <c r="D1361" s="27"/>
      <c r="E1361" s="27"/>
      <c r="F1361" s="76"/>
      <c r="G1361" s="76"/>
      <c r="H1361" s="76"/>
      <c r="I1361" s="76"/>
      <c r="J1361" s="76"/>
      <c r="K1361" s="192"/>
      <c r="L1361" s="77"/>
      <c r="M1361" s="78"/>
      <c r="N1361" s="78"/>
      <c r="O1361" s="78"/>
      <c r="P1361" s="1"/>
      <c r="Q1361" s="27"/>
      <c r="R1361" s="30"/>
      <c r="S1361" s="1"/>
    </row>
    <row r="1362" spans="1:19" ht="12.75" customHeight="1" x14ac:dyDescent="0.25">
      <c r="A1362" s="22"/>
      <c r="B1362" s="27"/>
      <c r="C1362" s="27"/>
      <c r="D1362" s="27"/>
      <c r="E1362" s="27"/>
      <c r="F1362" s="76"/>
      <c r="G1362" s="76"/>
      <c r="H1362" s="76"/>
      <c r="I1362" s="76"/>
      <c r="J1362" s="76"/>
      <c r="K1362" s="192"/>
      <c r="L1362" s="77"/>
      <c r="M1362" s="78"/>
      <c r="N1362" s="78"/>
      <c r="O1362" s="78"/>
      <c r="P1362" s="1"/>
      <c r="Q1362" s="27"/>
      <c r="R1362" s="30"/>
      <c r="S1362" s="1"/>
    </row>
    <row r="1363" spans="1:19" ht="12.75" customHeight="1" x14ac:dyDescent="0.25">
      <c r="A1363" s="22"/>
      <c r="B1363" s="27"/>
      <c r="C1363" s="27"/>
      <c r="D1363" s="27"/>
      <c r="E1363" s="27"/>
      <c r="F1363" s="76"/>
      <c r="G1363" s="76"/>
      <c r="H1363" s="76"/>
      <c r="I1363" s="76"/>
      <c r="J1363" s="76"/>
      <c r="K1363" s="192"/>
      <c r="L1363" s="77"/>
      <c r="M1363" s="78"/>
      <c r="N1363" s="78"/>
      <c r="O1363" s="78"/>
      <c r="P1363" s="1"/>
      <c r="Q1363" s="27"/>
      <c r="R1363" s="30"/>
      <c r="S1363" s="1"/>
    </row>
    <row r="1364" spans="1:19" ht="12.75" customHeight="1" x14ac:dyDescent="0.25">
      <c r="A1364" s="22"/>
      <c r="B1364" s="27"/>
      <c r="C1364" s="27"/>
      <c r="D1364" s="27"/>
      <c r="E1364" s="27"/>
      <c r="F1364" s="76"/>
      <c r="G1364" s="76"/>
      <c r="H1364" s="76"/>
      <c r="I1364" s="76"/>
      <c r="J1364" s="76"/>
      <c r="K1364" s="192"/>
      <c r="L1364" s="77"/>
      <c r="M1364" s="78"/>
      <c r="N1364" s="78"/>
      <c r="O1364" s="78"/>
      <c r="P1364" s="1"/>
      <c r="Q1364" s="27"/>
      <c r="R1364" s="30"/>
      <c r="S1364" s="1"/>
    </row>
    <row r="1365" spans="1:19" ht="12.75" customHeight="1" x14ac:dyDescent="0.25">
      <c r="A1365" s="22"/>
      <c r="B1365" s="27"/>
      <c r="C1365" s="27"/>
      <c r="D1365" s="27"/>
      <c r="E1365" s="27"/>
      <c r="F1365" s="76"/>
      <c r="G1365" s="76"/>
      <c r="H1365" s="76"/>
      <c r="I1365" s="76"/>
      <c r="J1365" s="76"/>
      <c r="K1365" s="192"/>
      <c r="L1365" s="77"/>
      <c r="M1365" s="78"/>
      <c r="N1365" s="78"/>
      <c r="O1365" s="78"/>
      <c r="P1365" s="1"/>
      <c r="Q1365" s="27"/>
      <c r="R1365" s="30"/>
      <c r="S1365" s="1"/>
    </row>
    <row r="1366" spans="1:19" ht="12.75" customHeight="1" x14ac:dyDescent="0.25">
      <c r="A1366" s="22"/>
      <c r="B1366" s="27"/>
      <c r="C1366" s="27"/>
      <c r="D1366" s="27"/>
      <c r="E1366" s="27"/>
      <c r="F1366" s="76"/>
      <c r="G1366" s="76"/>
      <c r="H1366" s="76"/>
      <c r="I1366" s="76"/>
      <c r="J1366" s="76"/>
      <c r="K1366" s="192"/>
      <c r="L1366" s="77"/>
      <c r="M1366" s="78"/>
      <c r="N1366" s="78"/>
      <c r="O1366" s="78"/>
      <c r="P1366" s="1"/>
      <c r="Q1366" s="27"/>
      <c r="R1366" s="30"/>
      <c r="S1366" s="1"/>
    </row>
    <row r="1367" spans="1:19" ht="12.75" customHeight="1" x14ac:dyDescent="0.25">
      <c r="A1367" s="22"/>
      <c r="B1367" s="27"/>
      <c r="C1367" s="27"/>
      <c r="D1367" s="27"/>
      <c r="E1367" s="27"/>
      <c r="F1367" s="76"/>
      <c r="G1367" s="76"/>
      <c r="H1367" s="76"/>
      <c r="I1367" s="76"/>
      <c r="J1367" s="76"/>
      <c r="K1367" s="192"/>
      <c r="L1367" s="77"/>
      <c r="M1367" s="78"/>
      <c r="N1367" s="78"/>
      <c r="O1367" s="78"/>
      <c r="P1367" s="1"/>
      <c r="Q1367" s="27"/>
      <c r="R1367" s="30"/>
      <c r="S1367" s="1"/>
    </row>
    <row r="1368" spans="1:19" ht="12.75" customHeight="1" x14ac:dyDescent="0.25">
      <c r="A1368" s="22"/>
      <c r="B1368" s="27"/>
      <c r="C1368" s="27"/>
      <c r="D1368" s="27"/>
      <c r="E1368" s="27"/>
      <c r="F1368" s="76"/>
      <c r="G1368" s="76"/>
      <c r="H1368" s="76"/>
      <c r="I1368" s="76"/>
      <c r="J1368" s="76"/>
      <c r="K1368" s="192"/>
      <c r="L1368" s="77"/>
      <c r="M1368" s="78"/>
      <c r="N1368" s="78"/>
      <c r="O1368" s="78"/>
      <c r="P1368" s="1"/>
      <c r="Q1368" s="27"/>
      <c r="R1368" s="30"/>
      <c r="S1368" s="1"/>
    </row>
    <row r="1369" spans="1:19" ht="12.75" customHeight="1" x14ac:dyDescent="0.25">
      <c r="A1369" s="22"/>
      <c r="B1369" s="27"/>
      <c r="C1369" s="27"/>
      <c r="D1369" s="27"/>
      <c r="E1369" s="27"/>
      <c r="F1369" s="76"/>
      <c r="G1369" s="76"/>
      <c r="H1369" s="76"/>
      <c r="I1369" s="76"/>
      <c r="J1369" s="76"/>
      <c r="K1369" s="192"/>
      <c r="L1369" s="77"/>
      <c r="M1369" s="78"/>
      <c r="N1369" s="78"/>
      <c r="O1369" s="78"/>
      <c r="P1369" s="1"/>
      <c r="Q1369" s="27"/>
      <c r="R1369" s="30"/>
      <c r="S1369" s="1"/>
    </row>
    <row r="1370" spans="1:19" ht="12.75" customHeight="1" x14ac:dyDescent="0.25">
      <c r="A1370" s="22"/>
      <c r="B1370" s="27"/>
      <c r="C1370" s="27"/>
      <c r="D1370" s="27"/>
      <c r="E1370" s="27"/>
      <c r="F1370" s="76"/>
      <c r="G1370" s="76"/>
      <c r="H1370" s="76"/>
      <c r="I1370" s="76"/>
      <c r="J1370" s="76"/>
      <c r="K1370" s="192"/>
      <c r="L1370" s="77"/>
      <c r="M1370" s="78"/>
      <c r="N1370" s="78"/>
      <c r="O1370" s="78"/>
      <c r="P1370" s="1"/>
      <c r="Q1370" s="27"/>
      <c r="R1370" s="30"/>
      <c r="S1370" s="1"/>
    </row>
    <row r="1371" spans="1:19" ht="12.75" customHeight="1" x14ac:dyDescent="0.25">
      <c r="A1371" s="22"/>
      <c r="B1371" s="27"/>
      <c r="C1371" s="27"/>
      <c r="D1371" s="27"/>
      <c r="E1371" s="27"/>
      <c r="F1371" s="76"/>
      <c r="G1371" s="76"/>
      <c r="H1371" s="76"/>
      <c r="I1371" s="76"/>
      <c r="J1371" s="76"/>
      <c r="K1371" s="192"/>
      <c r="L1371" s="77"/>
      <c r="M1371" s="78"/>
      <c r="N1371" s="78"/>
      <c r="O1371" s="78"/>
      <c r="P1371" s="1"/>
      <c r="Q1371" s="27"/>
      <c r="R1371" s="30"/>
      <c r="S1371" s="1"/>
    </row>
    <row r="1372" spans="1:19" ht="12.75" customHeight="1" x14ac:dyDescent="0.25">
      <c r="A1372" s="22"/>
      <c r="B1372" s="27"/>
      <c r="C1372" s="27"/>
      <c r="D1372" s="27"/>
      <c r="E1372" s="27"/>
      <c r="F1372" s="76"/>
      <c r="G1372" s="76"/>
      <c r="H1372" s="76"/>
      <c r="I1372" s="76"/>
      <c r="J1372" s="76"/>
      <c r="K1372" s="192"/>
      <c r="L1372" s="77"/>
      <c r="M1372" s="78"/>
      <c r="N1372" s="78"/>
      <c r="O1372" s="78"/>
      <c r="P1372" s="1"/>
      <c r="Q1372" s="27"/>
      <c r="R1372" s="30"/>
      <c r="S1372" s="1"/>
    </row>
    <row r="1373" spans="1:19" ht="12.75" customHeight="1" x14ac:dyDescent="0.25">
      <c r="A1373" s="22"/>
      <c r="B1373" s="27"/>
      <c r="C1373" s="27"/>
      <c r="D1373" s="27"/>
      <c r="E1373" s="27"/>
      <c r="F1373" s="76"/>
      <c r="G1373" s="76"/>
      <c r="H1373" s="76"/>
      <c r="I1373" s="76"/>
      <c r="J1373" s="76"/>
      <c r="K1373" s="192"/>
      <c r="L1373" s="77"/>
      <c r="M1373" s="78"/>
      <c r="N1373" s="78"/>
      <c r="O1373" s="78"/>
      <c r="P1373" s="1"/>
      <c r="Q1373" s="27"/>
      <c r="R1373" s="30"/>
      <c r="S1373" s="1"/>
    </row>
    <row r="1374" spans="1:19" ht="12.75" customHeight="1" x14ac:dyDescent="0.25">
      <c r="A1374" s="22"/>
      <c r="B1374" s="27"/>
      <c r="C1374" s="27"/>
      <c r="D1374" s="27"/>
      <c r="E1374" s="27"/>
      <c r="F1374" s="76"/>
      <c r="G1374" s="76"/>
      <c r="H1374" s="76"/>
      <c r="I1374" s="76"/>
      <c r="J1374" s="76"/>
      <c r="K1374" s="192"/>
      <c r="L1374" s="77"/>
      <c r="M1374" s="78"/>
      <c r="N1374" s="78"/>
      <c r="O1374" s="78"/>
      <c r="P1374" s="1"/>
      <c r="Q1374" s="27"/>
      <c r="R1374" s="30"/>
      <c r="S1374" s="1"/>
    </row>
    <row r="1375" spans="1:19" ht="12.75" customHeight="1" x14ac:dyDescent="0.25">
      <c r="A1375" s="22"/>
      <c r="B1375" s="27"/>
      <c r="C1375" s="27"/>
      <c r="D1375" s="27"/>
      <c r="E1375" s="27"/>
      <c r="F1375" s="76"/>
      <c r="G1375" s="76"/>
      <c r="H1375" s="76"/>
      <c r="I1375" s="76"/>
      <c r="J1375" s="76"/>
      <c r="K1375" s="192"/>
      <c r="L1375" s="77"/>
      <c r="M1375" s="78"/>
      <c r="N1375" s="78"/>
      <c r="O1375" s="78"/>
      <c r="P1375" s="1"/>
      <c r="Q1375" s="27"/>
      <c r="R1375" s="30"/>
      <c r="S1375" s="1"/>
    </row>
    <row r="1376" spans="1:19" ht="12.75" customHeight="1" x14ac:dyDescent="0.25">
      <c r="A1376" s="22"/>
      <c r="B1376" s="27"/>
      <c r="C1376" s="27"/>
      <c r="D1376" s="27"/>
      <c r="E1376" s="27"/>
      <c r="F1376" s="76"/>
      <c r="G1376" s="76"/>
      <c r="H1376" s="76"/>
      <c r="I1376" s="76"/>
      <c r="J1376" s="76"/>
      <c r="K1376" s="192"/>
      <c r="L1376" s="77"/>
      <c r="M1376" s="78"/>
      <c r="N1376" s="78"/>
      <c r="O1376" s="78"/>
      <c r="P1376" s="1"/>
      <c r="Q1376" s="27"/>
      <c r="R1376" s="30"/>
      <c r="S1376" s="1"/>
    </row>
    <row r="1377" spans="1:19" ht="12.75" customHeight="1" x14ac:dyDescent="0.25">
      <c r="A1377" s="22"/>
      <c r="B1377" s="27"/>
      <c r="C1377" s="27"/>
      <c r="D1377" s="27"/>
      <c r="E1377" s="27"/>
      <c r="F1377" s="76"/>
      <c r="G1377" s="76"/>
      <c r="H1377" s="76"/>
      <c r="I1377" s="76"/>
      <c r="J1377" s="76"/>
      <c r="K1377" s="192"/>
      <c r="L1377" s="77"/>
      <c r="M1377" s="78"/>
      <c r="N1377" s="78"/>
      <c r="O1377" s="78"/>
      <c r="P1377" s="1"/>
      <c r="Q1377" s="27"/>
      <c r="R1377" s="30"/>
      <c r="S1377" s="1"/>
    </row>
    <row r="1378" spans="1:19" ht="12.75" customHeight="1" x14ac:dyDescent="0.25">
      <c r="A1378" s="22"/>
      <c r="B1378" s="27"/>
      <c r="C1378" s="27"/>
      <c r="D1378" s="27"/>
      <c r="E1378" s="27"/>
      <c r="F1378" s="76"/>
      <c r="G1378" s="76"/>
      <c r="H1378" s="76"/>
      <c r="I1378" s="76"/>
      <c r="J1378" s="76"/>
      <c r="K1378" s="192"/>
      <c r="L1378" s="77"/>
      <c r="M1378" s="78"/>
      <c r="N1378" s="78"/>
      <c r="O1378" s="78"/>
      <c r="P1378" s="1"/>
      <c r="Q1378" s="27"/>
      <c r="R1378" s="30"/>
      <c r="S1378" s="1"/>
    </row>
    <row r="1379" spans="1:19" ht="12.75" customHeight="1" x14ac:dyDescent="0.25">
      <c r="A1379" s="22"/>
      <c r="B1379" s="27"/>
      <c r="C1379" s="27"/>
      <c r="D1379" s="27"/>
      <c r="E1379" s="27"/>
      <c r="F1379" s="76"/>
      <c r="G1379" s="76"/>
      <c r="H1379" s="76"/>
      <c r="I1379" s="76"/>
      <c r="J1379" s="76"/>
      <c r="K1379" s="192"/>
      <c r="L1379" s="77"/>
      <c r="M1379" s="78"/>
      <c r="N1379" s="78"/>
      <c r="O1379" s="78"/>
      <c r="P1379" s="1"/>
      <c r="Q1379" s="27"/>
      <c r="R1379" s="30"/>
      <c r="S1379" s="1"/>
    </row>
    <row r="1380" spans="1:19" ht="12.75" customHeight="1" x14ac:dyDescent="0.25">
      <c r="A1380" s="22"/>
      <c r="B1380" s="27"/>
      <c r="C1380" s="27"/>
      <c r="D1380" s="27"/>
      <c r="E1380" s="27"/>
      <c r="F1380" s="76"/>
      <c r="G1380" s="76"/>
      <c r="H1380" s="76"/>
      <c r="I1380" s="76"/>
      <c r="J1380" s="76"/>
      <c r="K1380" s="192"/>
      <c r="L1380" s="77"/>
      <c r="M1380" s="78"/>
      <c r="N1380" s="78"/>
      <c r="O1380" s="78"/>
      <c r="P1380" s="1"/>
      <c r="Q1380" s="27"/>
      <c r="R1380" s="30"/>
      <c r="S1380" s="1"/>
    </row>
    <row r="1381" spans="1:19" ht="12.75" customHeight="1" x14ac:dyDescent="0.25">
      <c r="A1381" s="22"/>
      <c r="B1381" s="27"/>
      <c r="C1381" s="27"/>
      <c r="D1381" s="27"/>
      <c r="E1381" s="27"/>
      <c r="F1381" s="76"/>
      <c r="G1381" s="76"/>
      <c r="H1381" s="76"/>
      <c r="I1381" s="76"/>
      <c r="J1381" s="76"/>
      <c r="K1381" s="192"/>
      <c r="L1381" s="77"/>
      <c r="M1381" s="78"/>
      <c r="N1381" s="78"/>
      <c r="O1381" s="78"/>
      <c r="P1381" s="1"/>
      <c r="Q1381" s="27"/>
      <c r="R1381" s="30"/>
      <c r="S1381" s="1"/>
    </row>
    <row r="1382" spans="1:19" ht="12.75" customHeight="1" x14ac:dyDescent="0.25">
      <c r="A1382" s="22"/>
      <c r="B1382" s="27"/>
      <c r="C1382" s="27"/>
      <c r="D1382" s="27"/>
      <c r="E1382" s="27"/>
      <c r="F1382" s="76"/>
      <c r="G1382" s="76"/>
      <c r="H1382" s="76"/>
      <c r="I1382" s="76"/>
      <c r="J1382" s="76"/>
      <c r="K1382" s="192"/>
      <c r="L1382" s="77"/>
      <c r="M1382" s="78"/>
      <c r="N1382" s="78"/>
      <c r="O1382" s="78"/>
      <c r="P1382" s="1"/>
      <c r="Q1382" s="27"/>
      <c r="R1382" s="30"/>
      <c r="S1382" s="1"/>
    </row>
    <row r="1383" spans="1:19" ht="12.75" customHeight="1" x14ac:dyDescent="0.25">
      <c r="A1383" s="22"/>
      <c r="B1383" s="27"/>
      <c r="C1383" s="27"/>
      <c r="D1383" s="27"/>
      <c r="E1383" s="27"/>
      <c r="F1383" s="76"/>
      <c r="G1383" s="76"/>
      <c r="H1383" s="76"/>
      <c r="I1383" s="76"/>
      <c r="J1383" s="76"/>
      <c r="K1383" s="192"/>
      <c r="L1383" s="77"/>
      <c r="M1383" s="78"/>
      <c r="N1383" s="78"/>
      <c r="O1383" s="78"/>
      <c r="P1383" s="1"/>
      <c r="Q1383" s="27"/>
      <c r="R1383" s="30"/>
      <c r="S1383" s="1"/>
    </row>
    <row r="1384" spans="1:19" ht="12.75" customHeight="1" x14ac:dyDescent="0.25">
      <c r="A1384" s="22"/>
      <c r="B1384" s="27"/>
      <c r="C1384" s="27"/>
      <c r="D1384" s="27"/>
      <c r="E1384" s="27"/>
      <c r="F1384" s="76"/>
      <c r="G1384" s="76"/>
      <c r="H1384" s="76"/>
      <c r="I1384" s="76"/>
      <c r="J1384" s="76"/>
      <c r="K1384" s="192"/>
      <c r="L1384" s="77"/>
      <c r="M1384" s="78"/>
      <c r="N1384" s="78"/>
      <c r="O1384" s="78"/>
      <c r="P1384" s="1"/>
      <c r="Q1384" s="27"/>
      <c r="R1384" s="30"/>
      <c r="S1384" s="1"/>
    </row>
    <row r="1385" spans="1:19" ht="12.75" customHeight="1" x14ac:dyDescent="0.25">
      <c r="A1385" s="22"/>
      <c r="B1385" s="27"/>
      <c r="C1385" s="27"/>
      <c r="D1385" s="27"/>
      <c r="E1385" s="27"/>
      <c r="F1385" s="76"/>
      <c r="G1385" s="76"/>
      <c r="H1385" s="76"/>
      <c r="I1385" s="76"/>
      <c r="J1385" s="76"/>
      <c r="K1385" s="192"/>
      <c r="L1385" s="77"/>
      <c r="M1385" s="78"/>
      <c r="N1385" s="78"/>
      <c r="O1385" s="78"/>
      <c r="P1385" s="1"/>
      <c r="Q1385" s="27"/>
      <c r="R1385" s="30"/>
      <c r="S1385" s="1"/>
    </row>
    <row r="1386" spans="1:19" ht="12.75" customHeight="1" x14ac:dyDescent="0.25">
      <c r="A1386" s="22"/>
      <c r="B1386" s="27"/>
      <c r="C1386" s="27"/>
      <c r="D1386" s="27"/>
      <c r="E1386" s="27"/>
      <c r="F1386" s="76"/>
      <c r="G1386" s="76"/>
      <c r="H1386" s="76"/>
      <c r="I1386" s="76"/>
      <c r="J1386" s="76"/>
      <c r="K1386" s="192"/>
      <c r="L1386" s="77"/>
      <c r="M1386" s="78"/>
      <c r="N1386" s="78"/>
      <c r="O1386" s="78"/>
      <c r="P1386" s="1"/>
      <c r="Q1386" s="27"/>
      <c r="R1386" s="30"/>
      <c r="S1386" s="1"/>
    </row>
    <row r="1387" spans="1:19" ht="12.75" customHeight="1" x14ac:dyDescent="0.25">
      <c r="A1387" s="22"/>
      <c r="B1387" s="27"/>
      <c r="C1387" s="27"/>
      <c r="D1387" s="27"/>
      <c r="E1387" s="27"/>
      <c r="F1387" s="76"/>
      <c r="G1387" s="76"/>
      <c r="H1387" s="76"/>
      <c r="I1387" s="76"/>
      <c r="J1387" s="76"/>
      <c r="K1387" s="192"/>
      <c r="L1387" s="77"/>
      <c r="M1387" s="78"/>
      <c r="N1387" s="78"/>
      <c r="O1387" s="78"/>
      <c r="P1387" s="1"/>
      <c r="Q1387" s="27"/>
      <c r="R1387" s="30"/>
      <c r="S1387" s="1"/>
    </row>
    <row r="1388" spans="1:19" ht="12.75" customHeight="1" x14ac:dyDescent="0.25">
      <c r="A1388" s="22"/>
      <c r="B1388" s="27"/>
      <c r="C1388" s="27"/>
      <c r="D1388" s="27"/>
      <c r="E1388" s="27"/>
      <c r="F1388" s="76"/>
      <c r="G1388" s="76"/>
      <c r="H1388" s="76"/>
      <c r="I1388" s="76"/>
      <c r="J1388" s="76"/>
      <c r="K1388" s="192"/>
      <c r="L1388" s="77"/>
      <c r="M1388" s="78"/>
      <c r="N1388" s="78"/>
      <c r="O1388" s="78"/>
      <c r="P1388" s="1"/>
      <c r="Q1388" s="27"/>
      <c r="R1388" s="30"/>
      <c r="S1388" s="1"/>
    </row>
    <row r="1389" spans="1:19" ht="12.75" customHeight="1" x14ac:dyDescent="0.25">
      <c r="A1389" s="22"/>
      <c r="B1389" s="27"/>
      <c r="C1389" s="27"/>
      <c r="D1389" s="27"/>
      <c r="E1389" s="27"/>
      <c r="F1389" s="76"/>
      <c r="G1389" s="76"/>
      <c r="H1389" s="76"/>
      <c r="I1389" s="76"/>
      <c r="J1389" s="76"/>
      <c r="K1389" s="192"/>
      <c r="L1389" s="77"/>
      <c r="M1389" s="78"/>
      <c r="N1389" s="78"/>
      <c r="O1389" s="78"/>
      <c r="P1389" s="1"/>
      <c r="Q1389" s="27"/>
      <c r="R1389" s="30"/>
      <c r="S1389" s="1"/>
    </row>
    <row r="1390" spans="1:19" ht="12.75" customHeight="1" x14ac:dyDescent="0.25">
      <c r="A1390" s="22"/>
      <c r="B1390" s="27"/>
      <c r="C1390" s="27"/>
      <c r="D1390" s="27"/>
      <c r="E1390" s="27"/>
      <c r="F1390" s="76"/>
      <c r="G1390" s="76"/>
      <c r="H1390" s="76"/>
      <c r="I1390" s="76"/>
      <c r="J1390" s="76"/>
      <c r="K1390" s="192"/>
      <c r="L1390" s="77"/>
      <c r="M1390" s="78"/>
      <c r="N1390" s="78"/>
      <c r="O1390" s="78"/>
      <c r="P1390" s="1"/>
      <c r="Q1390" s="27"/>
      <c r="R1390" s="30"/>
      <c r="S1390" s="1"/>
    </row>
    <row r="1391" spans="1:19" ht="12.75" customHeight="1" x14ac:dyDescent="0.25">
      <c r="A1391" s="22"/>
      <c r="B1391" s="27"/>
      <c r="C1391" s="27"/>
      <c r="D1391" s="27"/>
      <c r="E1391" s="27"/>
      <c r="F1391" s="76"/>
      <c r="G1391" s="76"/>
      <c r="H1391" s="76"/>
      <c r="I1391" s="76"/>
      <c r="J1391" s="76"/>
      <c r="K1391" s="192"/>
      <c r="L1391" s="77"/>
      <c r="M1391" s="78"/>
      <c r="N1391" s="78"/>
      <c r="O1391" s="78"/>
      <c r="P1391" s="1"/>
      <c r="Q1391" s="27"/>
      <c r="R1391" s="30"/>
      <c r="S1391" s="1"/>
    </row>
    <row r="1392" spans="1:19" ht="12.75" customHeight="1" x14ac:dyDescent="0.25">
      <c r="A1392" s="22"/>
      <c r="B1392" s="27"/>
      <c r="C1392" s="27"/>
      <c r="D1392" s="27"/>
      <c r="E1392" s="27"/>
      <c r="F1392" s="76"/>
      <c r="G1392" s="76"/>
      <c r="H1392" s="76"/>
      <c r="I1392" s="76"/>
      <c r="J1392" s="76"/>
      <c r="K1392" s="192"/>
      <c r="L1392" s="77"/>
      <c r="M1392" s="78"/>
      <c r="N1392" s="78"/>
      <c r="O1392" s="78"/>
      <c r="P1392" s="1"/>
      <c r="Q1392" s="27"/>
      <c r="R1392" s="30"/>
      <c r="S1392" s="1"/>
    </row>
    <row r="1393" spans="1:19" ht="12.75" customHeight="1" x14ac:dyDescent="0.25">
      <c r="A1393" s="22"/>
      <c r="B1393" s="27"/>
      <c r="C1393" s="27"/>
      <c r="D1393" s="27"/>
      <c r="E1393" s="27"/>
      <c r="F1393" s="76"/>
      <c r="G1393" s="76"/>
      <c r="H1393" s="76"/>
      <c r="I1393" s="76"/>
      <c r="J1393" s="76"/>
      <c r="K1393" s="192"/>
      <c r="L1393" s="77"/>
      <c r="M1393" s="78"/>
      <c r="N1393" s="78"/>
      <c r="O1393" s="78"/>
      <c r="P1393" s="1"/>
      <c r="Q1393" s="27"/>
      <c r="R1393" s="30"/>
      <c r="S1393" s="1"/>
    </row>
    <row r="1394" spans="1:19" ht="12.75" customHeight="1" x14ac:dyDescent="0.25">
      <c r="A1394" s="22"/>
      <c r="B1394" s="27"/>
      <c r="C1394" s="27"/>
      <c r="D1394" s="27"/>
      <c r="E1394" s="27"/>
      <c r="F1394" s="76"/>
      <c r="G1394" s="76"/>
      <c r="H1394" s="76"/>
      <c r="I1394" s="76"/>
      <c r="J1394" s="76"/>
      <c r="K1394" s="192"/>
      <c r="L1394" s="77"/>
      <c r="M1394" s="78"/>
      <c r="N1394" s="78"/>
      <c r="O1394" s="78"/>
      <c r="P1394" s="1"/>
      <c r="Q1394" s="27"/>
      <c r="R1394" s="30"/>
      <c r="S1394" s="1"/>
    </row>
    <row r="1395" spans="1:19" ht="12.75" customHeight="1" x14ac:dyDescent="0.25">
      <c r="A1395" s="22"/>
      <c r="B1395" s="27"/>
      <c r="C1395" s="27"/>
      <c r="D1395" s="27"/>
      <c r="E1395" s="27"/>
      <c r="F1395" s="76"/>
      <c r="G1395" s="76"/>
      <c r="H1395" s="76"/>
      <c r="I1395" s="76"/>
      <c r="J1395" s="76"/>
      <c r="K1395" s="192"/>
      <c r="L1395" s="77"/>
      <c r="M1395" s="78"/>
      <c r="N1395" s="78"/>
      <c r="O1395" s="78"/>
      <c r="P1395" s="1"/>
      <c r="Q1395" s="27"/>
      <c r="R1395" s="30"/>
      <c r="S1395" s="1"/>
    </row>
    <row r="1396" spans="1:19" ht="12.75" customHeight="1" x14ac:dyDescent="0.25">
      <c r="A1396" s="22"/>
      <c r="B1396" s="27"/>
      <c r="C1396" s="27"/>
      <c r="D1396" s="27"/>
      <c r="E1396" s="27"/>
      <c r="F1396" s="76"/>
      <c r="G1396" s="76"/>
      <c r="H1396" s="76"/>
      <c r="I1396" s="76"/>
      <c r="J1396" s="76"/>
      <c r="K1396" s="192"/>
      <c r="L1396" s="77"/>
      <c r="M1396" s="78"/>
      <c r="N1396" s="78"/>
      <c r="O1396" s="78"/>
      <c r="P1396" s="1"/>
      <c r="Q1396" s="27"/>
      <c r="R1396" s="30"/>
      <c r="S1396" s="1"/>
    </row>
    <row r="1397" spans="1:19" ht="12.75" customHeight="1" x14ac:dyDescent="0.25">
      <c r="A1397" s="22"/>
      <c r="B1397" s="27"/>
      <c r="C1397" s="27"/>
      <c r="D1397" s="27"/>
      <c r="E1397" s="27"/>
      <c r="F1397" s="76"/>
      <c r="G1397" s="76"/>
      <c r="H1397" s="76"/>
      <c r="I1397" s="76"/>
      <c r="J1397" s="76"/>
      <c r="K1397" s="192"/>
      <c r="L1397" s="77"/>
      <c r="M1397" s="78"/>
      <c r="N1397" s="78"/>
      <c r="O1397" s="78"/>
      <c r="P1397" s="1"/>
      <c r="Q1397" s="27"/>
      <c r="R1397" s="30"/>
      <c r="S1397" s="1"/>
    </row>
    <row r="1398" spans="1:19" ht="12.75" customHeight="1" x14ac:dyDescent="0.25">
      <c r="A1398" s="22"/>
      <c r="B1398" s="27"/>
      <c r="C1398" s="27"/>
      <c r="D1398" s="27"/>
      <c r="E1398" s="27"/>
      <c r="F1398" s="76"/>
      <c r="G1398" s="76"/>
      <c r="H1398" s="76"/>
      <c r="I1398" s="76"/>
      <c r="J1398" s="76"/>
      <c r="K1398" s="192"/>
      <c r="L1398" s="77"/>
      <c r="M1398" s="78"/>
      <c r="N1398" s="78"/>
      <c r="O1398" s="78"/>
      <c r="P1398" s="1"/>
      <c r="Q1398" s="27"/>
      <c r="R1398" s="30"/>
      <c r="S1398" s="1"/>
    </row>
    <row r="1399" spans="1:19" ht="12.75" customHeight="1" x14ac:dyDescent="0.25">
      <c r="A1399" s="22"/>
      <c r="B1399" s="27"/>
      <c r="C1399" s="27"/>
      <c r="D1399" s="27"/>
      <c r="E1399" s="27"/>
      <c r="F1399" s="76"/>
      <c r="G1399" s="76"/>
      <c r="H1399" s="76"/>
      <c r="I1399" s="76"/>
      <c r="J1399" s="76"/>
      <c r="K1399" s="192"/>
      <c r="L1399" s="77"/>
      <c r="M1399" s="78"/>
      <c r="N1399" s="78"/>
      <c r="O1399" s="78"/>
      <c r="P1399" s="1"/>
      <c r="Q1399" s="27"/>
      <c r="R1399" s="30"/>
      <c r="S1399" s="1"/>
    </row>
    <row r="1400" spans="1:19" ht="12.75" customHeight="1" x14ac:dyDescent="0.25">
      <c r="A1400" s="22"/>
      <c r="B1400" s="27"/>
      <c r="C1400" s="27"/>
      <c r="D1400" s="27"/>
      <c r="E1400" s="27"/>
      <c r="F1400" s="76"/>
      <c r="G1400" s="76"/>
      <c r="H1400" s="76"/>
      <c r="I1400" s="76"/>
      <c r="J1400" s="76"/>
      <c r="K1400" s="192"/>
      <c r="L1400" s="77"/>
      <c r="M1400" s="78"/>
      <c r="N1400" s="78"/>
      <c r="O1400" s="78"/>
      <c r="P1400" s="1"/>
      <c r="Q1400" s="27"/>
      <c r="R1400" s="30"/>
      <c r="S1400" s="1"/>
    </row>
    <row r="1401" spans="1:19" ht="12.75" customHeight="1" x14ac:dyDescent="0.25">
      <c r="A1401" s="22"/>
      <c r="B1401" s="27"/>
      <c r="C1401" s="27"/>
      <c r="D1401" s="27"/>
      <c r="E1401" s="27"/>
      <c r="F1401" s="76"/>
      <c r="G1401" s="76"/>
      <c r="H1401" s="76"/>
      <c r="I1401" s="76"/>
      <c r="J1401" s="76"/>
      <c r="K1401" s="192"/>
      <c r="L1401" s="77"/>
      <c r="M1401" s="78"/>
      <c r="N1401" s="78"/>
      <c r="O1401" s="78"/>
      <c r="P1401" s="1"/>
      <c r="Q1401" s="27"/>
      <c r="R1401" s="30"/>
      <c r="S1401" s="1"/>
    </row>
    <row r="1402" spans="1:19" ht="12.75" customHeight="1" x14ac:dyDescent="0.25">
      <c r="A1402" s="22"/>
      <c r="B1402" s="27"/>
      <c r="C1402" s="27"/>
      <c r="D1402" s="27"/>
      <c r="E1402" s="27"/>
      <c r="F1402" s="76"/>
      <c r="G1402" s="76"/>
      <c r="H1402" s="76"/>
      <c r="I1402" s="76"/>
      <c r="J1402" s="76"/>
      <c r="K1402" s="192"/>
      <c r="L1402" s="77"/>
      <c r="M1402" s="78"/>
      <c r="N1402" s="78"/>
      <c r="O1402" s="78"/>
      <c r="P1402" s="1"/>
      <c r="Q1402" s="27"/>
      <c r="R1402" s="30"/>
      <c r="S1402" s="1"/>
    </row>
    <row r="1403" spans="1:19" ht="12.75" customHeight="1" x14ac:dyDescent="0.25">
      <c r="A1403" s="22"/>
      <c r="B1403" s="27"/>
      <c r="C1403" s="27"/>
      <c r="D1403" s="27"/>
      <c r="E1403" s="27"/>
      <c r="F1403" s="76"/>
      <c r="G1403" s="76"/>
      <c r="H1403" s="76"/>
      <c r="I1403" s="76"/>
      <c r="J1403" s="76"/>
      <c r="K1403" s="192"/>
      <c r="L1403" s="77"/>
      <c r="M1403" s="78"/>
      <c r="N1403" s="78"/>
      <c r="O1403" s="78"/>
      <c r="P1403" s="1"/>
      <c r="Q1403" s="27"/>
      <c r="R1403" s="30"/>
      <c r="S1403" s="1"/>
    </row>
    <row r="1404" spans="1:19" ht="12.75" customHeight="1" x14ac:dyDescent="0.25">
      <c r="A1404" s="22"/>
      <c r="B1404" s="27"/>
      <c r="C1404" s="27"/>
      <c r="D1404" s="27"/>
      <c r="E1404" s="27"/>
      <c r="F1404" s="76"/>
      <c r="G1404" s="76"/>
      <c r="H1404" s="76"/>
      <c r="I1404" s="76"/>
      <c r="J1404" s="76"/>
      <c r="K1404" s="192"/>
      <c r="L1404" s="77"/>
      <c r="M1404" s="78"/>
      <c r="N1404" s="78"/>
      <c r="O1404" s="78"/>
      <c r="P1404" s="1"/>
      <c r="Q1404" s="27"/>
      <c r="R1404" s="30"/>
      <c r="S1404" s="1"/>
    </row>
    <row r="1405" spans="1:19" ht="12.75" customHeight="1" x14ac:dyDescent="0.25">
      <c r="A1405" s="22"/>
      <c r="B1405" s="27"/>
      <c r="C1405" s="27"/>
      <c r="D1405" s="27"/>
      <c r="E1405" s="27"/>
      <c r="F1405" s="76"/>
      <c r="G1405" s="76"/>
      <c r="H1405" s="76"/>
      <c r="I1405" s="76"/>
      <c r="J1405" s="76"/>
      <c r="K1405" s="192"/>
      <c r="L1405" s="77"/>
      <c r="M1405" s="78"/>
      <c r="N1405" s="78"/>
      <c r="O1405" s="78"/>
      <c r="P1405" s="1"/>
      <c r="Q1405" s="27"/>
      <c r="R1405" s="30"/>
      <c r="S1405" s="1"/>
    </row>
    <row r="1406" spans="1:19" ht="12.75" customHeight="1" x14ac:dyDescent="0.25">
      <c r="A1406" s="22"/>
      <c r="B1406" s="27"/>
      <c r="C1406" s="27"/>
      <c r="D1406" s="27"/>
      <c r="E1406" s="27"/>
      <c r="F1406" s="76"/>
      <c r="G1406" s="76"/>
      <c r="H1406" s="76"/>
      <c r="I1406" s="76"/>
      <c r="J1406" s="76"/>
      <c r="K1406" s="192"/>
      <c r="L1406" s="77"/>
      <c r="M1406" s="78"/>
      <c r="N1406" s="78"/>
      <c r="O1406" s="78"/>
      <c r="P1406" s="1"/>
      <c r="Q1406" s="27"/>
      <c r="R1406" s="30"/>
      <c r="S1406" s="1"/>
    </row>
    <row r="1407" spans="1:19" ht="12.75" customHeight="1" x14ac:dyDescent="0.25">
      <c r="A1407" s="22"/>
      <c r="B1407" s="27"/>
      <c r="C1407" s="27"/>
      <c r="D1407" s="27"/>
      <c r="E1407" s="27"/>
      <c r="F1407" s="76"/>
      <c r="G1407" s="76"/>
      <c r="H1407" s="76"/>
      <c r="I1407" s="76"/>
      <c r="J1407" s="76"/>
      <c r="K1407" s="192"/>
      <c r="L1407" s="77"/>
      <c r="M1407" s="78"/>
      <c r="N1407" s="78"/>
      <c r="O1407" s="78"/>
      <c r="P1407" s="1"/>
      <c r="Q1407" s="27"/>
      <c r="R1407" s="30"/>
      <c r="S1407" s="1"/>
    </row>
    <row r="1408" spans="1:19" ht="12.75" customHeight="1" x14ac:dyDescent="0.25">
      <c r="A1408" s="22"/>
      <c r="B1408" s="27"/>
      <c r="C1408" s="27"/>
      <c r="D1408" s="27"/>
      <c r="E1408" s="27"/>
      <c r="F1408" s="76"/>
      <c r="G1408" s="76"/>
      <c r="H1408" s="76"/>
      <c r="I1408" s="76"/>
      <c r="J1408" s="76"/>
      <c r="K1408" s="192"/>
      <c r="L1408" s="77"/>
      <c r="M1408" s="78"/>
      <c r="N1408" s="78"/>
      <c r="O1408" s="78"/>
      <c r="P1408" s="1"/>
      <c r="Q1408" s="27"/>
      <c r="R1408" s="30"/>
      <c r="S1408" s="1"/>
    </row>
    <row r="1409" spans="1:19" ht="12.75" customHeight="1" x14ac:dyDescent="0.25">
      <c r="A1409" s="22"/>
      <c r="B1409" s="27"/>
      <c r="C1409" s="27"/>
      <c r="D1409" s="27"/>
      <c r="E1409" s="27"/>
      <c r="F1409" s="76"/>
      <c r="G1409" s="76"/>
      <c r="H1409" s="76"/>
      <c r="I1409" s="76"/>
      <c r="J1409" s="76"/>
      <c r="K1409" s="192"/>
      <c r="L1409" s="77"/>
      <c r="M1409" s="78"/>
      <c r="N1409" s="78"/>
      <c r="O1409" s="78"/>
      <c r="P1409" s="1"/>
      <c r="Q1409" s="27"/>
      <c r="R1409" s="30"/>
      <c r="S1409" s="1"/>
    </row>
    <row r="1410" spans="1:19" ht="12.75" customHeight="1" x14ac:dyDescent="0.25">
      <c r="A1410" s="22"/>
      <c r="B1410" s="27"/>
      <c r="C1410" s="27"/>
      <c r="D1410" s="27"/>
      <c r="E1410" s="27"/>
      <c r="F1410" s="76"/>
      <c r="G1410" s="76"/>
      <c r="H1410" s="76"/>
      <c r="I1410" s="76"/>
      <c r="J1410" s="76"/>
      <c r="K1410" s="192"/>
      <c r="L1410" s="77"/>
      <c r="M1410" s="78"/>
      <c r="N1410" s="78"/>
      <c r="O1410" s="78"/>
      <c r="P1410" s="1"/>
      <c r="Q1410" s="27"/>
      <c r="R1410" s="30"/>
      <c r="S1410" s="1"/>
    </row>
    <row r="1411" spans="1:19" ht="12.75" customHeight="1" x14ac:dyDescent="0.25">
      <c r="A1411" s="22"/>
      <c r="B1411" s="27"/>
      <c r="C1411" s="27"/>
      <c r="D1411" s="27"/>
      <c r="E1411" s="27"/>
      <c r="F1411" s="76"/>
      <c r="G1411" s="76"/>
      <c r="H1411" s="76"/>
      <c r="I1411" s="76"/>
      <c r="J1411" s="76"/>
      <c r="K1411" s="192"/>
      <c r="L1411" s="77"/>
      <c r="M1411" s="78"/>
      <c r="N1411" s="78"/>
      <c r="O1411" s="78"/>
      <c r="P1411" s="1"/>
      <c r="Q1411" s="27"/>
      <c r="R1411" s="30"/>
      <c r="S1411" s="1"/>
    </row>
    <row r="1412" spans="1:19" ht="12.75" customHeight="1" x14ac:dyDescent="0.25">
      <c r="A1412" s="22"/>
      <c r="B1412" s="27"/>
      <c r="C1412" s="27"/>
      <c r="D1412" s="27"/>
      <c r="E1412" s="27"/>
      <c r="F1412" s="76"/>
      <c r="G1412" s="76"/>
      <c r="H1412" s="76"/>
      <c r="I1412" s="76"/>
      <c r="J1412" s="76"/>
      <c r="K1412" s="192"/>
      <c r="L1412" s="77"/>
      <c r="M1412" s="78"/>
      <c r="N1412" s="78"/>
      <c r="O1412" s="78"/>
      <c r="P1412" s="1"/>
      <c r="Q1412" s="27"/>
      <c r="R1412" s="30"/>
      <c r="S1412" s="1"/>
    </row>
    <row r="1413" spans="1:19" ht="12.75" customHeight="1" x14ac:dyDescent="0.25">
      <c r="A1413" s="22"/>
      <c r="B1413" s="27"/>
      <c r="C1413" s="27"/>
      <c r="D1413" s="27"/>
      <c r="E1413" s="27"/>
      <c r="F1413" s="76"/>
      <c r="G1413" s="76"/>
      <c r="H1413" s="76"/>
      <c r="I1413" s="76"/>
      <c r="J1413" s="76"/>
      <c r="K1413" s="192"/>
      <c r="L1413" s="77"/>
      <c r="M1413" s="78"/>
      <c r="N1413" s="78"/>
      <c r="O1413" s="78"/>
      <c r="P1413" s="1"/>
      <c r="Q1413" s="27"/>
      <c r="R1413" s="30"/>
      <c r="S1413" s="1"/>
    </row>
    <row r="1414" spans="1:19" ht="12.75" customHeight="1" x14ac:dyDescent="0.25">
      <c r="A1414" s="22"/>
      <c r="B1414" s="27"/>
      <c r="C1414" s="27"/>
      <c r="D1414" s="27"/>
      <c r="E1414" s="27"/>
      <c r="F1414" s="76"/>
      <c r="G1414" s="76"/>
      <c r="H1414" s="76"/>
      <c r="I1414" s="76"/>
      <c r="J1414" s="76"/>
      <c r="K1414" s="192"/>
      <c r="L1414" s="77"/>
      <c r="M1414" s="78"/>
      <c r="N1414" s="78"/>
      <c r="O1414" s="78"/>
      <c r="P1414" s="1"/>
      <c r="Q1414" s="27"/>
      <c r="R1414" s="30"/>
      <c r="S1414" s="1"/>
    </row>
    <row r="1415" spans="1:19" ht="12.75" customHeight="1" x14ac:dyDescent="0.25">
      <c r="A1415" s="22"/>
      <c r="B1415" s="27"/>
      <c r="C1415" s="27"/>
      <c r="D1415" s="27"/>
      <c r="E1415" s="27"/>
      <c r="F1415" s="76"/>
      <c r="G1415" s="76"/>
      <c r="H1415" s="76"/>
      <c r="I1415" s="76"/>
      <c r="J1415" s="76"/>
      <c r="K1415" s="192"/>
      <c r="L1415" s="77"/>
      <c r="M1415" s="78"/>
      <c r="N1415" s="78"/>
      <c r="O1415" s="78"/>
      <c r="P1415" s="1"/>
      <c r="Q1415" s="27"/>
      <c r="R1415" s="30"/>
      <c r="S1415" s="1"/>
    </row>
    <row r="1416" spans="1:19" ht="12.75" customHeight="1" x14ac:dyDescent="0.25">
      <c r="A1416" s="22"/>
      <c r="B1416" s="27"/>
      <c r="C1416" s="27"/>
      <c r="D1416" s="27"/>
      <c r="E1416" s="27"/>
      <c r="F1416" s="76"/>
      <c r="G1416" s="76"/>
      <c r="H1416" s="76"/>
      <c r="I1416" s="76"/>
      <c r="J1416" s="76"/>
      <c r="K1416" s="192"/>
      <c r="L1416" s="77"/>
      <c r="M1416" s="78"/>
      <c r="N1416" s="78"/>
      <c r="O1416" s="78"/>
      <c r="P1416" s="1"/>
      <c r="Q1416" s="27"/>
      <c r="R1416" s="30"/>
      <c r="S1416" s="1"/>
    </row>
    <row r="1417" spans="1:19" ht="12.75" customHeight="1" x14ac:dyDescent="0.25">
      <c r="A1417" s="22"/>
      <c r="B1417" s="27"/>
      <c r="C1417" s="27"/>
      <c r="D1417" s="27"/>
      <c r="E1417" s="27"/>
      <c r="F1417" s="76"/>
      <c r="G1417" s="76"/>
      <c r="H1417" s="76"/>
      <c r="I1417" s="76"/>
      <c r="J1417" s="76"/>
      <c r="K1417" s="192"/>
      <c r="L1417" s="77"/>
      <c r="M1417" s="78"/>
      <c r="N1417" s="78"/>
      <c r="O1417" s="78"/>
      <c r="P1417" s="1"/>
      <c r="Q1417" s="27"/>
      <c r="R1417" s="30"/>
      <c r="S1417" s="1"/>
    </row>
    <row r="1418" spans="1:19" ht="12.75" customHeight="1" x14ac:dyDescent="0.25">
      <c r="A1418" s="22"/>
      <c r="B1418" s="27"/>
      <c r="C1418" s="27"/>
      <c r="D1418" s="27"/>
      <c r="E1418" s="27"/>
      <c r="F1418" s="76"/>
      <c r="G1418" s="76"/>
      <c r="H1418" s="76"/>
      <c r="I1418" s="76"/>
      <c r="J1418" s="76"/>
      <c r="K1418" s="192"/>
      <c r="L1418" s="77"/>
      <c r="M1418" s="78"/>
      <c r="N1418" s="78"/>
      <c r="O1418" s="78"/>
      <c r="P1418" s="1"/>
      <c r="Q1418" s="27"/>
      <c r="R1418" s="30"/>
      <c r="S1418" s="1"/>
    </row>
    <row r="1419" spans="1:19" ht="12.75" customHeight="1" x14ac:dyDescent="0.25">
      <c r="A1419" s="22"/>
      <c r="B1419" s="27"/>
      <c r="C1419" s="27"/>
      <c r="D1419" s="27"/>
      <c r="E1419" s="27"/>
      <c r="F1419" s="76"/>
      <c r="G1419" s="76"/>
      <c r="H1419" s="76"/>
      <c r="I1419" s="76"/>
      <c r="J1419" s="76"/>
      <c r="K1419" s="192"/>
      <c r="L1419" s="77"/>
      <c r="M1419" s="78"/>
      <c r="N1419" s="78"/>
      <c r="O1419" s="78"/>
      <c r="P1419" s="1"/>
      <c r="Q1419" s="27"/>
      <c r="R1419" s="30"/>
      <c r="S1419" s="1"/>
    </row>
    <row r="1420" spans="1:19" ht="12.75" customHeight="1" x14ac:dyDescent="0.25">
      <c r="A1420" s="22"/>
      <c r="B1420" s="27"/>
      <c r="C1420" s="27"/>
      <c r="D1420" s="27"/>
      <c r="E1420" s="27"/>
      <c r="F1420" s="76"/>
      <c r="G1420" s="76"/>
      <c r="H1420" s="76"/>
      <c r="I1420" s="76"/>
      <c r="J1420" s="76"/>
      <c r="K1420" s="192"/>
      <c r="L1420" s="77"/>
      <c r="M1420" s="78"/>
      <c r="N1420" s="78"/>
      <c r="O1420" s="78"/>
      <c r="P1420" s="1"/>
      <c r="Q1420" s="27"/>
      <c r="R1420" s="30"/>
      <c r="S1420" s="1"/>
    </row>
    <row r="1421" spans="1:19" ht="12.75" customHeight="1" x14ac:dyDescent="0.25">
      <c r="A1421" s="22"/>
      <c r="B1421" s="27"/>
      <c r="C1421" s="27"/>
      <c r="D1421" s="27"/>
      <c r="E1421" s="27"/>
      <c r="F1421" s="76"/>
      <c r="G1421" s="76"/>
      <c r="H1421" s="76"/>
      <c r="I1421" s="76"/>
      <c r="J1421" s="76"/>
      <c r="K1421" s="192"/>
      <c r="L1421" s="77"/>
      <c r="M1421" s="78"/>
      <c r="N1421" s="78"/>
      <c r="O1421" s="78"/>
      <c r="P1421" s="1"/>
      <c r="Q1421" s="27"/>
      <c r="R1421" s="30"/>
      <c r="S1421" s="1"/>
    </row>
    <row r="1422" spans="1:19" ht="12.75" customHeight="1" x14ac:dyDescent="0.25">
      <c r="A1422" s="22"/>
      <c r="B1422" s="27"/>
      <c r="C1422" s="27"/>
      <c r="D1422" s="27"/>
      <c r="E1422" s="27"/>
      <c r="F1422" s="76"/>
      <c r="G1422" s="76"/>
      <c r="H1422" s="76"/>
      <c r="I1422" s="76"/>
      <c r="J1422" s="76"/>
      <c r="K1422" s="192"/>
      <c r="L1422" s="77"/>
      <c r="M1422" s="78"/>
      <c r="N1422" s="78"/>
      <c r="O1422" s="78"/>
      <c r="P1422" s="1"/>
      <c r="Q1422" s="27"/>
      <c r="R1422" s="30"/>
      <c r="S1422" s="1"/>
    </row>
    <row r="1423" spans="1:19" ht="12.75" customHeight="1" x14ac:dyDescent="0.25">
      <c r="A1423" s="22"/>
      <c r="B1423" s="27"/>
      <c r="C1423" s="27"/>
      <c r="D1423" s="27"/>
      <c r="E1423" s="27"/>
      <c r="F1423" s="76"/>
      <c r="G1423" s="76"/>
      <c r="H1423" s="76"/>
      <c r="I1423" s="76"/>
      <c r="J1423" s="76"/>
      <c r="K1423" s="192"/>
      <c r="L1423" s="77"/>
      <c r="M1423" s="78"/>
      <c r="N1423" s="78"/>
      <c r="O1423" s="78"/>
      <c r="P1423" s="1"/>
      <c r="Q1423" s="27"/>
      <c r="R1423" s="30"/>
      <c r="S1423" s="1"/>
    </row>
    <row r="1424" spans="1:19" ht="12.75" customHeight="1" x14ac:dyDescent="0.25">
      <c r="A1424" s="22"/>
      <c r="B1424" s="27"/>
      <c r="C1424" s="27"/>
      <c r="D1424" s="27"/>
      <c r="E1424" s="27"/>
      <c r="F1424" s="76"/>
      <c r="G1424" s="76"/>
      <c r="H1424" s="76"/>
      <c r="I1424" s="76"/>
      <c r="J1424" s="76"/>
      <c r="K1424" s="192"/>
      <c r="L1424" s="77"/>
      <c r="M1424" s="78"/>
      <c r="N1424" s="78"/>
      <c r="O1424" s="78"/>
      <c r="P1424" s="1"/>
      <c r="Q1424" s="27"/>
      <c r="R1424" s="30"/>
      <c r="S1424" s="1"/>
    </row>
    <row r="1425" spans="1:19" ht="12.75" customHeight="1" x14ac:dyDescent="0.25">
      <c r="A1425" s="22"/>
      <c r="B1425" s="27"/>
      <c r="C1425" s="27"/>
      <c r="D1425" s="27"/>
      <c r="E1425" s="27"/>
      <c r="F1425" s="76"/>
      <c r="G1425" s="76"/>
      <c r="H1425" s="76"/>
      <c r="I1425" s="76"/>
      <c r="J1425" s="76"/>
      <c r="K1425" s="192"/>
      <c r="L1425" s="77"/>
      <c r="M1425" s="78"/>
      <c r="N1425" s="78"/>
      <c r="O1425" s="78"/>
      <c r="P1425" s="1"/>
      <c r="Q1425" s="27"/>
      <c r="R1425" s="30"/>
      <c r="S1425" s="1"/>
    </row>
    <row r="1426" spans="1:19" ht="12.75" customHeight="1" x14ac:dyDescent="0.25">
      <c r="A1426" s="22"/>
      <c r="B1426" s="27"/>
      <c r="C1426" s="27"/>
      <c r="D1426" s="27"/>
      <c r="E1426" s="27"/>
      <c r="F1426" s="76"/>
      <c r="G1426" s="76"/>
      <c r="H1426" s="76"/>
      <c r="I1426" s="76"/>
      <c r="J1426" s="76"/>
      <c r="K1426" s="192"/>
      <c r="L1426" s="77"/>
      <c r="M1426" s="78"/>
      <c r="N1426" s="78"/>
      <c r="O1426" s="78"/>
      <c r="P1426" s="1"/>
      <c r="Q1426" s="27"/>
      <c r="R1426" s="30"/>
      <c r="S1426" s="1"/>
    </row>
    <row r="1427" spans="1:19" ht="12.75" customHeight="1" x14ac:dyDescent="0.25">
      <c r="A1427" s="22"/>
      <c r="B1427" s="27"/>
      <c r="C1427" s="27"/>
      <c r="D1427" s="27"/>
      <c r="E1427" s="27"/>
      <c r="F1427" s="76"/>
      <c r="G1427" s="76"/>
      <c r="H1427" s="76"/>
      <c r="I1427" s="76"/>
      <c r="J1427" s="76"/>
      <c r="K1427" s="192"/>
      <c r="L1427" s="77"/>
      <c r="M1427" s="78"/>
      <c r="N1427" s="78"/>
      <c r="O1427" s="78"/>
      <c r="P1427" s="1"/>
      <c r="Q1427" s="27"/>
      <c r="R1427" s="30"/>
      <c r="S1427" s="1"/>
    </row>
    <row r="1428" spans="1:19" ht="12.75" customHeight="1" x14ac:dyDescent="0.25">
      <c r="A1428" s="22"/>
      <c r="B1428" s="27"/>
      <c r="C1428" s="27"/>
      <c r="D1428" s="27"/>
      <c r="E1428" s="27"/>
      <c r="F1428" s="76"/>
      <c r="G1428" s="76"/>
      <c r="H1428" s="76"/>
      <c r="I1428" s="76"/>
      <c r="J1428" s="76"/>
      <c r="K1428" s="192"/>
      <c r="L1428" s="77"/>
      <c r="M1428" s="78"/>
      <c r="N1428" s="78"/>
      <c r="O1428" s="78"/>
      <c r="P1428" s="1"/>
      <c r="Q1428" s="27"/>
      <c r="R1428" s="30"/>
      <c r="S1428" s="1"/>
    </row>
    <row r="1429" spans="1:19" ht="12.75" customHeight="1" x14ac:dyDescent="0.25">
      <c r="A1429" s="22"/>
      <c r="B1429" s="27"/>
      <c r="C1429" s="27"/>
      <c r="D1429" s="27"/>
      <c r="E1429" s="27"/>
      <c r="F1429" s="76"/>
      <c r="G1429" s="76"/>
      <c r="H1429" s="76"/>
      <c r="I1429" s="76"/>
      <c r="J1429" s="76"/>
      <c r="K1429" s="192"/>
      <c r="L1429" s="77"/>
      <c r="M1429" s="78"/>
      <c r="N1429" s="78"/>
      <c r="O1429" s="78"/>
      <c r="P1429" s="1"/>
      <c r="Q1429" s="27"/>
      <c r="R1429" s="30"/>
      <c r="S1429" s="1"/>
    </row>
    <row r="1430" spans="1:19" ht="12.75" customHeight="1" x14ac:dyDescent="0.25">
      <c r="A1430" s="22"/>
      <c r="B1430" s="27"/>
      <c r="C1430" s="27"/>
      <c r="D1430" s="27"/>
      <c r="E1430" s="27"/>
      <c r="F1430" s="76"/>
      <c r="G1430" s="76"/>
      <c r="H1430" s="76"/>
      <c r="I1430" s="76"/>
      <c r="J1430" s="76"/>
      <c r="K1430" s="192"/>
      <c r="L1430" s="77"/>
      <c r="M1430" s="78"/>
      <c r="N1430" s="78"/>
      <c r="O1430" s="78"/>
      <c r="P1430" s="1"/>
      <c r="Q1430" s="27"/>
      <c r="R1430" s="30"/>
      <c r="S1430" s="1"/>
    </row>
    <row r="1431" spans="1:19" ht="12.75" customHeight="1" x14ac:dyDescent="0.25">
      <c r="A1431" s="22"/>
      <c r="B1431" s="27"/>
      <c r="C1431" s="27"/>
      <c r="D1431" s="27"/>
      <c r="E1431" s="27"/>
      <c r="F1431" s="76"/>
      <c r="G1431" s="76"/>
      <c r="H1431" s="76"/>
      <c r="I1431" s="76"/>
      <c r="J1431" s="76"/>
      <c r="K1431" s="192"/>
      <c r="L1431" s="77"/>
      <c r="M1431" s="78"/>
      <c r="N1431" s="78"/>
      <c r="O1431" s="78"/>
      <c r="P1431" s="1"/>
      <c r="Q1431" s="27"/>
      <c r="R1431" s="30"/>
      <c r="S1431" s="1"/>
    </row>
    <row r="1432" spans="1:19" ht="12.75" customHeight="1" x14ac:dyDescent="0.25">
      <c r="A1432" s="22"/>
      <c r="B1432" s="27"/>
      <c r="C1432" s="27"/>
      <c r="D1432" s="27"/>
      <c r="E1432" s="27"/>
      <c r="F1432" s="76"/>
      <c r="G1432" s="76"/>
      <c r="H1432" s="76"/>
      <c r="I1432" s="76"/>
      <c r="J1432" s="76"/>
      <c r="K1432" s="192"/>
      <c r="L1432" s="77"/>
      <c r="M1432" s="78"/>
      <c r="N1432" s="78"/>
      <c r="O1432" s="78"/>
      <c r="P1432" s="1"/>
      <c r="Q1432" s="27"/>
      <c r="R1432" s="30"/>
      <c r="S1432" s="1"/>
    </row>
    <row r="1433" spans="1:19" ht="12.75" customHeight="1" x14ac:dyDescent="0.25">
      <c r="A1433" s="22"/>
      <c r="B1433" s="27"/>
      <c r="C1433" s="27"/>
      <c r="D1433" s="27"/>
      <c r="E1433" s="27"/>
      <c r="F1433" s="76"/>
      <c r="G1433" s="76"/>
      <c r="H1433" s="76"/>
      <c r="I1433" s="76"/>
      <c r="J1433" s="76"/>
      <c r="K1433" s="192"/>
      <c r="L1433" s="77"/>
      <c r="M1433" s="78"/>
      <c r="N1433" s="78"/>
      <c r="O1433" s="78"/>
      <c r="P1433" s="1"/>
      <c r="Q1433" s="27"/>
      <c r="R1433" s="30"/>
      <c r="S1433" s="1"/>
    </row>
    <row r="1434" spans="1:19" ht="12.75" customHeight="1" x14ac:dyDescent="0.25">
      <c r="A1434" s="22"/>
      <c r="B1434" s="27"/>
      <c r="C1434" s="27"/>
      <c r="D1434" s="27"/>
      <c r="E1434" s="27"/>
      <c r="F1434" s="76"/>
      <c r="G1434" s="76"/>
      <c r="H1434" s="76"/>
      <c r="I1434" s="76"/>
      <c r="J1434" s="76"/>
      <c r="K1434" s="192"/>
      <c r="L1434" s="77"/>
      <c r="M1434" s="78"/>
      <c r="N1434" s="78"/>
      <c r="O1434" s="78"/>
      <c r="P1434" s="1"/>
      <c r="Q1434" s="27"/>
      <c r="R1434" s="30"/>
      <c r="S1434" s="1"/>
    </row>
    <row r="1435" spans="1:19" ht="12.75" customHeight="1" x14ac:dyDescent="0.25">
      <c r="A1435" s="22"/>
      <c r="B1435" s="27"/>
      <c r="C1435" s="27"/>
      <c r="D1435" s="27"/>
      <c r="E1435" s="27"/>
      <c r="F1435" s="76"/>
      <c r="G1435" s="76"/>
      <c r="H1435" s="76"/>
      <c r="I1435" s="76"/>
      <c r="J1435" s="76"/>
      <c r="K1435" s="192"/>
      <c r="L1435" s="77"/>
      <c r="M1435" s="78"/>
      <c r="N1435" s="78"/>
      <c r="O1435" s="78"/>
      <c r="P1435" s="1"/>
      <c r="Q1435" s="27"/>
      <c r="R1435" s="30"/>
      <c r="S1435" s="1"/>
    </row>
    <row r="1436" spans="1:19" ht="12.75" customHeight="1" x14ac:dyDescent="0.25">
      <c r="A1436" s="22"/>
      <c r="B1436" s="27"/>
      <c r="C1436" s="27"/>
      <c r="D1436" s="27"/>
      <c r="E1436" s="27"/>
      <c r="F1436" s="76"/>
      <c r="G1436" s="76"/>
      <c r="H1436" s="76"/>
      <c r="I1436" s="76"/>
      <c r="J1436" s="76"/>
      <c r="K1436" s="192"/>
      <c r="L1436" s="77"/>
      <c r="M1436" s="78"/>
      <c r="N1436" s="78"/>
      <c r="O1436" s="78"/>
      <c r="P1436" s="1"/>
      <c r="Q1436" s="27"/>
      <c r="R1436" s="30"/>
      <c r="S1436" s="1"/>
    </row>
    <row r="1437" spans="1:19" ht="12.75" customHeight="1" x14ac:dyDescent="0.25">
      <c r="A1437" s="22"/>
      <c r="B1437" s="27"/>
      <c r="C1437" s="27"/>
      <c r="D1437" s="27"/>
      <c r="E1437" s="27"/>
      <c r="F1437" s="76"/>
      <c r="G1437" s="76"/>
      <c r="H1437" s="76"/>
      <c r="I1437" s="76"/>
      <c r="J1437" s="76"/>
      <c r="K1437" s="192"/>
      <c r="L1437" s="77"/>
      <c r="M1437" s="78"/>
      <c r="N1437" s="78"/>
      <c r="O1437" s="78"/>
      <c r="P1437" s="1"/>
      <c r="Q1437" s="27"/>
      <c r="R1437" s="30"/>
      <c r="S1437" s="1"/>
    </row>
    <row r="1438" spans="1:19" ht="12.75" customHeight="1" x14ac:dyDescent="0.25">
      <c r="A1438" s="22"/>
      <c r="B1438" s="27"/>
      <c r="C1438" s="27"/>
      <c r="D1438" s="27"/>
      <c r="E1438" s="27"/>
      <c r="F1438" s="76"/>
      <c r="G1438" s="76"/>
      <c r="H1438" s="76"/>
      <c r="I1438" s="76"/>
      <c r="J1438" s="76"/>
      <c r="K1438" s="192"/>
      <c r="L1438" s="77"/>
      <c r="M1438" s="78"/>
      <c r="N1438" s="78"/>
      <c r="O1438" s="78"/>
      <c r="P1438" s="1"/>
      <c r="Q1438" s="27"/>
      <c r="R1438" s="30"/>
      <c r="S1438" s="1"/>
    </row>
    <row r="1439" spans="1:19" ht="12.75" customHeight="1" x14ac:dyDescent="0.25">
      <c r="A1439" s="22"/>
      <c r="B1439" s="27"/>
      <c r="C1439" s="27"/>
      <c r="D1439" s="27"/>
      <c r="E1439" s="27"/>
      <c r="F1439" s="76"/>
      <c r="G1439" s="76"/>
      <c r="H1439" s="76"/>
      <c r="I1439" s="76"/>
      <c r="J1439" s="76"/>
      <c r="K1439" s="192"/>
      <c r="L1439" s="77"/>
      <c r="M1439" s="78"/>
      <c r="N1439" s="78"/>
      <c r="O1439" s="78"/>
      <c r="P1439" s="1"/>
      <c r="Q1439" s="27"/>
      <c r="R1439" s="30"/>
      <c r="S1439" s="1"/>
    </row>
    <row r="1440" spans="1:19" ht="12.75" customHeight="1" x14ac:dyDescent="0.25">
      <c r="A1440" s="22"/>
      <c r="B1440" s="27"/>
      <c r="C1440" s="27"/>
      <c r="D1440" s="27"/>
      <c r="E1440" s="27"/>
      <c r="F1440" s="76"/>
      <c r="G1440" s="76"/>
      <c r="H1440" s="76"/>
      <c r="I1440" s="76"/>
      <c r="J1440" s="76"/>
      <c r="K1440" s="192"/>
      <c r="L1440" s="77"/>
      <c r="M1440" s="78"/>
      <c r="N1440" s="78"/>
      <c r="O1440" s="78"/>
      <c r="P1440" s="1"/>
      <c r="Q1440" s="27"/>
      <c r="R1440" s="30"/>
      <c r="S1440" s="1"/>
    </row>
    <row r="1441" spans="1:19" ht="12.75" customHeight="1" x14ac:dyDescent="0.25">
      <c r="A1441" s="22"/>
      <c r="B1441" s="27"/>
      <c r="C1441" s="27"/>
      <c r="D1441" s="27"/>
      <c r="E1441" s="27"/>
      <c r="F1441" s="76"/>
      <c r="G1441" s="76"/>
      <c r="H1441" s="76"/>
      <c r="I1441" s="76"/>
      <c r="J1441" s="76"/>
      <c r="K1441" s="192"/>
      <c r="L1441" s="77"/>
      <c r="M1441" s="78"/>
      <c r="N1441" s="78"/>
      <c r="O1441" s="78"/>
      <c r="P1441" s="1"/>
      <c r="Q1441" s="27"/>
      <c r="R1441" s="30"/>
      <c r="S1441" s="1"/>
    </row>
    <row r="1442" spans="1:19" ht="12.75" customHeight="1" x14ac:dyDescent="0.25">
      <c r="A1442" s="22"/>
      <c r="B1442" s="27"/>
      <c r="C1442" s="27"/>
      <c r="D1442" s="27"/>
      <c r="E1442" s="27"/>
      <c r="F1442" s="76"/>
      <c r="G1442" s="76"/>
      <c r="H1442" s="76"/>
      <c r="I1442" s="76"/>
      <c r="J1442" s="76"/>
      <c r="K1442" s="192"/>
      <c r="L1442" s="77"/>
      <c r="M1442" s="78"/>
      <c r="N1442" s="78"/>
      <c r="O1442" s="78"/>
      <c r="P1442" s="1"/>
      <c r="Q1442" s="27"/>
      <c r="R1442" s="30"/>
      <c r="S1442" s="1"/>
    </row>
    <row r="1443" spans="1:19" ht="12.75" customHeight="1" x14ac:dyDescent="0.25">
      <c r="A1443" s="22"/>
      <c r="B1443" s="27"/>
      <c r="C1443" s="27"/>
      <c r="D1443" s="27"/>
      <c r="E1443" s="27"/>
      <c r="F1443" s="76"/>
      <c r="G1443" s="76"/>
      <c r="H1443" s="76"/>
      <c r="I1443" s="76"/>
      <c r="J1443" s="76"/>
      <c r="K1443" s="192"/>
      <c r="L1443" s="77"/>
      <c r="M1443" s="78"/>
      <c r="N1443" s="78"/>
      <c r="O1443" s="78"/>
      <c r="P1443" s="1"/>
      <c r="Q1443" s="27"/>
      <c r="R1443" s="30"/>
      <c r="S1443" s="1"/>
    </row>
    <row r="1444" spans="1:19" ht="12.75" customHeight="1" x14ac:dyDescent="0.25">
      <c r="A1444" s="22"/>
      <c r="B1444" s="27"/>
      <c r="C1444" s="27"/>
      <c r="D1444" s="27"/>
      <c r="E1444" s="27"/>
      <c r="F1444" s="76"/>
      <c r="G1444" s="76"/>
      <c r="H1444" s="76"/>
      <c r="I1444" s="76"/>
      <c r="J1444" s="76"/>
      <c r="K1444" s="192"/>
      <c r="L1444" s="77"/>
      <c r="M1444" s="78"/>
      <c r="N1444" s="78"/>
      <c r="O1444" s="78"/>
      <c r="P1444" s="1"/>
      <c r="Q1444" s="27"/>
      <c r="R1444" s="30"/>
      <c r="S1444" s="1"/>
    </row>
    <row r="1445" spans="1:19" ht="12.75" customHeight="1" x14ac:dyDescent="0.25">
      <c r="A1445" s="22"/>
      <c r="B1445" s="27"/>
      <c r="C1445" s="27"/>
      <c r="D1445" s="27"/>
      <c r="E1445" s="27"/>
      <c r="F1445" s="76"/>
      <c r="G1445" s="76"/>
      <c r="H1445" s="76"/>
      <c r="I1445" s="76"/>
      <c r="J1445" s="76"/>
      <c r="K1445" s="192"/>
      <c r="L1445" s="77"/>
      <c r="M1445" s="78"/>
      <c r="N1445" s="78"/>
      <c r="O1445" s="78"/>
      <c r="P1445" s="1"/>
      <c r="Q1445" s="27"/>
      <c r="R1445" s="30"/>
      <c r="S1445" s="1"/>
    </row>
    <row r="1446" spans="1:19" ht="12.75" customHeight="1" x14ac:dyDescent="0.25">
      <c r="A1446" s="22"/>
      <c r="B1446" s="27"/>
      <c r="C1446" s="27"/>
      <c r="D1446" s="27"/>
      <c r="E1446" s="27"/>
      <c r="F1446" s="76"/>
      <c r="G1446" s="76"/>
      <c r="H1446" s="76"/>
      <c r="I1446" s="76"/>
      <c r="J1446" s="76"/>
      <c r="K1446" s="192"/>
      <c r="L1446" s="77"/>
      <c r="M1446" s="78"/>
      <c r="N1446" s="78"/>
      <c r="O1446" s="78"/>
      <c r="P1446" s="1"/>
      <c r="Q1446" s="27"/>
      <c r="R1446" s="30"/>
      <c r="S1446" s="1"/>
    </row>
    <row r="1447" spans="1:19" ht="12.75" customHeight="1" x14ac:dyDescent="0.25">
      <c r="A1447" s="22"/>
      <c r="B1447" s="27"/>
      <c r="C1447" s="27"/>
      <c r="D1447" s="27"/>
      <c r="E1447" s="27"/>
      <c r="F1447" s="76"/>
      <c r="G1447" s="76"/>
      <c r="H1447" s="76"/>
      <c r="I1447" s="76"/>
      <c r="J1447" s="76"/>
      <c r="K1447" s="192"/>
      <c r="L1447" s="77"/>
      <c r="M1447" s="78"/>
      <c r="N1447" s="78"/>
      <c r="O1447" s="78"/>
      <c r="P1447" s="1"/>
      <c r="Q1447" s="27"/>
      <c r="R1447" s="30"/>
      <c r="S1447" s="1"/>
    </row>
    <row r="1448" spans="1:19" ht="12.75" customHeight="1" x14ac:dyDescent="0.25">
      <c r="A1448" s="22"/>
      <c r="B1448" s="27"/>
      <c r="C1448" s="27"/>
      <c r="D1448" s="27"/>
      <c r="E1448" s="27"/>
      <c r="F1448" s="76"/>
      <c r="G1448" s="76"/>
      <c r="H1448" s="76"/>
      <c r="I1448" s="76"/>
      <c r="J1448" s="76"/>
      <c r="K1448" s="192"/>
      <c r="L1448" s="77"/>
      <c r="M1448" s="78"/>
      <c r="N1448" s="78"/>
      <c r="O1448" s="78"/>
      <c r="P1448" s="1"/>
      <c r="Q1448" s="27"/>
      <c r="R1448" s="30"/>
      <c r="S1448" s="1"/>
    </row>
    <row r="1449" spans="1:19" ht="12.75" customHeight="1" x14ac:dyDescent="0.25">
      <c r="A1449" s="22"/>
      <c r="B1449" s="27"/>
      <c r="C1449" s="27"/>
      <c r="D1449" s="27"/>
      <c r="E1449" s="27"/>
      <c r="F1449" s="76"/>
      <c r="G1449" s="76"/>
      <c r="H1449" s="76"/>
      <c r="I1449" s="76"/>
      <c r="J1449" s="76"/>
      <c r="K1449" s="192"/>
      <c r="L1449" s="77"/>
      <c r="M1449" s="78"/>
      <c r="N1449" s="78"/>
      <c r="O1449" s="78"/>
      <c r="P1449" s="1"/>
      <c r="Q1449" s="27"/>
      <c r="R1449" s="30"/>
      <c r="S1449" s="1"/>
    </row>
    <row r="1450" spans="1:19" ht="12.75" customHeight="1" x14ac:dyDescent="0.25">
      <c r="A1450" s="22"/>
      <c r="B1450" s="27"/>
      <c r="C1450" s="27"/>
      <c r="D1450" s="27"/>
      <c r="E1450" s="27"/>
      <c r="F1450" s="76"/>
      <c r="G1450" s="76"/>
      <c r="H1450" s="76"/>
      <c r="I1450" s="76"/>
      <c r="J1450" s="76"/>
      <c r="K1450" s="192"/>
      <c r="L1450" s="77"/>
      <c r="M1450" s="78"/>
      <c r="N1450" s="78"/>
      <c r="O1450" s="78"/>
      <c r="P1450" s="1"/>
      <c r="Q1450" s="27"/>
      <c r="R1450" s="30"/>
      <c r="S1450" s="1"/>
    </row>
    <row r="1451" spans="1:19" ht="12.75" customHeight="1" x14ac:dyDescent="0.25">
      <c r="A1451" s="22"/>
      <c r="B1451" s="27"/>
      <c r="C1451" s="27"/>
      <c r="D1451" s="27"/>
      <c r="E1451" s="27"/>
      <c r="F1451" s="76"/>
      <c r="G1451" s="76"/>
      <c r="H1451" s="76"/>
      <c r="I1451" s="76"/>
      <c r="J1451" s="76"/>
      <c r="K1451" s="192"/>
      <c r="L1451" s="77"/>
      <c r="M1451" s="78"/>
      <c r="N1451" s="78"/>
      <c r="O1451" s="78"/>
      <c r="P1451" s="1"/>
      <c r="Q1451" s="27"/>
      <c r="R1451" s="30"/>
      <c r="S1451" s="1"/>
    </row>
    <row r="1452" spans="1:19" ht="12.75" customHeight="1" x14ac:dyDescent="0.25">
      <c r="A1452" s="22"/>
      <c r="B1452" s="27"/>
      <c r="C1452" s="27"/>
      <c r="D1452" s="27"/>
      <c r="E1452" s="27"/>
      <c r="F1452" s="76"/>
      <c r="G1452" s="76"/>
      <c r="H1452" s="76"/>
      <c r="I1452" s="76"/>
      <c r="J1452" s="76"/>
      <c r="K1452" s="192"/>
      <c r="L1452" s="77"/>
      <c r="M1452" s="78"/>
      <c r="N1452" s="78"/>
      <c r="O1452" s="78"/>
      <c r="P1452" s="1"/>
      <c r="Q1452" s="27"/>
      <c r="R1452" s="30"/>
      <c r="S1452" s="1"/>
    </row>
    <row r="1453" spans="1:19" ht="12.75" customHeight="1" x14ac:dyDescent="0.25">
      <c r="A1453" s="22"/>
      <c r="B1453" s="27"/>
      <c r="C1453" s="27"/>
      <c r="D1453" s="27"/>
      <c r="E1453" s="27"/>
      <c r="F1453" s="76"/>
      <c r="G1453" s="76"/>
      <c r="H1453" s="76"/>
      <c r="I1453" s="76"/>
      <c r="J1453" s="76"/>
      <c r="K1453" s="192"/>
      <c r="L1453" s="77"/>
      <c r="M1453" s="78"/>
      <c r="N1453" s="78"/>
      <c r="O1453" s="78"/>
      <c r="P1453" s="1"/>
      <c r="Q1453" s="27"/>
      <c r="R1453" s="30"/>
      <c r="S1453" s="1"/>
    </row>
    <row r="1454" spans="1:19" ht="12.75" customHeight="1" x14ac:dyDescent="0.25">
      <c r="A1454" s="22"/>
      <c r="B1454" s="27"/>
      <c r="C1454" s="27"/>
      <c r="D1454" s="27"/>
      <c r="E1454" s="27"/>
      <c r="F1454" s="76"/>
      <c r="G1454" s="76"/>
      <c r="H1454" s="76"/>
      <c r="I1454" s="76"/>
      <c r="J1454" s="76"/>
      <c r="K1454" s="192"/>
      <c r="L1454" s="77"/>
      <c r="M1454" s="78"/>
      <c r="N1454" s="78"/>
      <c r="O1454" s="78"/>
      <c r="P1454" s="1"/>
      <c r="Q1454" s="27"/>
      <c r="R1454" s="30"/>
      <c r="S1454" s="1"/>
    </row>
    <row r="1455" spans="1:19" ht="12.75" customHeight="1" x14ac:dyDescent="0.25">
      <c r="A1455" s="22"/>
      <c r="B1455" s="27"/>
      <c r="C1455" s="27"/>
      <c r="D1455" s="27"/>
      <c r="E1455" s="27"/>
      <c r="F1455" s="76"/>
      <c r="G1455" s="76"/>
      <c r="H1455" s="76"/>
      <c r="I1455" s="76"/>
      <c r="J1455" s="76"/>
      <c r="K1455" s="192"/>
      <c r="L1455" s="77"/>
      <c r="M1455" s="78"/>
      <c r="N1455" s="78"/>
      <c r="O1455" s="78"/>
      <c r="P1455" s="1"/>
      <c r="Q1455" s="27"/>
      <c r="R1455" s="30"/>
      <c r="S1455" s="1"/>
    </row>
    <row r="1456" spans="1:19" ht="12.75" customHeight="1" x14ac:dyDescent="0.25">
      <c r="A1456" s="22"/>
      <c r="B1456" s="27"/>
      <c r="C1456" s="27"/>
      <c r="D1456" s="27"/>
      <c r="E1456" s="27"/>
      <c r="F1456" s="76"/>
      <c r="G1456" s="76"/>
      <c r="H1456" s="76"/>
      <c r="I1456" s="76"/>
      <c r="J1456" s="76"/>
      <c r="K1456" s="192"/>
      <c r="L1456" s="77"/>
      <c r="M1456" s="78"/>
      <c r="N1456" s="78"/>
      <c r="O1456" s="78"/>
      <c r="P1456" s="1"/>
      <c r="Q1456" s="27"/>
      <c r="R1456" s="30"/>
      <c r="S1456" s="1"/>
    </row>
    <row r="1457" spans="1:19" ht="12.75" customHeight="1" x14ac:dyDescent="0.25">
      <c r="A1457" s="22"/>
      <c r="B1457" s="27"/>
      <c r="C1457" s="27"/>
      <c r="D1457" s="27"/>
      <c r="E1457" s="27"/>
      <c r="F1457" s="76"/>
      <c r="G1457" s="76"/>
      <c r="H1457" s="76"/>
      <c r="I1457" s="76"/>
      <c r="J1457" s="76"/>
      <c r="K1457" s="192"/>
      <c r="L1457" s="77"/>
      <c r="M1457" s="78"/>
      <c r="N1457" s="78"/>
      <c r="O1457" s="78"/>
      <c r="P1457" s="1"/>
      <c r="Q1457" s="27"/>
      <c r="R1457" s="30"/>
      <c r="S1457" s="1"/>
    </row>
    <row r="1458" spans="1:19" ht="12.75" customHeight="1" x14ac:dyDescent="0.25">
      <c r="A1458" s="22"/>
      <c r="B1458" s="27"/>
      <c r="C1458" s="27"/>
      <c r="D1458" s="27"/>
      <c r="E1458" s="27"/>
      <c r="F1458" s="76"/>
      <c r="G1458" s="76"/>
      <c r="H1458" s="76"/>
      <c r="I1458" s="76"/>
      <c r="J1458" s="76"/>
      <c r="K1458" s="192"/>
      <c r="L1458" s="77"/>
      <c r="M1458" s="78"/>
      <c r="N1458" s="78"/>
      <c r="O1458" s="78"/>
      <c r="P1458" s="1"/>
      <c r="Q1458" s="27"/>
      <c r="R1458" s="30"/>
      <c r="S1458" s="1"/>
    </row>
    <row r="1459" spans="1:19" ht="12.75" customHeight="1" x14ac:dyDescent="0.25">
      <c r="A1459" s="22"/>
      <c r="B1459" s="27"/>
      <c r="C1459" s="27"/>
      <c r="D1459" s="27"/>
      <c r="E1459" s="27"/>
      <c r="F1459" s="76"/>
      <c r="G1459" s="76"/>
      <c r="H1459" s="76"/>
      <c r="I1459" s="76"/>
      <c r="J1459" s="76"/>
      <c r="K1459" s="192"/>
      <c r="L1459" s="77"/>
      <c r="M1459" s="78"/>
      <c r="N1459" s="78"/>
      <c r="O1459" s="78"/>
      <c r="P1459" s="1"/>
      <c r="Q1459" s="27"/>
      <c r="R1459" s="30"/>
      <c r="S1459" s="1"/>
    </row>
    <row r="1460" spans="1:19" ht="12.75" customHeight="1" x14ac:dyDescent="0.25">
      <c r="A1460" s="22"/>
      <c r="B1460" s="27"/>
      <c r="C1460" s="27"/>
      <c r="D1460" s="27"/>
      <c r="E1460" s="27"/>
      <c r="F1460" s="76"/>
      <c r="G1460" s="76"/>
      <c r="H1460" s="76"/>
      <c r="I1460" s="76"/>
      <c r="J1460" s="76"/>
      <c r="K1460" s="192"/>
      <c r="L1460" s="77"/>
      <c r="M1460" s="78"/>
      <c r="N1460" s="78"/>
      <c r="O1460" s="78"/>
      <c r="P1460" s="1"/>
      <c r="Q1460" s="27"/>
      <c r="R1460" s="30"/>
      <c r="S1460" s="1"/>
    </row>
    <row r="1461" spans="1:19" ht="12.75" customHeight="1" x14ac:dyDescent="0.25">
      <c r="A1461" s="22"/>
      <c r="B1461" s="27"/>
      <c r="C1461" s="27"/>
      <c r="D1461" s="27"/>
      <c r="E1461" s="27"/>
      <c r="F1461" s="76"/>
      <c r="G1461" s="76"/>
      <c r="H1461" s="76"/>
      <c r="I1461" s="76"/>
      <c r="J1461" s="76"/>
      <c r="K1461" s="192"/>
      <c r="L1461" s="77"/>
      <c r="M1461" s="78"/>
      <c r="N1461" s="78"/>
      <c r="O1461" s="78"/>
      <c r="P1461" s="1"/>
      <c r="Q1461" s="27"/>
      <c r="R1461" s="30"/>
      <c r="S1461" s="1"/>
    </row>
    <row r="1462" spans="1:19" ht="12.75" customHeight="1" x14ac:dyDescent="0.25">
      <c r="A1462" s="22"/>
      <c r="B1462" s="27"/>
      <c r="C1462" s="27"/>
      <c r="D1462" s="27"/>
      <c r="E1462" s="27"/>
      <c r="F1462" s="76"/>
      <c r="G1462" s="76"/>
      <c r="H1462" s="76"/>
      <c r="I1462" s="76"/>
      <c r="J1462" s="76"/>
      <c r="K1462" s="192"/>
      <c r="L1462" s="77"/>
      <c r="M1462" s="78"/>
      <c r="N1462" s="78"/>
      <c r="O1462" s="78"/>
      <c r="P1462" s="1"/>
      <c r="Q1462" s="27"/>
      <c r="R1462" s="30"/>
      <c r="S1462" s="1"/>
    </row>
    <row r="1463" spans="1:19" ht="12.75" customHeight="1" x14ac:dyDescent="0.25">
      <c r="A1463" s="22"/>
      <c r="B1463" s="27"/>
      <c r="C1463" s="27"/>
      <c r="D1463" s="27"/>
      <c r="E1463" s="27"/>
      <c r="F1463" s="76"/>
      <c r="G1463" s="76"/>
      <c r="H1463" s="76"/>
      <c r="I1463" s="76"/>
      <c r="J1463" s="76"/>
      <c r="K1463" s="192"/>
      <c r="L1463" s="77"/>
      <c r="M1463" s="78"/>
      <c r="N1463" s="78"/>
      <c r="O1463" s="78"/>
      <c r="P1463" s="1"/>
      <c r="Q1463" s="27"/>
      <c r="R1463" s="30"/>
      <c r="S1463" s="1"/>
    </row>
    <row r="1464" spans="1:19" ht="12.75" customHeight="1" x14ac:dyDescent="0.25">
      <c r="A1464" s="22"/>
      <c r="B1464" s="27"/>
      <c r="C1464" s="27"/>
      <c r="D1464" s="27"/>
      <c r="E1464" s="27"/>
      <c r="F1464" s="76"/>
      <c r="G1464" s="76"/>
      <c r="H1464" s="76"/>
      <c r="I1464" s="76"/>
      <c r="J1464" s="76"/>
      <c r="K1464" s="192"/>
      <c r="L1464" s="77"/>
      <c r="M1464" s="78"/>
      <c r="N1464" s="78"/>
      <c r="O1464" s="78"/>
      <c r="P1464" s="1"/>
      <c r="Q1464" s="27"/>
      <c r="R1464" s="30"/>
      <c r="S1464" s="1"/>
    </row>
    <row r="1465" spans="1:19" ht="12.75" customHeight="1" x14ac:dyDescent="0.25">
      <c r="A1465" s="22"/>
      <c r="B1465" s="27"/>
      <c r="C1465" s="27"/>
      <c r="D1465" s="27"/>
      <c r="E1465" s="27"/>
      <c r="F1465" s="76"/>
      <c r="G1465" s="76"/>
      <c r="H1465" s="76"/>
      <c r="I1465" s="76"/>
      <c r="J1465" s="76"/>
      <c r="K1465" s="192"/>
      <c r="L1465" s="77"/>
      <c r="M1465" s="78"/>
      <c r="N1465" s="78"/>
      <c r="O1465" s="78"/>
      <c r="P1465" s="1"/>
      <c r="Q1465" s="27"/>
      <c r="R1465" s="30"/>
      <c r="S1465" s="1"/>
    </row>
    <row r="1466" spans="1:19" ht="12.75" customHeight="1" x14ac:dyDescent="0.25">
      <c r="A1466" s="22"/>
      <c r="B1466" s="27"/>
      <c r="C1466" s="27"/>
      <c r="D1466" s="27"/>
      <c r="E1466" s="27"/>
      <c r="F1466" s="76"/>
      <c r="G1466" s="76"/>
      <c r="H1466" s="76"/>
      <c r="I1466" s="76"/>
      <c r="J1466" s="76"/>
      <c r="K1466" s="192"/>
      <c r="L1466" s="77"/>
      <c r="M1466" s="78"/>
      <c r="N1466" s="78"/>
      <c r="O1466" s="78"/>
      <c r="P1466" s="1"/>
      <c r="Q1466" s="27"/>
      <c r="R1466" s="30"/>
      <c r="S1466" s="1"/>
    </row>
    <row r="1467" spans="1:19" ht="12.75" customHeight="1" x14ac:dyDescent="0.25">
      <c r="A1467" s="22"/>
      <c r="B1467" s="27"/>
      <c r="C1467" s="27"/>
      <c r="D1467" s="27"/>
      <c r="E1467" s="27"/>
      <c r="F1467" s="76"/>
      <c r="G1467" s="76"/>
      <c r="H1467" s="76"/>
      <c r="I1467" s="76"/>
      <c r="J1467" s="76"/>
      <c r="K1467" s="192"/>
      <c r="L1467" s="77"/>
      <c r="M1467" s="78"/>
      <c r="N1467" s="78"/>
      <c r="O1467" s="78"/>
      <c r="P1467" s="1"/>
      <c r="Q1467" s="27"/>
      <c r="R1467" s="30"/>
      <c r="S1467" s="1"/>
    </row>
    <row r="1468" spans="1:19" ht="12.75" customHeight="1" x14ac:dyDescent="0.25">
      <c r="A1468" s="22"/>
      <c r="B1468" s="27"/>
      <c r="C1468" s="27"/>
      <c r="D1468" s="27"/>
      <c r="E1468" s="27"/>
      <c r="F1468" s="76"/>
      <c r="G1468" s="76"/>
      <c r="H1468" s="76"/>
      <c r="I1468" s="76"/>
      <c r="J1468" s="76"/>
      <c r="K1468" s="192"/>
      <c r="L1468" s="77"/>
      <c r="M1468" s="78"/>
      <c r="N1468" s="78"/>
      <c r="O1468" s="78"/>
      <c r="P1468" s="1"/>
      <c r="Q1468" s="27"/>
      <c r="R1468" s="30"/>
      <c r="S1468" s="1"/>
    </row>
    <row r="1469" spans="1:19" ht="12.75" customHeight="1" x14ac:dyDescent="0.25">
      <c r="A1469" s="22"/>
      <c r="B1469" s="27"/>
      <c r="C1469" s="27"/>
      <c r="D1469" s="27"/>
      <c r="E1469" s="27"/>
      <c r="F1469" s="76"/>
      <c r="G1469" s="76"/>
      <c r="H1469" s="76"/>
      <c r="I1469" s="76"/>
      <c r="J1469" s="76"/>
      <c r="K1469" s="192"/>
      <c r="L1469" s="77"/>
      <c r="M1469" s="78"/>
      <c r="N1469" s="78"/>
      <c r="O1469" s="78"/>
      <c r="P1469" s="1"/>
      <c r="Q1469" s="27"/>
      <c r="R1469" s="30"/>
      <c r="S1469" s="1"/>
    </row>
    <row r="1470" spans="1:19" ht="12.75" customHeight="1" x14ac:dyDescent="0.25">
      <c r="A1470" s="22"/>
      <c r="B1470" s="27"/>
      <c r="C1470" s="27"/>
      <c r="D1470" s="27"/>
      <c r="E1470" s="27"/>
      <c r="F1470" s="76"/>
      <c r="G1470" s="76"/>
      <c r="H1470" s="76"/>
      <c r="I1470" s="76"/>
      <c r="J1470" s="76"/>
      <c r="K1470" s="192"/>
      <c r="L1470" s="77"/>
      <c r="M1470" s="78"/>
      <c r="N1470" s="78"/>
      <c r="O1470" s="78"/>
      <c r="P1470" s="1"/>
      <c r="Q1470" s="27"/>
      <c r="R1470" s="30"/>
      <c r="S1470" s="1"/>
    </row>
    <row r="1471" spans="1:19" ht="12.75" customHeight="1" x14ac:dyDescent="0.25">
      <c r="A1471" s="22"/>
      <c r="B1471" s="27"/>
      <c r="C1471" s="27"/>
      <c r="D1471" s="27"/>
      <c r="E1471" s="27"/>
      <c r="F1471" s="76"/>
      <c r="G1471" s="76"/>
      <c r="H1471" s="76"/>
      <c r="I1471" s="76"/>
      <c r="J1471" s="76"/>
      <c r="K1471" s="192"/>
      <c r="L1471" s="77"/>
      <c r="M1471" s="78"/>
      <c r="N1471" s="78"/>
      <c r="O1471" s="78"/>
      <c r="P1471" s="1"/>
      <c r="Q1471" s="27"/>
      <c r="R1471" s="30"/>
      <c r="S1471" s="1"/>
    </row>
    <row r="1472" spans="1:19" ht="12.75" customHeight="1" x14ac:dyDescent="0.25">
      <c r="A1472" s="22"/>
      <c r="B1472" s="27"/>
      <c r="C1472" s="27"/>
      <c r="D1472" s="27"/>
      <c r="E1472" s="27"/>
      <c r="F1472" s="76"/>
      <c r="G1472" s="76"/>
      <c r="H1472" s="76"/>
      <c r="I1472" s="76"/>
      <c r="J1472" s="76"/>
      <c r="K1472" s="192"/>
      <c r="L1472" s="77"/>
      <c r="M1472" s="78"/>
      <c r="N1472" s="78"/>
      <c r="O1472" s="78"/>
      <c r="P1472" s="1"/>
      <c r="Q1472" s="27"/>
      <c r="R1472" s="30"/>
      <c r="S1472" s="1"/>
    </row>
    <row r="1473" spans="1:19" ht="12.75" customHeight="1" x14ac:dyDescent="0.25">
      <c r="A1473" s="22"/>
      <c r="B1473" s="27"/>
      <c r="C1473" s="27"/>
      <c r="D1473" s="27"/>
      <c r="E1473" s="27"/>
      <c r="F1473" s="76"/>
      <c r="G1473" s="76"/>
      <c r="H1473" s="76"/>
      <c r="I1473" s="76"/>
      <c r="J1473" s="76"/>
      <c r="K1473" s="192"/>
      <c r="L1473" s="77"/>
      <c r="M1473" s="78"/>
      <c r="N1473" s="78"/>
      <c r="O1473" s="78"/>
      <c r="P1473" s="1"/>
      <c r="Q1473" s="27"/>
      <c r="R1473" s="30"/>
      <c r="S1473" s="1"/>
    </row>
    <row r="1474" spans="1:19" ht="12.75" customHeight="1" x14ac:dyDescent="0.25">
      <c r="A1474" s="22"/>
      <c r="B1474" s="27"/>
      <c r="C1474" s="27"/>
      <c r="D1474" s="27"/>
      <c r="E1474" s="27"/>
      <c r="F1474" s="76"/>
      <c r="G1474" s="76"/>
      <c r="H1474" s="76"/>
      <c r="I1474" s="76"/>
      <c r="J1474" s="76"/>
      <c r="K1474" s="192"/>
      <c r="L1474" s="77"/>
      <c r="M1474" s="78"/>
      <c r="N1474" s="78"/>
      <c r="O1474" s="78"/>
      <c r="P1474" s="1"/>
      <c r="Q1474" s="27"/>
      <c r="R1474" s="30"/>
      <c r="S1474" s="1"/>
    </row>
    <row r="1475" spans="1:19" ht="12.75" customHeight="1" x14ac:dyDescent="0.25">
      <c r="A1475" s="22"/>
      <c r="B1475" s="27"/>
      <c r="C1475" s="27"/>
      <c r="D1475" s="27"/>
      <c r="E1475" s="27"/>
      <c r="F1475" s="76"/>
      <c r="G1475" s="76"/>
      <c r="H1475" s="76"/>
      <c r="I1475" s="76"/>
      <c r="J1475" s="76"/>
      <c r="K1475" s="192"/>
      <c r="L1475" s="77"/>
      <c r="M1475" s="78"/>
      <c r="N1475" s="78"/>
      <c r="O1475" s="78"/>
      <c r="P1475" s="1"/>
      <c r="Q1475" s="27"/>
      <c r="R1475" s="30"/>
      <c r="S1475" s="1"/>
    </row>
    <row r="1476" spans="1:19" ht="12.75" customHeight="1" x14ac:dyDescent="0.25">
      <c r="A1476" s="22"/>
      <c r="B1476" s="27"/>
      <c r="C1476" s="27"/>
      <c r="D1476" s="27"/>
      <c r="E1476" s="27"/>
      <c r="F1476" s="76"/>
      <c r="G1476" s="76"/>
      <c r="H1476" s="76"/>
      <c r="I1476" s="76"/>
      <c r="J1476" s="76"/>
      <c r="K1476" s="192"/>
      <c r="L1476" s="77"/>
      <c r="M1476" s="78"/>
      <c r="N1476" s="78"/>
      <c r="O1476" s="78"/>
      <c r="P1476" s="1"/>
      <c r="Q1476" s="27"/>
      <c r="R1476" s="30"/>
      <c r="S1476" s="1"/>
    </row>
    <row r="1477" spans="1:19" ht="12.75" customHeight="1" x14ac:dyDescent="0.25">
      <c r="A1477" s="22"/>
      <c r="B1477" s="27"/>
      <c r="C1477" s="27"/>
      <c r="D1477" s="27"/>
      <c r="E1477" s="27"/>
      <c r="F1477" s="76"/>
      <c r="G1477" s="76"/>
      <c r="H1477" s="76"/>
      <c r="I1477" s="76"/>
      <c r="J1477" s="76"/>
      <c r="K1477" s="192"/>
      <c r="L1477" s="77"/>
      <c r="M1477" s="78"/>
      <c r="N1477" s="78"/>
      <c r="O1477" s="78"/>
      <c r="P1477" s="1"/>
      <c r="Q1477" s="27"/>
      <c r="R1477" s="30"/>
      <c r="S1477" s="1"/>
    </row>
    <row r="1478" spans="1:19" ht="12.75" customHeight="1" x14ac:dyDescent="0.25">
      <c r="A1478" s="22"/>
      <c r="B1478" s="27"/>
      <c r="C1478" s="27"/>
      <c r="D1478" s="27"/>
      <c r="E1478" s="27"/>
      <c r="F1478" s="76"/>
      <c r="G1478" s="76"/>
      <c r="H1478" s="76"/>
      <c r="I1478" s="76"/>
      <c r="J1478" s="76"/>
      <c r="K1478" s="192"/>
      <c r="L1478" s="77"/>
      <c r="M1478" s="78"/>
      <c r="N1478" s="78"/>
      <c r="O1478" s="78"/>
      <c r="P1478" s="1"/>
      <c r="Q1478" s="27"/>
      <c r="R1478" s="30"/>
      <c r="S1478" s="1"/>
    </row>
    <row r="1479" spans="1:19" ht="12.75" customHeight="1" x14ac:dyDescent="0.25">
      <c r="A1479" s="22"/>
      <c r="B1479" s="27"/>
      <c r="C1479" s="27"/>
      <c r="D1479" s="27"/>
      <c r="E1479" s="27"/>
      <c r="F1479" s="76"/>
      <c r="G1479" s="76"/>
      <c r="H1479" s="76"/>
      <c r="I1479" s="76"/>
      <c r="J1479" s="76"/>
      <c r="K1479" s="192"/>
      <c r="L1479" s="77"/>
      <c r="M1479" s="78"/>
      <c r="N1479" s="78"/>
      <c r="O1479" s="78"/>
      <c r="P1479" s="1"/>
      <c r="Q1479" s="27"/>
      <c r="R1479" s="30"/>
      <c r="S1479" s="1"/>
    </row>
    <row r="1480" spans="1:19" ht="12.75" customHeight="1" x14ac:dyDescent="0.25">
      <c r="A1480" s="22"/>
      <c r="B1480" s="27"/>
      <c r="C1480" s="27"/>
      <c r="D1480" s="27"/>
      <c r="E1480" s="27"/>
      <c r="F1480" s="76"/>
      <c r="G1480" s="76"/>
      <c r="H1480" s="76"/>
      <c r="I1480" s="76"/>
      <c r="J1480" s="76"/>
      <c r="K1480" s="192"/>
      <c r="L1480" s="77"/>
      <c r="M1480" s="78"/>
      <c r="N1480" s="78"/>
      <c r="O1480" s="78"/>
      <c r="P1480" s="1"/>
      <c r="Q1480" s="27"/>
      <c r="R1480" s="30"/>
      <c r="S1480" s="1"/>
    </row>
    <row r="1481" spans="1:19" ht="12.75" customHeight="1" x14ac:dyDescent="0.25">
      <c r="A1481" s="22"/>
      <c r="B1481" s="27"/>
      <c r="C1481" s="27"/>
      <c r="D1481" s="27"/>
      <c r="E1481" s="27"/>
      <c r="F1481" s="76"/>
      <c r="G1481" s="76"/>
      <c r="H1481" s="76"/>
      <c r="I1481" s="76"/>
      <c r="J1481" s="76"/>
      <c r="K1481" s="192"/>
      <c r="L1481" s="77"/>
      <c r="M1481" s="78"/>
      <c r="N1481" s="78"/>
      <c r="O1481" s="78"/>
      <c r="P1481" s="1"/>
      <c r="Q1481" s="27"/>
      <c r="R1481" s="30"/>
      <c r="S1481" s="1"/>
    </row>
    <row r="1482" spans="1:19" ht="12.75" customHeight="1" x14ac:dyDescent="0.25">
      <c r="A1482" s="22"/>
      <c r="B1482" s="27"/>
      <c r="C1482" s="27"/>
      <c r="D1482" s="27"/>
      <c r="E1482" s="27"/>
      <c r="F1482" s="76"/>
      <c r="G1482" s="76"/>
      <c r="H1482" s="76"/>
      <c r="I1482" s="76"/>
      <c r="J1482" s="76"/>
      <c r="K1482" s="192"/>
      <c r="L1482" s="77"/>
      <c r="M1482" s="78"/>
      <c r="N1482" s="78"/>
      <c r="O1482" s="78"/>
      <c r="P1482" s="1"/>
      <c r="Q1482" s="27"/>
      <c r="R1482" s="30"/>
      <c r="S1482" s="1"/>
    </row>
    <row r="1483" spans="1:19" ht="12.75" customHeight="1" x14ac:dyDescent="0.25">
      <c r="A1483" s="22"/>
      <c r="B1483" s="27"/>
      <c r="C1483" s="27"/>
      <c r="D1483" s="27"/>
      <c r="E1483" s="27"/>
      <c r="F1483" s="76"/>
      <c r="G1483" s="76"/>
      <c r="H1483" s="76"/>
      <c r="I1483" s="76"/>
      <c r="J1483" s="76"/>
      <c r="K1483" s="192"/>
      <c r="L1483" s="77"/>
      <c r="M1483" s="78"/>
      <c r="N1483" s="78"/>
      <c r="O1483" s="78"/>
      <c r="P1483" s="1"/>
      <c r="Q1483" s="27"/>
      <c r="R1483" s="30"/>
      <c r="S1483" s="1"/>
    </row>
    <row r="1484" spans="1:19" ht="12.75" customHeight="1" x14ac:dyDescent="0.25">
      <c r="A1484" s="22"/>
      <c r="B1484" s="27"/>
      <c r="C1484" s="27"/>
      <c r="D1484" s="27"/>
      <c r="E1484" s="27"/>
      <c r="F1484" s="76"/>
      <c r="G1484" s="76"/>
      <c r="H1484" s="76"/>
      <c r="I1484" s="76"/>
      <c r="J1484" s="76"/>
      <c r="K1484" s="192"/>
      <c r="L1484" s="77"/>
      <c r="M1484" s="78"/>
      <c r="N1484" s="78"/>
      <c r="O1484" s="78"/>
      <c r="P1484" s="1"/>
      <c r="Q1484" s="27"/>
      <c r="R1484" s="30"/>
      <c r="S1484" s="1"/>
    </row>
    <row r="1485" spans="1:19" ht="12.75" customHeight="1" x14ac:dyDescent="0.25">
      <c r="A1485" s="22"/>
      <c r="B1485" s="27"/>
      <c r="C1485" s="27"/>
      <c r="D1485" s="27"/>
      <c r="E1485" s="27"/>
      <c r="F1485" s="76"/>
      <c r="G1485" s="76"/>
      <c r="H1485" s="76"/>
      <c r="I1485" s="76"/>
      <c r="J1485" s="76"/>
      <c r="K1485" s="192"/>
      <c r="L1485" s="77"/>
      <c r="M1485" s="78"/>
      <c r="N1485" s="78"/>
      <c r="O1485" s="78"/>
      <c r="P1485" s="1"/>
      <c r="Q1485" s="27"/>
      <c r="R1485" s="30"/>
      <c r="S1485" s="1"/>
    </row>
    <row r="1486" spans="1:19" ht="12.75" customHeight="1" x14ac:dyDescent="0.25">
      <c r="A1486" s="22"/>
      <c r="B1486" s="27"/>
      <c r="C1486" s="27"/>
      <c r="D1486" s="27"/>
      <c r="E1486" s="27"/>
      <c r="F1486" s="76"/>
      <c r="G1486" s="76"/>
      <c r="H1486" s="76"/>
      <c r="I1486" s="76"/>
      <c r="J1486" s="76"/>
      <c r="K1486" s="192"/>
      <c r="L1486" s="77"/>
      <c r="M1486" s="78"/>
      <c r="N1486" s="78"/>
      <c r="O1486" s="78"/>
      <c r="P1486" s="1"/>
      <c r="Q1486" s="27"/>
      <c r="R1486" s="30"/>
      <c r="S1486" s="1"/>
    </row>
    <row r="1487" spans="1:19" ht="12.75" customHeight="1" x14ac:dyDescent="0.25">
      <c r="A1487" s="22"/>
      <c r="B1487" s="27"/>
      <c r="C1487" s="27"/>
      <c r="D1487" s="27"/>
      <c r="E1487" s="27"/>
      <c r="F1487" s="76"/>
      <c r="G1487" s="76"/>
      <c r="H1487" s="76"/>
      <c r="I1487" s="76"/>
      <c r="J1487" s="76"/>
      <c r="K1487" s="192"/>
      <c r="L1487" s="77"/>
      <c r="M1487" s="78"/>
      <c r="N1487" s="78"/>
      <c r="O1487" s="78"/>
      <c r="P1487" s="1"/>
      <c r="Q1487" s="27"/>
      <c r="R1487" s="30"/>
      <c r="S1487" s="1"/>
    </row>
    <row r="1488" spans="1:19" ht="12.75" customHeight="1" x14ac:dyDescent="0.25">
      <c r="A1488" s="22"/>
      <c r="B1488" s="27"/>
      <c r="C1488" s="27"/>
      <c r="D1488" s="27"/>
      <c r="E1488" s="27"/>
      <c r="F1488" s="76"/>
      <c r="G1488" s="76"/>
      <c r="H1488" s="76"/>
      <c r="I1488" s="76"/>
      <c r="J1488" s="76"/>
      <c r="K1488" s="192"/>
      <c r="L1488" s="77"/>
      <c r="M1488" s="78"/>
      <c r="N1488" s="78"/>
      <c r="O1488" s="78"/>
      <c r="P1488" s="1"/>
      <c r="Q1488" s="27"/>
      <c r="R1488" s="30"/>
      <c r="S1488" s="1"/>
    </row>
    <row r="1489" spans="1:19" ht="12.75" customHeight="1" x14ac:dyDescent="0.25">
      <c r="A1489" s="22"/>
      <c r="B1489" s="27"/>
      <c r="C1489" s="27"/>
      <c r="D1489" s="27"/>
      <c r="E1489" s="27"/>
      <c r="F1489" s="76"/>
      <c r="G1489" s="76"/>
      <c r="H1489" s="76"/>
      <c r="I1489" s="76"/>
      <c r="J1489" s="76"/>
      <c r="K1489" s="192"/>
      <c r="L1489" s="77"/>
      <c r="M1489" s="78"/>
      <c r="N1489" s="78"/>
      <c r="O1489" s="78"/>
      <c r="P1489" s="1"/>
      <c r="Q1489" s="27"/>
      <c r="R1489" s="30"/>
      <c r="S1489" s="1"/>
    </row>
    <row r="1490" spans="1:19" ht="12.75" customHeight="1" x14ac:dyDescent="0.25">
      <c r="A1490" s="22"/>
      <c r="B1490" s="27"/>
      <c r="C1490" s="27"/>
      <c r="D1490" s="27"/>
      <c r="E1490" s="27"/>
      <c r="F1490" s="76"/>
      <c r="G1490" s="76"/>
      <c r="H1490" s="76"/>
      <c r="I1490" s="76"/>
      <c r="J1490" s="76"/>
      <c r="K1490" s="192"/>
      <c r="L1490" s="77"/>
      <c r="M1490" s="78"/>
      <c r="N1490" s="78"/>
      <c r="O1490" s="78"/>
      <c r="P1490" s="1"/>
      <c r="Q1490" s="27"/>
      <c r="R1490" s="30"/>
      <c r="S1490" s="1"/>
    </row>
    <row r="1491" spans="1:19" ht="12.75" customHeight="1" x14ac:dyDescent="0.25">
      <c r="A1491" s="22"/>
      <c r="B1491" s="27"/>
      <c r="C1491" s="27"/>
      <c r="D1491" s="27"/>
      <c r="E1491" s="27"/>
      <c r="F1491" s="76"/>
      <c r="G1491" s="76"/>
      <c r="H1491" s="76"/>
      <c r="I1491" s="76"/>
      <c r="J1491" s="76"/>
      <c r="K1491" s="192"/>
      <c r="L1491" s="77"/>
      <c r="M1491" s="78"/>
      <c r="N1491" s="78"/>
      <c r="O1491" s="78"/>
      <c r="P1491" s="1"/>
      <c r="Q1491" s="27"/>
      <c r="R1491" s="30"/>
      <c r="S1491" s="1"/>
    </row>
    <row r="1492" spans="1:19" ht="12.75" customHeight="1" x14ac:dyDescent="0.25">
      <c r="A1492" s="22"/>
      <c r="B1492" s="27"/>
      <c r="C1492" s="27"/>
      <c r="D1492" s="27"/>
      <c r="E1492" s="27"/>
      <c r="F1492" s="76"/>
      <c r="G1492" s="76"/>
      <c r="H1492" s="76"/>
      <c r="I1492" s="76"/>
      <c r="J1492" s="76"/>
      <c r="K1492" s="192"/>
      <c r="L1492" s="77"/>
      <c r="M1492" s="78"/>
      <c r="N1492" s="78"/>
      <c r="O1492" s="78"/>
      <c r="P1492" s="1"/>
      <c r="Q1492" s="27"/>
      <c r="R1492" s="30"/>
      <c r="S1492" s="1"/>
    </row>
    <row r="1493" spans="1:19" ht="12.75" customHeight="1" x14ac:dyDescent="0.25">
      <c r="A1493" s="22"/>
      <c r="B1493" s="27"/>
      <c r="C1493" s="27"/>
      <c r="D1493" s="27"/>
      <c r="E1493" s="27"/>
      <c r="F1493" s="76"/>
      <c r="G1493" s="76"/>
      <c r="H1493" s="76"/>
      <c r="I1493" s="76"/>
      <c r="J1493" s="76"/>
      <c r="K1493" s="192"/>
      <c r="L1493" s="77"/>
      <c r="M1493" s="78"/>
      <c r="N1493" s="78"/>
      <c r="O1493" s="78"/>
      <c r="P1493" s="1"/>
      <c r="Q1493" s="27"/>
      <c r="R1493" s="30"/>
      <c r="S1493" s="1"/>
    </row>
    <row r="1494" spans="1:19" ht="12.75" customHeight="1" x14ac:dyDescent="0.25">
      <c r="A1494" s="22"/>
      <c r="B1494" s="27"/>
      <c r="C1494" s="27"/>
      <c r="D1494" s="27"/>
      <c r="E1494" s="27"/>
      <c r="F1494" s="76"/>
      <c r="G1494" s="76"/>
      <c r="H1494" s="76"/>
      <c r="I1494" s="76"/>
      <c r="J1494" s="76"/>
      <c r="K1494" s="192"/>
      <c r="L1494" s="77"/>
      <c r="M1494" s="78"/>
      <c r="N1494" s="78"/>
      <c r="O1494" s="78"/>
      <c r="P1494" s="1"/>
      <c r="Q1494" s="27"/>
      <c r="R1494" s="30"/>
      <c r="S1494" s="1"/>
    </row>
    <row r="1495" spans="1:19" ht="12.75" customHeight="1" x14ac:dyDescent="0.25">
      <c r="A1495" s="22"/>
      <c r="B1495" s="27"/>
      <c r="C1495" s="27"/>
      <c r="D1495" s="27"/>
      <c r="E1495" s="27"/>
      <c r="F1495" s="76"/>
      <c r="G1495" s="76"/>
      <c r="H1495" s="76"/>
      <c r="I1495" s="76"/>
      <c r="J1495" s="76"/>
      <c r="K1495" s="192"/>
      <c r="L1495" s="77"/>
      <c r="M1495" s="78"/>
      <c r="N1495" s="78"/>
      <c r="O1495" s="78"/>
      <c r="P1495" s="1"/>
      <c r="Q1495" s="27"/>
      <c r="R1495" s="30"/>
      <c r="S1495" s="1"/>
    </row>
    <row r="1496" spans="1:19" ht="12.75" customHeight="1" x14ac:dyDescent="0.25">
      <c r="A1496" s="22"/>
      <c r="B1496" s="27"/>
      <c r="C1496" s="27"/>
      <c r="D1496" s="27"/>
      <c r="E1496" s="27"/>
      <c r="F1496" s="76"/>
      <c r="G1496" s="76"/>
      <c r="H1496" s="76"/>
      <c r="I1496" s="76"/>
      <c r="J1496" s="76"/>
      <c r="K1496" s="192"/>
      <c r="L1496" s="77"/>
      <c r="M1496" s="78"/>
      <c r="N1496" s="78"/>
      <c r="O1496" s="78"/>
      <c r="P1496" s="1"/>
      <c r="Q1496" s="27"/>
      <c r="R1496" s="30"/>
      <c r="S1496" s="1"/>
    </row>
    <row r="1497" spans="1:19" ht="12.75" customHeight="1" x14ac:dyDescent="0.25">
      <c r="A1497" s="22"/>
      <c r="B1497" s="27"/>
      <c r="C1497" s="27"/>
      <c r="D1497" s="27"/>
      <c r="E1497" s="27"/>
      <c r="F1497" s="76"/>
      <c r="G1497" s="76"/>
      <c r="H1497" s="76"/>
      <c r="I1497" s="76"/>
      <c r="J1497" s="76"/>
      <c r="K1497" s="192"/>
      <c r="L1497" s="77"/>
      <c r="M1497" s="78"/>
      <c r="N1497" s="78"/>
      <c r="O1497" s="78"/>
      <c r="P1497" s="1"/>
      <c r="Q1497" s="27"/>
      <c r="R1497" s="30"/>
      <c r="S1497" s="1"/>
    </row>
    <row r="1498" spans="1:19" ht="12.75" customHeight="1" x14ac:dyDescent="0.25">
      <c r="A1498" s="22"/>
      <c r="B1498" s="27"/>
      <c r="C1498" s="27"/>
      <c r="D1498" s="27"/>
      <c r="E1498" s="27"/>
      <c r="F1498" s="76"/>
      <c r="G1498" s="76"/>
      <c r="H1498" s="76"/>
      <c r="I1498" s="76"/>
      <c r="J1498" s="76"/>
      <c r="K1498" s="192"/>
      <c r="L1498" s="77"/>
      <c r="M1498" s="78"/>
      <c r="N1498" s="78"/>
      <c r="O1498" s="78"/>
      <c r="P1498" s="1"/>
      <c r="Q1498" s="27"/>
      <c r="R1498" s="30"/>
      <c r="S1498" s="1"/>
    </row>
    <row r="1499" spans="1:19" ht="12.75" customHeight="1" x14ac:dyDescent="0.25">
      <c r="A1499" s="22"/>
      <c r="B1499" s="27"/>
      <c r="C1499" s="27"/>
      <c r="D1499" s="27"/>
      <c r="E1499" s="27"/>
      <c r="F1499" s="76"/>
      <c r="G1499" s="76"/>
      <c r="H1499" s="76"/>
      <c r="I1499" s="76"/>
      <c r="J1499" s="76"/>
      <c r="K1499" s="192"/>
      <c r="L1499" s="77"/>
      <c r="M1499" s="78"/>
      <c r="N1499" s="78"/>
      <c r="O1499" s="78"/>
      <c r="P1499" s="1"/>
      <c r="Q1499" s="27"/>
      <c r="R1499" s="30"/>
      <c r="S1499" s="1"/>
    </row>
    <row r="1500" spans="1:19" ht="12.75" customHeight="1" x14ac:dyDescent="0.25">
      <c r="A1500" s="22"/>
      <c r="B1500" s="27"/>
      <c r="C1500" s="27"/>
      <c r="D1500" s="27"/>
      <c r="E1500" s="27"/>
      <c r="F1500" s="76"/>
      <c r="G1500" s="76"/>
      <c r="H1500" s="76"/>
      <c r="I1500" s="76"/>
      <c r="J1500" s="76"/>
      <c r="K1500" s="192"/>
      <c r="L1500" s="77"/>
      <c r="M1500" s="78"/>
      <c r="N1500" s="78"/>
      <c r="O1500" s="78"/>
      <c r="P1500" s="1"/>
      <c r="Q1500" s="27"/>
      <c r="R1500" s="30"/>
      <c r="S1500" s="1"/>
    </row>
    <row r="1501" spans="1:19" ht="12.75" customHeight="1" x14ac:dyDescent="0.25">
      <c r="A1501" s="22"/>
      <c r="B1501" s="27"/>
      <c r="C1501" s="27"/>
      <c r="D1501" s="27"/>
      <c r="E1501" s="27"/>
      <c r="F1501" s="76"/>
      <c r="G1501" s="76"/>
      <c r="H1501" s="76"/>
      <c r="I1501" s="76"/>
      <c r="J1501" s="76"/>
      <c r="K1501" s="192"/>
      <c r="L1501" s="77"/>
      <c r="M1501" s="78"/>
      <c r="N1501" s="78"/>
      <c r="O1501" s="78"/>
      <c r="P1501" s="1"/>
      <c r="Q1501" s="27"/>
      <c r="R1501" s="30"/>
      <c r="S1501" s="1"/>
    </row>
    <row r="1502" spans="1:19" ht="12.75" customHeight="1" x14ac:dyDescent="0.25">
      <c r="A1502" s="22"/>
      <c r="B1502" s="27"/>
      <c r="C1502" s="27"/>
      <c r="D1502" s="27"/>
      <c r="E1502" s="27"/>
      <c r="F1502" s="76"/>
      <c r="G1502" s="76"/>
      <c r="H1502" s="76"/>
      <c r="I1502" s="76"/>
      <c r="J1502" s="76"/>
      <c r="K1502" s="192"/>
      <c r="L1502" s="77"/>
      <c r="M1502" s="78"/>
      <c r="N1502" s="78"/>
      <c r="O1502" s="78"/>
      <c r="P1502" s="1"/>
      <c r="Q1502" s="27"/>
      <c r="R1502" s="30"/>
      <c r="S1502" s="1"/>
    </row>
    <row r="1503" spans="1:19" ht="12.75" customHeight="1" x14ac:dyDescent="0.25">
      <c r="A1503" s="22"/>
      <c r="B1503" s="27"/>
      <c r="C1503" s="27"/>
      <c r="D1503" s="27"/>
      <c r="E1503" s="27"/>
      <c r="F1503" s="76"/>
      <c r="G1503" s="76"/>
      <c r="H1503" s="76"/>
      <c r="I1503" s="76"/>
      <c r="J1503" s="76"/>
      <c r="K1503" s="192"/>
      <c r="L1503" s="77"/>
      <c r="M1503" s="78"/>
      <c r="N1503" s="78"/>
      <c r="O1503" s="78"/>
      <c r="P1503" s="1"/>
      <c r="Q1503" s="27"/>
      <c r="R1503" s="30"/>
      <c r="S1503" s="1"/>
    </row>
    <row r="1504" spans="1:19" ht="12.75" customHeight="1" x14ac:dyDescent="0.25">
      <c r="A1504" s="22"/>
      <c r="B1504" s="27"/>
      <c r="C1504" s="27"/>
      <c r="D1504" s="27"/>
      <c r="E1504" s="27"/>
      <c r="F1504" s="76"/>
      <c r="G1504" s="76"/>
      <c r="H1504" s="76"/>
      <c r="I1504" s="76"/>
      <c r="J1504" s="76"/>
      <c r="K1504" s="192"/>
      <c r="L1504" s="77"/>
      <c r="M1504" s="78"/>
      <c r="N1504" s="78"/>
      <c r="O1504" s="78"/>
      <c r="P1504" s="1"/>
      <c r="Q1504" s="27"/>
      <c r="R1504" s="30"/>
      <c r="S1504" s="1"/>
    </row>
    <row r="1505" spans="1:19" ht="12.75" customHeight="1" x14ac:dyDescent="0.25">
      <c r="A1505" s="22"/>
      <c r="B1505" s="27"/>
      <c r="C1505" s="27"/>
      <c r="D1505" s="27"/>
      <c r="E1505" s="27"/>
      <c r="F1505" s="76"/>
      <c r="G1505" s="76"/>
      <c r="H1505" s="76"/>
      <c r="I1505" s="76"/>
      <c r="J1505" s="76"/>
      <c r="K1505" s="192"/>
      <c r="L1505" s="77"/>
      <c r="M1505" s="78"/>
      <c r="N1505" s="78"/>
      <c r="O1505" s="78"/>
      <c r="P1505" s="1"/>
      <c r="Q1505" s="27"/>
      <c r="R1505" s="30"/>
      <c r="S1505" s="1"/>
    </row>
    <row r="1506" spans="1:19" ht="12.75" customHeight="1" x14ac:dyDescent="0.25">
      <c r="A1506" s="22"/>
      <c r="B1506" s="27"/>
      <c r="C1506" s="27"/>
      <c r="D1506" s="27"/>
      <c r="E1506" s="27"/>
      <c r="F1506" s="76"/>
      <c r="G1506" s="76"/>
      <c r="H1506" s="76"/>
      <c r="I1506" s="76"/>
      <c r="J1506" s="76"/>
      <c r="K1506" s="192"/>
      <c r="L1506" s="77"/>
      <c r="M1506" s="78"/>
      <c r="N1506" s="78"/>
      <c r="O1506" s="78"/>
      <c r="P1506" s="1"/>
      <c r="Q1506" s="27"/>
      <c r="R1506" s="30"/>
      <c r="S1506" s="1"/>
    </row>
    <row r="1507" spans="1:19" ht="12.75" customHeight="1" x14ac:dyDescent="0.25">
      <c r="A1507" s="22"/>
      <c r="B1507" s="27"/>
      <c r="C1507" s="27"/>
      <c r="D1507" s="27"/>
      <c r="E1507" s="27"/>
      <c r="F1507" s="76"/>
      <c r="G1507" s="76"/>
      <c r="H1507" s="76"/>
      <c r="I1507" s="76"/>
      <c r="J1507" s="76"/>
      <c r="K1507" s="192"/>
      <c r="L1507" s="77"/>
      <c r="M1507" s="78"/>
      <c r="N1507" s="78"/>
      <c r="O1507" s="78"/>
      <c r="P1507" s="1"/>
      <c r="Q1507" s="27"/>
      <c r="R1507" s="30"/>
      <c r="S1507" s="1"/>
    </row>
    <row r="1508" spans="1:19" ht="12.75" customHeight="1" x14ac:dyDescent="0.25">
      <c r="A1508" s="22"/>
      <c r="B1508" s="27"/>
      <c r="C1508" s="27"/>
      <c r="D1508" s="27"/>
      <c r="E1508" s="27"/>
      <c r="F1508" s="76"/>
      <c r="G1508" s="76"/>
      <c r="H1508" s="76"/>
      <c r="I1508" s="76"/>
      <c r="J1508" s="76"/>
      <c r="K1508" s="192"/>
      <c r="L1508" s="77"/>
      <c r="M1508" s="78"/>
      <c r="N1508" s="78"/>
      <c r="O1508" s="78"/>
      <c r="P1508" s="1"/>
      <c r="Q1508" s="27"/>
      <c r="R1508" s="30"/>
      <c r="S1508" s="1"/>
    </row>
    <row r="1509" spans="1:19" ht="12.75" customHeight="1" x14ac:dyDescent="0.25">
      <c r="A1509" s="22"/>
      <c r="B1509" s="27"/>
      <c r="C1509" s="27"/>
      <c r="D1509" s="27"/>
      <c r="E1509" s="27"/>
      <c r="F1509" s="76"/>
      <c r="G1509" s="76"/>
      <c r="H1509" s="76"/>
      <c r="I1509" s="76"/>
      <c r="J1509" s="76"/>
      <c r="K1509" s="192"/>
      <c r="L1509" s="77"/>
      <c r="M1509" s="78"/>
      <c r="N1509" s="78"/>
      <c r="O1509" s="78"/>
      <c r="P1509" s="1"/>
      <c r="Q1509" s="27"/>
      <c r="R1509" s="30"/>
      <c r="S1509" s="1"/>
    </row>
    <row r="1510" spans="1:19" ht="12.75" customHeight="1" x14ac:dyDescent="0.25">
      <c r="A1510" s="22"/>
      <c r="B1510" s="27"/>
      <c r="C1510" s="27"/>
      <c r="D1510" s="27"/>
      <c r="E1510" s="27"/>
      <c r="F1510" s="76"/>
      <c r="G1510" s="76"/>
      <c r="H1510" s="76"/>
      <c r="I1510" s="76"/>
      <c r="J1510" s="76"/>
      <c r="K1510" s="192"/>
      <c r="L1510" s="77"/>
      <c r="M1510" s="78"/>
      <c r="N1510" s="78"/>
      <c r="O1510" s="78"/>
      <c r="P1510" s="1"/>
      <c r="Q1510" s="27"/>
      <c r="R1510" s="30"/>
      <c r="S1510" s="1"/>
    </row>
    <row r="1511" spans="1:19" ht="12.75" customHeight="1" x14ac:dyDescent="0.25">
      <c r="A1511" s="22"/>
      <c r="B1511" s="27"/>
      <c r="C1511" s="27"/>
      <c r="D1511" s="27"/>
      <c r="E1511" s="27"/>
      <c r="F1511" s="76"/>
      <c r="G1511" s="76"/>
      <c r="H1511" s="76"/>
      <c r="I1511" s="76"/>
      <c r="J1511" s="76"/>
      <c r="K1511" s="192"/>
      <c r="L1511" s="77"/>
      <c r="M1511" s="78"/>
      <c r="N1511" s="78"/>
      <c r="O1511" s="78"/>
      <c r="P1511" s="1"/>
      <c r="Q1511" s="27"/>
      <c r="R1511" s="30"/>
      <c r="S1511" s="1"/>
    </row>
    <row r="1512" spans="1:19" ht="12.75" customHeight="1" x14ac:dyDescent="0.25">
      <c r="A1512" s="22"/>
      <c r="B1512" s="27"/>
      <c r="C1512" s="27"/>
      <c r="D1512" s="27"/>
      <c r="E1512" s="27"/>
      <c r="F1512" s="76"/>
      <c r="G1512" s="76"/>
      <c r="H1512" s="76"/>
      <c r="I1512" s="76"/>
      <c r="J1512" s="76"/>
      <c r="K1512" s="192"/>
      <c r="L1512" s="77"/>
      <c r="M1512" s="78"/>
      <c r="N1512" s="78"/>
      <c r="O1512" s="78"/>
      <c r="P1512" s="1"/>
      <c r="Q1512" s="27"/>
      <c r="R1512" s="30"/>
      <c r="S1512" s="1"/>
    </row>
    <row r="1513" spans="1:19" ht="12.75" customHeight="1" x14ac:dyDescent="0.25">
      <c r="A1513" s="22"/>
      <c r="B1513" s="27"/>
      <c r="C1513" s="27"/>
      <c r="D1513" s="27"/>
      <c r="E1513" s="27"/>
      <c r="F1513" s="76"/>
      <c r="G1513" s="76"/>
      <c r="H1513" s="76"/>
      <c r="I1513" s="76"/>
      <c r="J1513" s="76"/>
      <c r="K1513" s="192"/>
      <c r="L1513" s="77"/>
      <c r="M1513" s="78"/>
      <c r="N1513" s="78"/>
      <c r="O1513" s="78"/>
      <c r="P1513" s="1"/>
      <c r="Q1513" s="27"/>
      <c r="R1513" s="30"/>
      <c r="S1513" s="1"/>
    </row>
    <row r="1514" spans="1:19" ht="12.75" customHeight="1" x14ac:dyDescent="0.25">
      <c r="A1514" s="22"/>
      <c r="B1514" s="27"/>
      <c r="C1514" s="27"/>
      <c r="D1514" s="27"/>
      <c r="E1514" s="27"/>
      <c r="F1514" s="76"/>
      <c r="G1514" s="76"/>
      <c r="H1514" s="76"/>
      <c r="I1514" s="76"/>
      <c r="J1514" s="76"/>
      <c r="K1514" s="192"/>
      <c r="L1514" s="77"/>
      <c r="M1514" s="78"/>
      <c r="N1514" s="78"/>
      <c r="O1514" s="78"/>
      <c r="P1514" s="1"/>
      <c r="Q1514" s="27"/>
      <c r="R1514" s="30"/>
      <c r="S1514" s="1"/>
    </row>
    <row r="1515" spans="1:19" ht="12.75" customHeight="1" x14ac:dyDescent="0.25">
      <c r="A1515" s="22"/>
      <c r="B1515" s="27"/>
      <c r="C1515" s="27"/>
      <c r="D1515" s="27"/>
      <c r="E1515" s="27"/>
      <c r="F1515" s="76"/>
      <c r="G1515" s="76"/>
      <c r="H1515" s="76"/>
      <c r="I1515" s="76"/>
      <c r="J1515" s="76"/>
      <c r="K1515" s="192"/>
      <c r="L1515" s="77"/>
      <c r="M1515" s="78"/>
      <c r="N1515" s="78"/>
      <c r="O1515" s="78"/>
      <c r="P1515" s="1"/>
      <c r="Q1515" s="27"/>
      <c r="R1515" s="30"/>
      <c r="S1515" s="1"/>
    </row>
    <row r="1516" spans="1:19" ht="12.75" customHeight="1" x14ac:dyDescent="0.25">
      <c r="A1516" s="22"/>
      <c r="B1516" s="27"/>
      <c r="C1516" s="27"/>
      <c r="D1516" s="27"/>
      <c r="E1516" s="27"/>
      <c r="F1516" s="76"/>
      <c r="G1516" s="76"/>
      <c r="H1516" s="76"/>
      <c r="I1516" s="76"/>
      <c r="J1516" s="76"/>
      <c r="K1516" s="192"/>
      <c r="L1516" s="77"/>
      <c r="M1516" s="78"/>
      <c r="N1516" s="78"/>
      <c r="O1516" s="78"/>
      <c r="P1516" s="1"/>
      <c r="Q1516" s="27"/>
      <c r="R1516" s="30"/>
      <c r="S1516" s="1"/>
    </row>
    <row r="1517" spans="1:19" ht="12.75" customHeight="1" x14ac:dyDescent="0.25">
      <c r="A1517" s="22"/>
      <c r="B1517" s="27"/>
      <c r="C1517" s="27"/>
      <c r="D1517" s="27"/>
      <c r="E1517" s="27"/>
      <c r="F1517" s="76"/>
      <c r="G1517" s="76"/>
      <c r="H1517" s="76"/>
      <c r="I1517" s="76"/>
      <c r="J1517" s="76"/>
      <c r="K1517" s="192"/>
      <c r="L1517" s="77"/>
      <c r="M1517" s="78"/>
      <c r="N1517" s="78"/>
      <c r="O1517" s="78"/>
      <c r="P1517" s="1"/>
      <c r="Q1517" s="27"/>
      <c r="R1517" s="30"/>
      <c r="S1517" s="1"/>
    </row>
    <row r="1518" spans="1:19" ht="12.75" customHeight="1" x14ac:dyDescent="0.25">
      <c r="A1518" s="22"/>
      <c r="B1518" s="27"/>
      <c r="C1518" s="27"/>
      <c r="D1518" s="27"/>
      <c r="E1518" s="27"/>
      <c r="F1518" s="76"/>
      <c r="G1518" s="76"/>
      <c r="H1518" s="76"/>
      <c r="I1518" s="76"/>
      <c r="J1518" s="76"/>
      <c r="K1518" s="192"/>
      <c r="L1518" s="77"/>
      <c r="M1518" s="78"/>
      <c r="N1518" s="78"/>
      <c r="O1518" s="78"/>
      <c r="P1518" s="1"/>
      <c r="Q1518" s="27"/>
      <c r="R1518" s="30"/>
      <c r="S1518" s="1"/>
    </row>
    <row r="1519" spans="1:19" ht="12.75" customHeight="1" x14ac:dyDescent="0.25">
      <c r="A1519" s="22"/>
      <c r="B1519" s="27"/>
      <c r="C1519" s="27"/>
      <c r="D1519" s="27"/>
      <c r="E1519" s="27"/>
      <c r="F1519" s="76"/>
      <c r="G1519" s="76"/>
      <c r="H1519" s="76"/>
      <c r="I1519" s="76"/>
      <c r="J1519" s="76"/>
      <c r="K1519" s="192"/>
      <c r="L1519" s="77"/>
      <c r="M1519" s="78"/>
      <c r="N1519" s="78"/>
      <c r="O1519" s="78"/>
      <c r="P1519" s="1"/>
      <c r="Q1519" s="27"/>
      <c r="R1519" s="30"/>
      <c r="S1519" s="1"/>
    </row>
    <row r="1520" spans="1:19" ht="12.75" customHeight="1" x14ac:dyDescent="0.25">
      <c r="A1520" s="22"/>
      <c r="B1520" s="27"/>
      <c r="C1520" s="27"/>
      <c r="D1520" s="27"/>
      <c r="E1520" s="27"/>
      <c r="F1520" s="76"/>
      <c r="G1520" s="76"/>
      <c r="H1520" s="76"/>
      <c r="I1520" s="76"/>
      <c r="J1520" s="76"/>
      <c r="K1520" s="192"/>
      <c r="L1520" s="77"/>
      <c r="M1520" s="78"/>
      <c r="N1520" s="78"/>
      <c r="O1520" s="78"/>
      <c r="P1520" s="1"/>
      <c r="Q1520" s="27"/>
      <c r="R1520" s="30"/>
      <c r="S1520" s="1"/>
    </row>
    <row r="1521" spans="1:19" ht="12.75" customHeight="1" x14ac:dyDescent="0.25">
      <c r="A1521" s="22"/>
      <c r="B1521" s="27"/>
      <c r="C1521" s="27"/>
      <c r="D1521" s="27"/>
      <c r="E1521" s="27"/>
      <c r="F1521" s="76"/>
      <c r="G1521" s="76"/>
      <c r="H1521" s="76"/>
      <c r="I1521" s="76"/>
      <c r="J1521" s="76"/>
      <c r="K1521" s="192"/>
      <c r="L1521" s="77"/>
      <c r="M1521" s="78"/>
      <c r="N1521" s="78"/>
      <c r="O1521" s="78"/>
      <c r="P1521" s="1"/>
      <c r="Q1521" s="27"/>
      <c r="R1521" s="30"/>
      <c r="S1521" s="1"/>
    </row>
    <row r="1522" spans="1:19" ht="12.75" customHeight="1" x14ac:dyDescent="0.25">
      <c r="A1522" s="22"/>
      <c r="B1522" s="27"/>
      <c r="C1522" s="27"/>
      <c r="D1522" s="27"/>
      <c r="E1522" s="27"/>
      <c r="F1522" s="76"/>
      <c r="G1522" s="76"/>
      <c r="H1522" s="76"/>
      <c r="I1522" s="76"/>
      <c r="J1522" s="76"/>
      <c r="K1522" s="192"/>
      <c r="L1522" s="77"/>
      <c r="M1522" s="78"/>
      <c r="N1522" s="78"/>
      <c r="O1522" s="78"/>
      <c r="P1522" s="1"/>
      <c r="Q1522" s="27"/>
      <c r="R1522" s="30"/>
      <c r="S1522" s="1"/>
    </row>
    <row r="1523" spans="1:19" ht="12.75" customHeight="1" x14ac:dyDescent="0.25">
      <c r="A1523" s="22"/>
      <c r="B1523" s="27"/>
      <c r="C1523" s="27"/>
      <c r="D1523" s="27"/>
      <c r="E1523" s="27"/>
      <c r="F1523" s="76"/>
      <c r="G1523" s="76"/>
      <c r="H1523" s="76"/>
      <c r="I1523" s="76"/>
      <c r="J1523" s="76"/>
      <c r="K1523" s="192"/>
      <c r="L1523" s="77"/>
      <c r="M1523" s="78"/>
      <c r="N1523" s="78"/>
      <c r="O1523" s="78"/>
      <c r="P1523" s="1"/>
      <c r="Q1523" s="27"/>
      <c r="R1523" s="30"/>
      <c r="S1523" s="1"/>
    </row>
    <row r="1524" spans="1:19" ht="12.75" customHeight="1" x14ac:dyDescent="0.25">
      <c r="A1524" s="22"/>
      <c r="B1524" s="27"/>
      <c r="C1524" s="27"/>
      <c r="D1524" s="27"/>
      <c r="E1524" s="27"/>
      <c r="F1524" s="76"/>
      <c r="G1524" s="76"/>
      <c r="H1524" s="76"/>
      <c r="I1524" s="76"/>
      <c r="J1524" s="76"/>
      <c r="K1524" s="192"/>
      <c r="L1524" s="77"/>
      <c r="M1524" s="78"/>
      <c r="N1524" s="78"/>
      <c r="O1524" s="78"/>
      <c r="P1524" s="1"/>
      <c r="Q1524" s="27"/>
      <c r="R1524" s="30"/>
      <c r="S1524" s="1"/>
    </row>
    <row r="1525" spans="1:19" ht="12.75" customHeight="1" x14ac:dyDescent="0.25">
      <c r="A1525" s="22"/>
      <c r="B1525" s="27"/>
      <c r="C1525" s="27"/>
      <c r="D1525" s="27"/>
      <c r="E1525" s="27"/>
      <c r="F1525" s="76"/>
      <c r="G1525" s="76"/>
      <c r="H1525" s="76"/>
      <c r="I1525" s="76"/>
      <c r="J1525" s="76"/>
      <c r="K1525" s="192"/>
      <c r="L1525" s="77"/>
      <c r="M1525" s="78"/>
      <c r="N1525" s="78"/>
      <c r="O1525" s="78"/>
      <c r="P1525" s="1"/>
      <c r="Q1525" s="27"/>
      <c r="R1525" s="30"/>
      <c r="S1525" s="1"/>
    </row>
    <row r="1526" spans="1:19" ht="12.75" customHeight="1" x14ac:dyDescent="0.25">
      <c r="A1526" s="22"/>
      <c r="B1526" s="27"/>
      <c r="C1526" s="27"/>
      <c r="D1526" s="27"/>
      <c r="E1526" s="27"/>
      <c r="F1526" s="76"/>
      <c r="G1526" s="76"/>
      <c r="H1526" s="76"/>
      <c r="I1526" s="76"/>
      <c r="J1526" s="76"/>
      <c r="K1526" s="192"/>
      <c r="L1526" s="77"/>
      <c r="M1526" s="78"/>
      <c r="N1526" s="78"/>
      <c r="O1526" s="78"/>
      <c r="P1526" s="1"/>
      <c r="Q1526" s="27"/>
      <c r="R1526" s="30"/>
      <c r="S1526" s="1"/>
    </row>
    <row r="1527" spans="1:19" ht="12.75" customHeight="1" x14ac:dyDescent="0.25">
      <c r="A1527" s="22"/>
      <c r="B1527" s="27"/>
      <c r="C1527" s="27"/>
      <c r="D1527" s="27"/>
      <c r="E1527" s="27"/>
      <c r="F1527" s="76"/>
      <c r="G1527" s="76"/>
      <c r="H1527" s="76"/>
      <c r="I1527" s="76"/>
      <c r="J1527" s="76"/>
      <c r="K1527" s="192"/>
      <c r="L1527" s="77"/>
      <c r="M1527" s="78"/>
      <c r="N1527" s="78"/>
      <c r="O1527" s="78"/>
      <c r="P1527" s="1"/>
      <c r="Q1527" s="27"/>
      <c r="R1527" s="30"/>
      <c r="S1527" s="1"/>
    </row>
    <row r="1528" spans="1:19" ht="12.75" customHeight="1" x14ac:dyDescent="0.25">
      <c r="A1528" s="22"/>
      <c r="B1528" s="27"/>
      <c r="C1528" s="27"/>
      <c r="D1528" s="27"/>
      <c r="E1528" s="27"/>
      <c r="F1528" s="76"/>
      <c r="G1528" s="76"/>
      <c r="H1528" s="76"/>
      <c r="I1528" s="76"/>
      <c r="J1528" s="76"/>
      <c r="K1528" s="192"/>
      <c r="L1528" s="77"/>
      <c r="M1528" s="78"/>
      <c r="N1528" s="78"/>
      <c r="O1528" s="78"/>
      <c r="P1528" s="1"/>
      <c r="Q1528" s="27"/>
      <c r="R1528" s="30"/>
      <c r="S1528" s="1"/>
    </row>
    <row r="1529" spans="1:19" ht="12.75" customHeight="1" x14ac:dyDescent="0.25">
      <c r="A1529" s="22"/>
      <c r="B1529" s="27"/>
      <c r="C1529" s="27"/>
      <c r="D1529" s="27"/>
      <c r="E1529" s="27"/>
      <c r="F1529" s="76"/>
      <c r="G1529" s="76"/>
      <c r="H1529" s="76"/>
      <c r="I1529" s="76"/>
      <c r="J1529" s="76"/>
      <c r="K1529" s="192"/>
      <c r="L1529" s="77"/>
      <c r="M1529" s="78"/>
      <c r="N1529" s="78"/>
      <c r="O1529" s="78"/>
      <c r="P1529" s="1"/>
      <c r="Q1529" s="27"/>
      <c r="R1529" s="30"/>
      <c r="S1529" s="1"/>
    </row>
    <row r="1530" spans="1:19" ht="12.75" customHeight="1" x14ac:dyDescent="0.25">
      <c r="A1530" s="22"/>
      <c r="B1530" s="27"/>
      <c r="C1530" s="27"/>
      <c r="D1530" s="27"/>
      <c r="E1530" s="27"/>
      <c r="F1530" s="76"/>
      <c r="G1530" s="76"/>
      <c r="H1530" s="76"/>
      <c r="I1530" s="76"/>
      <c r="J1530" s="76"/>
      <c r="K1530" s="192"/>
      <c r="L1530" s="77"/>
      <c r="M1530" s="78"/>
      <c r="N1530" s="78"/>
      <c r="O1530" s="78"/>
      <c r="P1530" s="1"/>
      <c r="Q1530" s="27"/>
      <c r="R1530" s="30"/>
      <c r="S1530" s="1"/>
    </row>
    <row r="1531" spans="1:19" ht="12.75" customHeight="1" x14ac:dyDescent="0.25">
      <c r="A1531" s="22"/>
      <c r="B1531" s="27"/>
      <c r="C1531" s="27"/>
      <c r="D1531" s="27"/>
      <c r="E1531" s="27"/>
      <c r="F1531" s="76"/>
      <c r="G1531" s="76"/>
      <c r="H1531" s="76"/>
      <c r="I1531" s="76"/>
      <c r="J1531" s="76"/>
      <c r="K1531" s="192"/>
      <c r="L1531" s="77"/>
      <c r="M1531" s="78"/>
      <c r="N1531" s="78"/>
      <c r="O1531" s="78"/>
      <c r="P1531" s="1"/>
      <c r="Q1531" s="27"/>
      <c r="R1531" s="30"/>
      <c r="S1531" s="1"/>
    </row>
    <row r="1532" spans="1:19" ht="12.75" customHeight="1" x14ac:dyDescent="0.25">
      <c r="A1532" s="22"/>
      <c r="B1532" s="27"/>
      <c r="C1532" s="27"/>
      <c r="D1532" s="27"/>
      <c r="E1532" s="27"/>
      <c r="F1532" s="76"/>
      <c r="G1532" s="76"/>
      <c r="H1532" s="76"/>
      <c r="I1532" s="76"/>
      <c r="J1532" s="76"/>
      <c r="K1532" s="192"/>
      <c r="L1532" s="77"/>
      <c r="M1532" s="78"/>
      <c r="N1532" s="78"/>
      <c r="O1532" s="78"/>
      <c r="P1532" s="1"/>
      <c r="Q1532" s="27"/>
      <c r="R1532" s="30"/>
      <c r="S1532" s="1"/>
    </row>
    <row r="1533" spans="1:19" ht="12.75" customHeight="1" x14ac:dyDescent="0.25">
      <c r="A1533" s="22"/>
      <c r="B1533" s="27"/>
      <c r="C1533" s="27"/>
      <c r="D1533" s="27"/>
      <c r="E1533" s="27"/>
      <c r="F1533" s="76"/>
      <c r="G1533" s="76"/>
      <c r="H1533" s="76"/>
      <c r="I1533" s="76"/>
      <c r="J1533" s="76"/>
      <c r="K1533" s="192"/>
      <c r="L1533" s="77"/>
      <c r="M1533" s="78"/>
      <c r="N1533" s="78"/>
      <c r="O1533" s="78"/>
      <c r="P1533" s="1"/>
      <c r="Q1533" s="27"/>
      <c r="R1533" s="30"/>
      <c r="S1533" s="1"/>
    </row>
    <row r="1534" spans="1:19" ht="12.75" customHeight="1" x14ac:dyDescent="0.25">
      <c r="A1534" s="22"/>
      <c r="B1534" s="27"/>
      <c r="C1534" s="27"/>
      <c r="D1534" s="27"/>
      <c r="E1534" s="27"/>
      <c r="F1534" s="76"/>
      <c r="G1534" s="76"/>
      <c r="H1534" s="76"/>
      <c r="I1534" s="76"/>
      <c r="J1534" s="76"/>
      <c r="K1534" s="192"/>
      <c r="L1534" s="77"/>
      <c r="M1534" s="78"/>
      <c r="N1534" s="78"/>
      <c r="O1534" s="78"/>
      <c r="P1534" s="1"/>
      <c r="Q1534" s="27"/>
      <c r="R1534" s="30"/>
      <c r="S1534" s="1"/>
    </row>
    <row r="1535" spans="1:19" ht="12.75" customHeight="1" x14ac:dyDescent="0.25">
      <c r="A1535" s="22"/>
      <c r="B1535" s="27"/>
      <c r="C1535" s="27"/>
      <c r="D1535" s="27"/>
      <c r="E1535" s="27"/>
      <c r="F1535" s="76"/>
      <c r="G1535" s="76"/>
      <c r="H1535" s="76"/>
      <c r="I1535" s="76"/>
      <c r="J1535" s="76"/>
      <c r="K1535" s="192"/>
      <c r="L1535" s="77"/>
      <c r="M1535" s="78"/>
      <c r="N1535" s="78"/>
      <c r="O1535" s="78"/>
      <c r="P1535" s="1"/>
      <c r="Q1535" s="27"/>
      <c r="R1535" s="30"/>
      <c r="S1535" s="1"/>
    </row>
    <row r="1536" spans="1:19" ht="12.75" customHeight="1" x14ac:dyDescent="0.25">
      <c r="A1536" s="22"/>
      <c r="B1536" s="27"/>
      <c r="C1536" s="27"/>
      <c r="D1536" s="27"/>
      <c r="E1536" s="27"/>
      <c r="F1536" s="76"/>
      <c r="G1536" s="76"/>
      <c r="H1536" s="76"/>
      <c r="I1536" s="76"/>
      <c r="J1536" s="76"/>
      <c r="K1536" s="192"/>
      <c r="L1536" s="77"/>
      <c r="M1536" s="78"/>
      <c r="N1536" s="78"/>
      <c r="O1536" s="78"/>
      <c r="P1536" s="1"/>
      <c r="Q1536" s="27"/>
      <c r="R1536" s="30"/>
      <c r="S1536" s="1"/>
    </row>
    <row r="1537" spans="1:19" ht="12.75" customHeight="1" x14ac:dyDescent="0.25">
      <c r="A1537" s="22"/>
      <c r="B1537" s="27"/>
      <c r="C1537" s="27"/>
      <c r="D1537" s="27"/>
      <c r="E1537" s="27"/>
      <c r="F1537" s="76"/>
      <c r="G1537" s="76"/>
      <c r="H1537" s="76"/>
      <c r="I1537" s="76"/>
      <c r="J1537" s="76"/>
      <c r="K1537" s="192"/>
      <c r="L1537" s="77"/>
      <c r="M1537" s="78"/>
      <c r="N1537" s="78"/>
      <c r="O1537" s="78"/>
      <c r="P1537" s="1"/>
      <c r="Q1537" s="27"/>
      <c r="R1537" s="30"/>
      <c r="S1537" s="1"/>
    </row>
    <row r="1538" spans="1:19" ht="12.75" customHeight="1" x14ac:dyDescent="0.25">
      <c r="A1538" s="22"/>
      <c r="B1538" s="27"/>
      <c r="C1538" s="27"/>
      <c r="D1538" s="27"/>
      <c r="E1538" s="27"/>
      <c r="F1538" s="76"/>
      <c r="G1538" s="76"/>
      <c r="H1538" s="76"/>
      <c r="I1538" s="76"/>
      <c r="J1538" s="76"/>
      <c r="K1538" s="192"/>
      <c r="L1538" s="77"/>
      <c r="M1538" s="78"/>
      <c r="N1538" s="78"/>
      <c r="O1538" s="78"/>
      <c r="P1538" s="1"/>
      <c r="Q1538" s="27"/>
      <c r="R1538" s="30"/>
      <c r="S1538" s="1"/>
    </row>
    <row r="1539" spans="1:19" ht="12.75" customHeight="1" x14ac:dyDescent="0.25">
      <c r="A1539" s="22"/>
      <c r="B1539" s="27"/>
      <c r="C1539" s="27"/>
      <c r="D1539" s="27"/>
      <c r="E1539" s="27"/>
      <c r="F1539" s="76"/>
      <c r="G1539" s="76"/>
      <c r="H1539" s="76"/>
      <c r="I1539" s="76"/>
      <c r="J1539" s="76"/>
      <c r="K1539" s="192"/>
      <c r="L1539" s="77"/>
      <c r="M1539" s="78"/>
      <c r="N1539" s="78"/>
      <c r="O1539" s="78"/>
      <c r="P1539" s="1"/>
      <c r="Q1539" s="27"/>
      <c r="R1539" s="30"/>
      <c r="S1539" s="1"/>
    </row>
    <row r="1540" spans="1:19" ht="12.75" customHeight="1" x14ac:dyDescent="0.25">
      <c r="A1540" s="22"/>
      <c r="B1540" s="27"/>
      <c r="C1540" s="27"/>
      <c r="D1540" s="27"/>
      <c r="E1540" s="27"/>
      <c r="F1540" s="76"/>
      <c r="G1540" s="76"/>
      <c r="H1540" s="76"/>
      <c r="I1540" s="76"/>
      <c r="J1540" s="76"/>
      <c r="K1540" s="192"/>
      <c r="L1540" s="77"/>
      <c r="M1540" s="78"/>
      <c r="N1540" s="78"/>
      <c r="O1540" s="78"/>
      <c r="P1540" s="1"/>
      <c r="Q1540" s="27"/>
      <c r="R1540" s="30"/>
      <c r="S1540" s="1"/>
    </row>
    <row r="1541" spans="1:19" ht="12.75" customHeight="1" x14ac:dyDescent="0.25">
      <c r="A1541" s="22"/>
      <c r="B1541" s="27"/>
      <c r="C1541" s="27"/>
      <c r="D1541" s="27"/>
      <c r="E1541" s="27"/>
      <c r="F1541" s="76"/>
      <c r="G1541" s="76"/>
      <c r="H1541" s="76"/>
      <c r="I1541" s="76"/>
      <c r="J1541" s="76"/>
      <c r="K1541" s="192"/>
      <c r="L1541" s="77"/>
      <c r="M1541" s="78"/>
      <c r="N1541" s="78"/>
      <c r="O1541" s="78"/>
      <c r="P1541" s="1"/>
      <c r="Q1541" s="27"/>
      <c r="R1541" s="30"/>
      <c r="S1541" s="1"/>
    </row>
    <row r="1542" spans="1:19" ht="12.75" customHeight="1" x14ac:dyDescent="0.25">
      <c r="A1542" s="22"/>
      <c r="B1542" s="27"/>
      <c r="C1542" s="27"/>
      <c r="D1542" s="27"/>
      <c r="E1542" s="27"/>
      <c r="F1542" s="76"/>
      <c r="G1542" s="76"/>
      <c r="H1542" s="76"/>
      <c r="I1542" s="76"/>
      <c r="J1542" s="76"/>
      <c r="K1542" s="192"/>
      <c r="L1542" s="77"/>
      <c r="M1542" s="78"/>
      <c r="N1542" s="78"/>
      <c r="O1542" s="78"/>
      <c r="P1542" s="1"/>
      <c r="Q1542" s="27"/>
      <c r="R1542" s="30"/>
      <c r="S1542" s="1"/>
    </row>
    <row r="1543" spans="1:19" ht="12.75" customHeight="1" x14ac:dyDescent="0.25">
      <c r="A1543" s="22"/>
      <c r="B1543" s="27"/>
      <c r="C1543" s="27"/>
      <c r="D1543" s="27"/>
      <c r="E1543" s="27"/>
      <c r="F1543" s="76"/>
      <c r="G1543" s="76"/>
      <c r="H1543" s="76"/>
      <c r="I1543" s="76"/>
      <c r="J1543" s="76"/>
      <c r="K1543" s="192"/>
      <c r="L1543" s="77"/>
      <c r="M1543" s="78"/>
      <c r="N1543" s="78"/>
      <c r="O1543" s="78"/>
      <c r="P1543" s="1"/>
      <c r="Q1543" s="27"/>
      <c r="R1543" s="30"/>
      <c r="S1543" s="1"/>
    </row>
    <row r="1544" spans="1:19" ht="12.75" customHeight="1" x14ac:dyDescent="0.25">
      <c r="A1544" s="22"/>
      <c r="B1544" s="27"/>
      <c r="C1544" s="27"/>
      <c r="D1544" s="27"/>
      <c r="E1544" s="27"/>
      <c r="F1544" s="76"/>
      <c r="G1544" s="76"/>
      <c r="H1544" s="76"/>
      <c r="I1544" s="76"/>
      <c r="J1544" s="76"/>
      <c r="K1544" s="192"/>
      <c r="L1544" s="77"/>
      <c r="M1544" s="78"/>
      <c r="N1544" s="78"/>
      <c r="O1544" s="78"/>
      <c r="P1544" s="1"/>
      <c r="Q1544" s="27"/>
      <c r="R1544" s="30"/>
      <c r="S1544" s="1"/>
    </row>
    <row r="1545" spans="1:19" ht="12.75" customHeight="1" x14ac:dyDescent="0.25">
      <c r="A1545" s="22"/>
      <c r="B1545" s="27"/>
      <c r="C1545" s="27"/>
      <c r="D1545" s="27"/>
      <c r="E1545" s="27"/>
      <c r="F1545" s="76"/>
      <c r="G1545" s="76"/>
      <c r="H1545" s="76"/>
      <c r="I1545" s="76"/>
      <c r="J1545" s="76"/>
      <c r="K1545" s="192"/>
      <c r="L1545" s="77"/>
      <c r="M1545" s="78"/>
      <c r="N1545" s="78"/>
      <c r="O1545" s="78"/>
      <c r="P1545" s="1"/>
      <c r="Q1545" s="27"/>
      <c r="R1545" s="30"/>
      <c r="S1545" s="1"/>
    </row>
    <row r="1546" spans="1:19" ht="12.75" customHeight="1" x14ac:dyDescent="0.25">
      <c r="A1546" s="22"/>
      <c r="B1546" s="27"/>
      <c r="C1546" s="27"/>
      <c r="D1546" s="27"/>
      <c r="E1546" s="27"/>
      <c r="F1546" s="76"/>
      <c r="G1546" s="76"/>
      <c r="H1546" s="76"/>
      <c r="I1546" s="76"/>
      <c r="J1546" s="76"/>
      <c r="K1546" s="192"/>
      <c r="L1546" s="77"/>
      <c r="M1546" s="78"/>
      <c r="N1546" s="78"/>
      <c r="O1546" s="78"/>
      <c r="P1546" s="1"/>
      <c r="Q1546" s="27"/>
      <c r="R1546" s="30"/>
      <c r="S1546" s="1"/>
    </row>
    <row r="1547" spans="1:19" ht="12.75" customHeight="1" x14ac:dyDescent="0.25">
      <c r="A1547" s="22"/>
      <c r="B1547" s="27"/>
      <c r="C1547" s="27"/>
      <c r="D1547" s="27"/>
      <c r="E1547" s="27"/>
      <c r="F1547" s="76"/>
      <c r="G1547" s="76"/>
      <c r="H1547" s="76"/>
      <c r="I1547" s="76"/>
      <c r="J1547" s="76"/>
      <c r="K1547" s="192"/>
      <c r="L1547" s="77"/>
      <c r="M1547" s="78"/>
      <c r="N1547" s="78"/>
      <c r="O1547" s="78"/>
      <c r="P1547" s="1"/>
      <c r="Q1547" s="27"/>
      <c r="R1547" s="30"/>
      <c r="S1547" s="1"/>
    </row>
    <row r="1548" spans="1:19" ht="12.75" customHeight="1" x14ac:dyDescent="0.25">
      <c r="A1548" s="22"/>
      <c r="B1548" s="27"/>
      <c r="C1548" s="27"/>
      <c r="D1548" s="27"/>
      <c r="E1548" s="27"/>
      <c r="F1548" s="76"/>
      <c r="G1548" s="76"/>
      <c r="H1548" s="76"/>
      <c r="I1548" s="76"/>
      <c r="J1548" s="76"/>
      <c r="K1548" s="192"/>
      <c r="L1548" s="77"/>
      <c r="M1548" s="78"/>
      <c r="N1548" s="78"/>
      <c r="O1548" s="78"/>
      <c r="P1548" s="1"/>
      <c r="Q1548" s="27"/>
      <c r="R1548" s="30"/>
      <c r="S1548" s="1"/>
    </row>
    <row r="1549" spans="1:19" ht="12.75" customHeight="1" x14ac:dyDescent="0.25">
      <c r="A1549" s="22"/>
      <c r="B1549" s="27"/>
      <c r="C1549" s="27"/>
      <c r="D1549" s="27"/>
      <c r="E1549" s="27"/>
      <c r="F1549" s="76"/>
      <c r="G1549" s="76"/>
      <c r="H1549" s="76"/>
      <c r="I1549" s="76"/>
      <c r="J1549" s="76"/>
      <c r="K1549" s="192"/>
      <c r="L1549" s="77"/>
      <c r="M1549" s="78"/>
      <c r="N1549" s="78"/>
      <c r="O1549" s="78"/>
      <c r="P1549" s="1"/>
      <c r="Q1549" s="27"/>
      <c r="R1549" s="30"/>
      <c r="S1549" s="1"/>
    </row>
    <row r="1550" spans="1:19" ht="12.75" customHeight="1" x14ac:dyDescent="0.25">
      <c r="A1550" s="22"/>
      <c r="B1550" s="27"/>
      <c r="C1550" s="27"/>
      <c r="D1550" s="27"/>
      <c r="E1550" s="27"/>
      <c r="F1550" s="76"/>
      <c r="G1550" s="76"/>
      <c r="H1550" s="76"/>
      <c r="I1550" s="76"/>
      <c r="J1550" s="76"/>
      <c r="K1550" s="192"/>
      <c r="L1550" s="77"/>
      <c r="M1550" s="78"/>
      <c r="N1550" s="78"/>
      <c r="O1550" s="78"/>
      <c r="P1550" s="1"/>
      <c r="Q1550" s="27"/>
      <c r="R1550" s="30"/>
      <c r="S1550" s="1"/>
    </row>
    <row r="1551" spans="1:19" ht="12.75" customHeight="1" x14ac:dyDescent="0.25">
      <c r="A1551" s="22"/>
      <c r="B1551" s="27"/>
      <c r="C1551" s="27"/>
      <c r="D1551" s="27"/>
      <c r="E1551" s="27"/>
      <c r="F1551" s="76"/>
      <c r="G1551" s="76"/>
      <c r="H1551" s="76"/>
      <c r="I1551" s="76"/>
      <c r="J1551" s="76"/>
      <c r="K1551" s="192"/>
      <c r="L1551" s="77"/>
      <c r="M1551" s="78"/>
      <c r="N1551" s="78"/>
      <c r="O1551" s="78"/>
      <c r="P1551" s="1"/>
      <c r="Q1551" s="27"/>
      <c r="R1551" s="30"/>
      <c r="S1551" s="1"/>
    </row>
    <row r="1552" spans="1:19" ht="12.75" customHeight="1" x14ac:dyDescent="0.25">
      <c r="A1552" s="22"/>
      <c r="B1552" s="27"/>
      <c r="C1552" s="27"/>
      <c r="D1552" s="27"/>
      <c r="E1552" s="27"/>
      <c r="F1552" s="76"/>
      <c r="G1552" s="76"/>
      <c r="H1552" s="76"/>
      <c r="I1552" s="76"/>
      <c r="J1552" s="76"/>
      <c r="K1552" s="192"/>
      <c r="L1552" s="77"/>
      <c r="M1552" s="78"/>
      <c r="N1552" s="78"/>
      <c r="O1552" s="78"/>
      <c r="P1552" s="1"/>
      <c r="Q1552" s="27"/>
      <c r="R1552" s="30"/>
      <c r="S1552" s="1"/>
    </row>
    <row r="1553" spans="1:19" ht="12.75" customHeight="1" x14ac:dyDescent="0.25">
      <c r="A1553" s="22"/>
      <c r="B1553" s="27"/>
      <c r="C1553" s="27"/>
      <c r="D1553" s="27"/>
      <c r="E1553" s="27"/>
      <c r="F1553" s="76"/>
      <c r="G1553" s="76"/>
      <c r="H1553" s="76"/>
      <c r="I1553" s="76"/>
      <c r="J1553" s="76"/>
      <c r="K1553" s="192"/>
      <c r="L1553" s="77"/>
      <c r="M1553" s="78"/>
      <c r="N1553" s="78"/>
      <c r="O1553" s="78"/>
      <c r="P1553" s="1"/>
      <c r="Q1553" s="27"/>
      <c r="R1553" s="30"/>
      <c r="S1553" s="1"/>
    </row>
    <row r="1554" spans="1:19" ht="12.75" customHeight="1" x14ac:dyDescent="0.25">
      <c r="A1554" s="22"/>
      <c r="B1554" s="27"/>
      <c r="C1554" s="27"/>
      <c r="D1554" s="27"/>
      <c r="E1554" s="27"/>
      <c r="F1554" s="76"/>
      <c r="G1554" s="76"/>
      <c r="H1554" s="76"/>
      <c r="I1554" s="76"/>
      <c r="J1554" s="76"/>
      <c r="K1554" s="192"/>
      <c r="L1554" s="77"/>
      <c r="M1554" s="78"/>
      <c r="N1554" s="78"/>
      <c r="O1554" s="78"/>
      <c r="P1554" s="1"/>
      <c r="Q1554" s="27"/>
      <c r="R1554" s="30"/>
      <c r="S1554" s="1"/>
    </row>
    <row r="1555" spans="1:19" ht="12.75" customHeight="1" x14ac:dyDescent="0.25">
      <c r="A1555" s="22"/>
      <c r="B1555" s="27"/>
      <c r="C1555" s="27"/>
      <c r="D1555" s="27"/>
      <c r="E1555" s="27"/>
      <c r="F1555" s="76"/>
      <c r="G1555" s="76"/>
      <c r="H1555" s="76"/>
      <c r="I1555" s="76"/>
      <c r="J1555" s="76"/>
      <c r="K1555" s="192"/>
      <c r="L1555" s="77"/>
      <c r="M1555" s="78"/>
      <c r="N1555" s="78"/>
      <c r="O1555" s="78"/>
      <c r="P1555" s="1"/>
      <c r="Q1555" s="27"/>
      <c r="R1555" s="30"/>
      <c r="S1555" s="1"/>
    </row>
    <row r="1556" spans="1:19" ht="12.75" customHeight="1" x14ac:dyDescent="0.25">
      <c r="A1556" s="22"/>
      <c r="B1556" s="27"/>
      <c r="C1556" s="27"/>
      <c r="D1556" s="27"/>
      <c r="E1556" s="27"/>
      <c r="F1556" s="76"/>
      <c r="G1556" s="76"/>
      <c r="H1556" s="76"/>
      <c r="I1556" s="76"/>
      <c r="J1556" s="76"/>
      <c r="K1556" s="192"/>
      <c r="L1556" s="77"/>
      <c r="M1556" s="78"/>
      <c r="N1556" s="78"/>
      <c r="O1556" s="78"/>
      <c r="P1556" s="1"/>
      <c r="Q1556" s="27"/>
      <c r="R1556" s="30"/>
      <c r="S1556" s="1"/>
    </row>
    <row r="1557" spans="1:19" ht="12.75" customHeight="1" x14ac:dyDescent="0.25">
      <c r="A1557" s="22"/>
      <c r="B1557" s="27"/>
      <c r="C1557" s="27"/>
      <c r="D1557" s="27"/>
      <c r="E1557" s="27"/>
      <c r="F1557" s="76"/>
      <c r="G1557" s="76"/>
      <c r="H1557" s="76"/>
      <c r="I1557" s="76"/>
      <c r="J1557" s="76"/>
      <c r="K1557" s="192"/>
      <c r="L1557" s="77"/>
      <c r="M1557" s="78"/>
      <c r="N1557" s="78"/>
      <c r="O1557" s="78"/>
      <c r="P1557" s="1"/>
      <c r="Q1557" s="27"/>
      <c r="R1557" s="30"/>
      <c r="S1557" s="1"/>
    </row>
    <row r="1558" spans="1:19" ht="12.75" customHeight="1" x14ac:dyDescent="0.25">
      <c r="A1558" s="22"/>
      <c r="B1558" s="27"/>
      <c r="C1558" s="27"/>
      <c r="D1558" s="27"/>
      <c r="E1558" s="27"/>
      <c r="F1558" s="76"/>
      <c r="G1558" s="76"/>
      <c r="H1558" s="76"/>
      <c r="I1558" s="76"/>
      <c r="J1558" s="76"/>
      <c r="K1558" s="192"/>
      <c r="L1558" s="77"/>
      <c r="M1558" s="78"/>
      <c r="N1558" s="78"/>
      <c r="O1558" s="78"/>
      <c r="P1558" s="1"/>
      <c r="Q1558" s="27"/>
      <c r="R1558" s="30"/>
      <c r="S1558" s="1"/>
    </row>
    <row r="1559" spans="1:19" ht="12.75" customHeight="1" x14ac:dyDescent="0.25">
      <c r="A1559" s="22"/>
      <c r="B1559" s="27"/>
      <c r="C1559" s="27"/>
      <c r="D1559" s="27"/>
      <c r="E1559" s="27"/>
      <c r="F1559" s="76"/>
      <c r="G1559" s="76"/>
      <c r="H1559" s="76"/>
      <c r="I1559" s="76"/>
      <c r="J1559" s="76"/>
      <c r="K1559" s="192"/>
      <c r="L1559" s="77"/>
      <c r="M1559" s="78"/>
      <c r="N1559" s="78"/>
      <c r="O1559" s="78"/>
      <c r="P1559" s="1"/>
      <c r="Q1559" s="27"/>
      <c r="R1559" s="30"/>
      <c r="S1559" s="1"/>
    </row>
    <row r="1560" spans="1:19" ht="12.75" customHeight="1" x14ac:dyDescent="0.25">
      <c r="A1560" s="22"/>
      <c r="B1560" s="27"/>
      <c r="C1560" s="27"/>
      <c r="D1560" s="27"/>
      <c r="E1560" s="27"/>
      <c r="F1560" s="76"/>
      <c r="G1560" s="76"/>
      <c r="H1560" s="76"/>
      <c r="I1560" s="76"/>
      <c r="J1560" s="76"/>
      <c r="K1560" s="192"/>
      <c r="L1560" s="77"/>
      <c r="M1560" s="78"/>
      <c r="N1560" s="78"/>
      <c r="O1560" s="78"/>
      <c r="P1560" s="1"/>
      <c r="Q1560" s="27"/>
      <c r="R1560" s="30"/>
      <c r="S1560" s="1"/>
    </row>
    <row r="1561" spans="1:19" ht="12.75" customHeight="1" x14ac:dyDescent="0.25">
      <c r="A1561" s="22"/>
      <c r="B1561" s="27"/>
      <c r="C1561" s="27"/>
      <c r="D1561" s="27"/>
      <c r="E1561" s="27"/>
      <c r="F1561" s="76"/>
      <c r="G1561" s="76"/>
      <c r="H1561" s="76"/>
      <c r="I1561" s="76"/>
      <c r="J1561" s="76"/>
      <c r="K1561" s="192"/>
      <c r="L1561" s="77"/>
      <c r="M1561" s="78"/>
      <c r="N1561" s="78"/>
      <c r="O1561" s="78"/>
      <c r="P1561" s="1"/>
      <c r="Q1561" s="27"/>
      <c r="R1561" s="30"/>
      <c r="S1561" s="1"/>
    </row>
    <row r="1562" spans="1:19" ht="12.75" customHeight="1" x14ac:dyDescent="0.25">
      <c r="A1562" s="22"/>
      <c r="B1562" s="27"/>
      <c r="C1562" s="27"/>
      <c r="D1562" s="27"/>
      <c r="E1562" s="27"/>
      <c r="F1562" s="76"/>
      <c r="G1562" s="76"/>
      <c r="H1562" s="76"/>
      <c r="I1562" s="76"/>
      <c r="J1562" s="76"/>
      <c r="K1562" s="192"/>
      <c r="L1562" s="77"/>
      <c r="M1562" s="78"/>
      <c r="N1562" s="78"/>
      <c r="O1562" s="78"/>
      <c r="P1562" s="1"/>
      <c r="Q1562" s="27"/>
      <c r="R1562" s="30"/>
      <c r="S1562" s="1"/>
    </row>
    <row r="1563" spans="1:19" ht="12.75" customHeight="1" x14ac:dyDescent="0.25">
      <c r="A1563" s="22"/>
      <c r="B1563" s="27"/>
      <c r="C1563" s="27"/>
      <c r="D1563" s="27"/>
      <c r="E1563" s="27"/>
      <c r="F1563" s="76"/>
      <c r="G1563" s="76"/>
      <c r="H1563" s="76"/>
      <c r="I1563" s="76"/>
      <c r="J1563" s="76"/>
      <c r="K1563" s="192"/>
      <c r="L1563" s="77"/>
      <c r="M1563" s="78"/>
      <c r="N1563" s="78"/>
      <c r="O1563" s="78"/>
      <c r="P1563" s="1"/>
      <c r="Q1563" s="27"/>
      <c r="R1563" s="30"/>
      <c r="S1563" s="1"/>
    </row>
    <row r="1564" spans="1:19" ht="12.75" customHeight="1" x14ac:dyDescent="0.25">
      <c r="A1564" s="22"/>
      <c r="B1564" s="27"/>
      <c r="C1564" s="27"/>
      <c r="D1564" s="27"/>
      <c r="E1564" s="27"/>
      <c r="F1564" s="76"/>
      <c r="G1564" s="76"/>
      <c r="H1564" s="76"/>
      <c r="I1564" s="76"/>
      <c r="J1564" s="76"/>
      <c r="K1564" s="192"/>
      <c r="L1564" s="77"/>
      <c r="M1564" s="78"/>
      <c r="N1564" s="78"/>
      <c r="O1564" s="78"/>
      <c r="P1564" s="1"/>
      <c r="Q1564" s="27"/>
      <c r="R1564" s="30"/>
      <c r="S1564" s="1"/>
    </row>
    <row r="1565" spans="1:19" ht="12.75" customHeight="1" x14ac:dyDescent="0.25">
      <c r="A1565" s="22"/>
      <c r="B1565" s="27"/>
      <c r="C1565" s="27"/>
      <c r="D1565" s="27"/>
      <c r="E1565" s="27"/>
      <c r="F1565" s="76"/>
      <c r="G1565" s="76"/>
      <c r="H1565" s="76"/>
      <c r="I1565" s="76"/>
      <c r="J1565" s="76"/>
      <c r="K1565" s="192"/>
      <c r="L1565" s="77"/>
      <c r="M1565" s="78"/>
      <c r="N1565" s="78"/>
      <c r="O1565" s="78"/>
      <c r="P1565" s="1"/>
      <c r="Q1565" s="27"/>
      <c r="R1565" s="30"/>
      <c r="S1565" s="1"/>
    </row>
    <row r="1566" spans="1:19" ht="12.75" customHeight="1" x14ac:dyDescent="0.25">
      <c r="A1566" s="22"/>
      <c r="B1566" s="27"/>
      <c r="C1566" s="27"/>
      <c r="D1566" s="27"/>
      <c r="E1566" s="27"/>
      <c r="F1566" s="76"/>
      <c r="G1566" s="76"/>
      <c r="H1566" s="76"/>
      <c r="I1566" s="76"/>
      <c r="J1566" s="76"/>
      <c r="K1566" s="192"/>
      <c r="L1566" s="77"/>
      <c r="M1566" s="78"/>
      <c r="N1566" s="78"/>
      <c r="O1566" s="78"/>
      <c r="P1566" s="1"/>
      <c r="Q1566" s="27"/>
      <c r="R1566" s="30"/>
      <c r="S1566" s="1"/>
    </row>
    <row r="1567" spans="1:19" ht="12.75" customHeight="1" x14ac:dyDescent="0.25">
      <c r="A1567" s="22"/>
      <c r="B1567" s="27"/>
      <c r="C1567" s="27"/>
      <c r="D1567" s="27"/>
      <c r="E1567" s="27"/>
      <c r="F1567" s="76"/>
      <c r="G1567" s="76"/>
      <c r="H1567" s="76"/>
      <c r="I1567" s="76"/>
      <c r="J1567" s="76"/>
      <c r="K1567" s="192"/>
      <c r="L1567" s="77"/>
      <c r="M1567" s="78"/>
      <c r="N1567" s="78"/>
      <c r="O1567" s="78"/>
      <c r="P1567" s="1"/>
      <c r="Q1567" s="27"/>
      <c r="R1567" s="30"/>
      <c r="S1567" s="1"/>
    </row>
    <row r="1568" spans="1:19" ht="12.75" customHeight="1" x14ac:dyDescent="0.25">
      <c r="A1568" s="22"/>
      <c r="B1568" s="27"/>
      <c r="C1568" s="27"/>
      <c r="D1568" s="27"/>
      <c r="E1568" s="27"/>
      <c r="F1568" s="76"/>
      <c r="G1568" s="76"/>
      <c r="H1568" s="76"/>
      <c r="I1568" s="76"/>
      <c r="J1568" s="76"/>
      <c r="K1568" s="192"/>
      <c r="L1568" s="77"/>
      <c r="M1568" s="78"/>
      <c r="N1568" s="78"/>
      <c r="O1568" s="78"/>
      <c r="P1568" s="1"/>
      <c r="Q1568" s="27"/>
      <c r="R1568" s="30"/>
      <c r="S1568" s="1"/>
    </row>
    <row r="1569" spans="1:19" ht="12.75" customHeight="1" x14ac:dyDescent="0.25">
      <c r="A1569" s="22"/>
      <c r="B1569" s="27"/>
      <c r="C1569" s="27"/>
      <c r="D1569" s="27"/>
      <c r="E1569" s="27"/>
      <c r="F1569" s="76"/>
      <c r="G1569" s="76"/>
      <c r="H1569" s="76"/>
      <c r="I1569" s="76"/>
      <c r="J1569" s="76"/>
      <c r="K1569" s="192"/>
      <c r="L1569" s="77"/>
      <c r="M1569" s="78"/>
      <c r="N1569" s="78"/>
      <c r="O1569" s="78"/>
      <c r="P1569" s="1"/>
      <c r="Q1569" s="27"/>
      <c r="R1569" s="30"/>
      <c r="S1569" s="1"/>
    </row>
    <row r="1570" spans="1:19" ht="12.75" customHeight="1" x14ac:dyDescent="0.25">
      <c r="A1570" s="22"/>
      <c r="B1570" s="27"/>
      <c r="C1570" s="27"/>
      <c r="D1570" s="27"/>
      <c r="E1570" s="27"/>
      <c r="F1570" s="76"/>
      <c r="G1570" s="76"/>
      <c r="H1570" s="76"/>
      <c r="I1570" s="76"/>
      <c r="J1570" s="76"/>
      <c r="K1570" s="192"/>
      <c r="L1570" s="77"/>
      <c r="M1570" s="78"/>
      <c r="N1570" s="78"/>
      <c r="O1570" s="78"/>
      <c r="P1570" s="1"/>
      <c r="Q1570" s="27"/>
      <c r="R1570" s="30"/>
      <c r="S1570" s="1"/>
    </row>
    <row r="1571" spans="1:19" ht="12.75" customHeight="1" x14ac:dyDescent="0.25">
      <c r="A1571" s="22"/>
      <c r="B1571" s="27"/>
      <c r="C1571" s="27"/>
      <c r="D1571" s="27"/>
      <c r="E1571" s="27"/>
      <c r="F1571" s="76"/>
      <c r="G1571" s="76"/>
      <c r="H1571" s="76"/>
      <c r="I1571" s="76"/>
      <c r="J1571" s="76"/>
      <c r="K1571" s="192"/>
      <c r="L1571" s="77"/>
      <c r="M1571" s="78"/>
      <c r="N1571" s="78"/>
      <c r="O1571" s="78"/>
      <c r="P1571" s="1"/>
      <c r="Q1571" s="27"/>
      <c r="R1571" s="30"/>
      <c r="S1571" s="1"/>
    </row>
    <row r="1572" spans="1:19" ht="12.75" customHeight="1" x14ac:dyDescent="0.25">
      <c r="A1572" s="22"/>
      <c r="B1572" s="27"/>
      <c r="C1572" s="27"/>
      <c r="D1572" s="27"/>
      <c r="E1572" s="27"/>
      <c r="F1572" s="76"/>
      <c r="G1572" s="76"/>
      <c r="H1572" s="76"/>
      <c r="I1572" s="76"/>
      <c r="J1572" s="76"/>
      <c r="K1572" s="192"/>
      <c r="L1572" s="77"/>
      <c r="M1572" s="78"/>
      <c r="N1572" s="78"/>
      <c r="O1572" s="78"/>
      <c r="P1572" s="1"/>
      <c r="Q1572" s="27"/>
      <c r="R1572" s="30"/>
      <c r="S1572" s="1"/>
    </row>
    <row r="1573" spans="1:19" ht="12.75" customHeight="1" x14ac:dyDescent="0.25">
      <c r="A1573" s="22"/>
      <c r="B1573" s="27"/>
      <c r="C1573" s="27"/>
      <c r="D1573" s="27"/>
      <c r="E1573" s="27"/>
      <c r="F1573" s="76"/>
      <c r="G1573" s="76"/>
      <c r="H1573" s="76"/>
      <c r="I1573" s="76"/>
      <c r="J1573" s="76"/>
      <c r="K1573" s="192"/>
      <c r="L1573" s="77"/>
      <c r="M1573" s="78"/>
      <c r="N1573" s="78"/>
      <c r="O1573" s="78"/>
      <c r="P1573" s="1"/>
      <c r="Q1573" s="27"/>
      <c r="R1573" s="30"/>
      <c r="S1573" s="1"/>
    </row>
    <row r="1574" spans="1:19" ht="12.75" customHeight="1" x14ac:dyDescent="0.25">
      <c r="A1574" s="22"/>
      <c r="B1574" s="27"/>
      <c r="C1574" s="27"/>
      <c r="D1574" s="27"/>
      <c r="E1574" s="27"/>
      <c r="F1574" s="76"/>
      <c r="G1574" s="76"/>
      <c r="H1574" s="76"/>
      <c r="I1574" s="76"/>
      <c r="J1574" s="76"/>
      <c r="K1574" s="192"/>
      <c r="L1574" s="77"/>
      <c r="M1574" s="78"/>
      <c r="N1574" s="78"/>
      <c r="O1574" s="78"/>
      <c r="P1574" s="1"/>
      <c r="Q1574" s="27"/>
      <c r="R1574" s="30"/>
      <c r="S1574" s="1"/>
    </row>
    <row r="1575" spans="1:19" ht="12.75" customHeight="1" x14ac:dyDescent="0.25">
      <c r="A1575" s="22"/>
      <c r="B1575" s="27"/>
      <c r="C1575" s="27"/>
      <c r="D1575" s="27"/>
      <c r="E1575" s="27"/>
      <c r="F1575" s="76"/>
      <c r="G1575" s="76"/>
      <c r="H1575" s="76"/>
      <c r="I1575" s="76"/>
      <c r="J1575" s="76"/>
      <c r="K1575" s="192"/>
      <c r="L1575" s="77"/>
      <c r="M1575" s="78"/>
      <c r="N1575" s="78"/>
      <c r="O1575" s="78"/>
      <c r="P1575" s="1"/>
      <c r="Q1575" s="27"/>
      <c r="R1575" s="30"/>
      <c r="S1575" s="1"/>
    </row>
    <row r="1576" spans="1:19" ht="12.75" customHeight="1" x14ac:dyDescent="0.25">
      <c r="A1576" s="22"/>
      <c r="B1576" s="27"/>
      <c r="C1576" s="27"/>
      <c r="D1576" s="27"/>
      <c r="E1576" s="27"/>
      <c r="F1576" s="76"/>
      <c r="G1576" s="76"/>
      <c r="H1576" s="76"/>
      <c r="I1576" s="76"/>
      <c r="J1576" s="76"/>
      <c r="K1576" s="192"/>
      <c r="L1576" s="77"/>
      <c r="M1576" s="78"/>
      <c r="N1576" s="78"/>
      <c r="O1576" s="78"/>
      <c r="P1576" s="1"/>
      <c r="Q1576" s="27"/>
      <c r="R1576" s="30"/>
      <c r="S1576" s="1"/>
    </row>
    <row r="1577" spans="1:19" ht="12.75" customHeight="1" x14ac:dyDescent="0.25">
      <c r="A1577" s="22"/>
      <c r="B1577" s="27"/>
      <c r="C1577" s="27"/>
      <c r="D1577" s="27"/>
      <c r="E1577" s="27"/>
      <c r="F1577" s="76"/>
      <c r="G1577" s="76"/>
      <c r="H1577" s="76"/>
      <c r="I1577" s="76"/>
      <c r="J1577" s="76"/>
      <c r="K1577" s="192"/>
      <c r="L1577" s="77"/>
      <c r="M1577" s="78"/>
      <c r="N1577" s="78"/>
      <c r="O1577" s="78"/>
      <c r="P1577" s="1"/>
      <c r="Q1577" s="27"/>
      <c r="R1577" s="30"/>
      <c r="S1577" s="1"/>
    </row>
    <row r="1578" spans="1:19" ht="12.75" customHeight="1" x14ac:dyDescent="0.25">
      <c r="A1578" s="22"/>
      <c r="B1578" s="27"/>
      <c r="C1578" s="27"/>
      <c r="D1578" s="27"/>
      <c r="E1578" s="27"/>
      <c r="F1578" s="76"/>
      <c r="G1578" s="76"/>
      <c r="H1578" s="76"/>
      <c r="I1578" s="76"/>
      <c r="J1578" s="76"/>
      <c r="K1578" s="192"/>
      <c r="L1578" s="77"/>
      <c r="M1578" s="78"/>
      <c r="N1578" s="78"/>
      <c r="O1578" s="78"/>
      <c r="P1578" s="1"/>
      <c r="Q1578" s="27"/>
      <c r="R1578" s="30"/>
      <c r="S1578" s="1"/>
    </row>
    <row r="1579" spans="1:19" ht="12.75" customHeight="1" x14ac:dyDescent="0.25">
      <c r="A1579" s="22"/>
      <c r="B1579" s="27"/>
      <c r="C1579" s="27"/>
      <c r="D1579" s="27"/>
      <c r="E1579" s="27"/>
      <c r="F1579" s="76"/>
      <c r="G1579" s="76"/>
      <c r="H1579" s="76"/>
      <c r="I1579" s="76"/>
      <c r="J1579" s="76"/>
      <c r="K1579" s="192"/>
      <c r="L1579" s="77"/>
      <c r="M1579" s="78"/>
      <c r="N1579" s="78"/>
      <c r="O1579" s="78"/>
      <c r="P1579" s="1"/>
      <c r="Q1579" s="27"/>
      <c r="R1579" s="30"/>
      <c r="S1579" s="1"/>
    </row>
    <row r="1580" spans="1:19" ht="12.75" customHeight="1" x14ac:dyDescent="0.25">
      <c r="A1580" s="22"/>
      <c r="B1580" s="27"/>
      <c r="C1580" s="27"/>
      <c r="D1580" s="27"/>
      <c r="E1580" s="27"/>
      <c r="F1580" s="76"/>
      <c r="G1580" s="76"/>
      <c r="H1580" s="76"/>
      <c r="I1580" s="76"/>
      <c r="J1580" s="76"/>
      <c r="K1580" s="192"/>
      <c r="L1580" s="77"/>
      <c r="M1580" s="78"/>
      <c r="N1580" s="78"/>
      <c r="O1580" s="78"/>
      <c r="P1580" s="1"/>
      <c r="Q1580" s="27"/>
      <c r="R1580" s="30"/>
      <c r="S1580" s="1"/>
    </row>
    <row r="1581" spans="1:19" ht="12.75" customHeight="1" x14ac:dyDescent="0.25">
      <c r="A1581" s="22"/>
      <c r="B1581" s="27"/>
      <c r="C1581" s="27"/>
      <c r="D1581" s="27"/>
      <c r="E1581" s="27"/>
      <c r="F1581" s="76"/>
      <c r="G1581" s="76"/>
      <c r="H1581" s="76"/>
      <c r="I1581" s="76"/>
      <c r="J1581" s="76"/>
      <c r="K1581" s="192"/>
      <c r="L1581" s="77"/>
      <c r="M1581" s="78"/>
      <c r="N1581" s="78"/>
      <c r="O1581" s="78"/>
      <c r="P1581" s="1"/>
      <c r="Q1581" s="27"/>
      <c r="R1581" s="30"/>
      <c r="S1581" s="1"/>
    </row>
    <row r="1582" spans="1:19" ht="12.75" customHeight="1" x14ac:dyDescent="0.25">
      <c r="A1582" s="22"/>
      <c r="B1582" s="27"/>
      <c r="C1582" s="27"/>
      <c r="D1582" s="27"/>
      <c r="E1582" s="27"/>
      <c r="F1582" s="76"/>
      <c r="G1582" s="76"/>
      <c r="H1582" s="76"/>
      <c r="I1582" s="76"/>
      <c r="J1582" s="76"/>
      <c r="K1582" s="192"/>
      <c r="L1582" s="77"/>
      <c r="M1582" s="78"/>
      <c r="N1582" s="78"/>
      <c r="O1582" s="78"/>
      <c r="P1582" s="1"/>
      <c r="Q1582" s="27"/>
      <c r="R1582" s="30"/>
      <c r="S1582" s="1"/>
    </row>
    <row r="1583" spans="1:19" ht="12.75" customHeight="1" x14ac:dyDescent="0.25">
      <c r="A1583" s="22"/>
      <c r="B1583" s="27"/>
      <c r="C1583" s="27"/>
      <c r="D1583" s="27"/>
      <c r="E1583" s="27"/>
      <c r="F1583" s="76"/>
      <c r="G1583" s="76"/>
      <c r="H1583" s="76"/>
      <c r="I1583" s="76"/>
      <c r="J1583" s="76"/>
      <c r="K1583" s="192"/>
      <c r="L1583" s="77"/>
      <c r="M1583" s="78"/>
      <c r="N1583" s="78"/>
      <c r="O1583" s="78"/>
      <c r="P1583" s="1"/>
      <c r="Q1583" s="27"/>
      <c r="R1583" s="30"/>
      <c r="S1583" s="1"/>
    </row>
    <row r="1584" spans="1:19" ht="12.75" customHeight="1" x14ac:dyDescent="0.25">
      <c r="A1584" s="22"/>
      <c r="B1584" s="27"/>
      <c r="C1584" s="27"/>
      <c r="D1584" s="27"/>
      <c r="E1584" s="27"/>
      <c r="F1584" s="76"/>
      <c r="G1584" s="76"/>
      <c r="H1584" s="76"/>
      <c r="I1584" s="76"/>
      <c r="J1584" s="76"/>
      <c r="K1584" s="192"/>
      <c r="L1584" s="77"/>
      <c r="M1584" s="78"/>
      <c r="N1584" s="78"/>
      <c r="O1584" s="78"/>
      <c r="P1584" s="1"/>
      <c r="Q1584" s="27"/>
      <c r="R1584" s="30"/>
      <c r="S1584" s="1"/>
    </row>
    <row r="1585" spans="1:19" ht="12.75" customHeight="1" x14ac:dyDescent="0.25">
      <c r="A1585" s="22"/>
      <c r="B1585" s="27"/>
      <c r="C1585" s="27"/>
      <c r="D1585" s="27"/>
      <c r="E1585" s="27"/>
      <c r="F1585" s="76"/>
      <c r="G1585" s="76"/>
      <c r="H1585" s="76"/>
      <c r="I1585" s="76"/>
      <c r="J1585" s="76"/>
      <c r="K1585" s="192"/>
      <c r="L1585" s="77"/>
      <c r="M1585" s="78"/>
      <c r="N1585" s="78"/>
      <c r="O1585" s="78"/>
      <c r="P1585" s="1"/>
      <c r="Q1585" s="27"/>
      <c r="R1585" s="30"/>
      <c r="S1585" s="1"/>
    </row>
    <row r="1586" spans="1:19" ht="12.75" customHeight="1" x14ac:dyDescent="0.25">
      <c r="A1586" s="22"/>
      <c r="B1586" s="27"/>
      <c r="C1586" s="27"/>
      <c r="D1586" s="27"/>
      <c r="E1586" s="27"/>
      <c r="F1586" s="76"/>
      <c r="G1586" s="76"/>
      <c r="H1586" s="76"/>
      <c r="I1586" s="76"/>
      <c r="J1586" s="76"/>
      <c r="K1586" s="192"/>
      <c r="L1586" s="77"/>
      <c r="M1586" s="78"/>
      <c r="N1586" s="78"/>
      <c r="O1586" s="78"/>
      <c r="P1586" s="1"/>
      <c r="Q1586" s="27"/>
      <c r="R1586" s="30"/>
      <c r="S1586" s="1"/>
    </row>
    <row r="1587" spans="1:19" ht="12.75" customHeight="1" x14ac:dyDescent="0.25">
      <c r="A1587" s="22"/>
      <c r="B1587" s="27"/>
      <c r="C1587" s="27"/>
      <c r="D1587" s="27"/>
      <c r="E1587" s="27"/>
      <c r="F1587" s="76"/>
      <c r="G1587" s="76"/>
      <c r="H1587" s="76"/>
      <c r="I1587" s="76"/>
      <c r="J1587" s="76"/>
      <c r="K1587" s="192"/>
      <c r="L1587" s="77"/>
      <c r="M1587" s="78"/>
      <c r="N1587" s="78"/>
      <c r="O1587" s="78"/>
      <c r="P1587" s="1"/>
      <c r="Q1587" s="27"/>
      <c r="R1587" s="30"/>
      <c r="S1587" s="1"/>
    </row>
    <row r="1588" spans="1:19" ht="12.75" customHeight="1" x14ac:dyDescent="0.25">
      <c r="A1588" s="22"/>
      <c r="B1588" s="27"/>
      <c r="C1588" s="27"/>
      <c r="D1588" s="27"/>
      <c r="E1588" s="27"/>
      <c r="F1588" s="76"/>
      <c r="G1588" s="76"/>
      <c r="H1588" s="76"/>
      <c r="I1588" s="76"/>
      <c r="J1588" s="76"/>
      <c r="K1588" s="192"/>
      <c r="L1588" s="77"/>
      <c r="M1588" s="78"/>
      <c r="N1588" s="78"/>
      <c r="O1588" s="78"/>
      <c r="P1588" s="1"/>
      <c r="Q1588" s="27"/>
      <c r="R1588" s="30"/>
      <c r="S1588" s="1"/>
    </row>
    <row r="1589" spans="1:19" ht="12.75" customHeight="1" x14ac:dyDescent="0.25">
      <c r="A1589" s="22"/>
      <c r="B1589" s="27"/>
      <c r="C1589" s="27"/>
      <c r="D1589" s="27"/>
      <c r="E1589" s="27"/>
      <c r="F1589" s="76"/>
      <c r="G1589" s="76"/>
      <c r="H1589" s="76"/>
      <c r="I1589" s="76"/>
      <c r="J1589" s="76"/>
      <c r="K1589" s="192"/>
      <c r="L1589" s="77"/>
      <c r="M1589" s="78"/>
      <c r="N1589" s="78"/>
      <c r="O1589" s="78"/>
      <c r="P1589" s="1"/>
      <c r="Q1589" s="27"/>
      <c r="R1589" s="30"/>
      <c r="S1589" s="1"/>
    </row>
    <row r="1590" spans="1:19" ht="12.75" customHeight="1" x14ac:dyDescent="0.25">
      <c r="A1590" s="22"/>
      <c r="B1590" s="27"/>
      <c r="C1590" s="27"/>
      <c r="D1590" s="27"/>
      <c r="E1590" s="27"/>
      <c r="F1590" s="76"/>
      <c r="G1590" s="76"/>
      <c r="H1590" s="76"/>
      <c r="I1590" s="76"/>
      <c r="J1590" s="76"/>
      <c r="K1590" s="192"/>
      <c r="L1590" s="77"/>
      <c r="M1590" s="78"/>
      <c r="N1590" s="78"/>
      <c r="O1590" s="78"/>
      <c r="P1590" s="1"/>
      <c r="Q1590" s="27"/>
      <c r="R1590" s="30"/>
      <c r="S1590" s="1"/>
    </row>
    <row r="1591" spans="1:19" ht="12.75" customHeight="1" x14ac:dyDescent="0.25">
      <c r="A1591" s="22"/>
      <c r="B1591" s="27"/>
      <c r="C1591" s="27"/>
      <c r="D1591" s="27"/>
      <c r="E1591" s="27"/>
      <c r="F1591" s="76"/>
      <c r="G1591" s="76"/>
      <c r="H1591" s="76"/>
      <c r="I1591" s="76"/>
      <c r="J1591" s="76"/>
      <c r="K1591" s="192"/>
      <c r="L1591" s="77"/>
      <c r="M1591" s="78"/>
      <c r="N1591" s="78"/>
      <c r="O1591" s="78"/>
      <c r="P1591" s="1"/>
      <c r="Q1591" s="27"/>
      <c r="R1591" s="30"/>
      <c r="S1591" s="1"/>
    </row>
    <row r="1592" spans="1:19" ht="12.75" customHeight="1" x14ac:dyDescent="0.25">
      <c r="A1592" s="22"/>
      <c r="B1592" s="27"/>
      <c r="C1592" s="27"/>
      <c r="D1592" s="27"/>
      <c r="E1592" s="27"/>
      <c r="F1592" s="76"/>
      <c r="G1592" s="76"/>
      <c r="H1592" s="76"/>
      <c r="I1592" s="76"/>
      <c r="J1592" s="76"/>
      <c r="K1592" s="192"/>
      <c r="L1592" s="77"/>
      <c r="M1592" s="78"/>
      <c r="N1592" s="78"/>
      <c r="O1592" s="78"/>
      <c r="P1592" s="1"/>
      <c r="Q1592" s="27"/>
      <c r="R1592" s="30"/>
      <c r="S1592" s="1"/>
    </row>
    <row r="1593" spans="1:19" ht="12.75" customHeight="1" x14ac:dyDescent="0.25">
      <c r="A1593" s="22"/>
      <c r="B1593" s="27"/>
      <c r="C1593" s="27"/>
      <c r="D1593" s="27"/>
      <c r="E1593" s="27"/>
      <c r="F1593" s="76"/>
      <c r="G1593" s="76"/>
      <c r="H1593" s="76"/>
      <c r="I1593" s="76"/>
      <c r="J1593" s="76"/>
      <c r="K1593" s="192"/>
      <c r="L1593" s="77"/>
      <c r="M1593" s="78"/>
      <c r="N1593" s="78"/>
      <c r="O1593" s="78"/>
      <c r="P1593" s="1"/>
      <c r="Q1593" s="27"/>
      <c r="R1593" s="30"/>
      <c r="S1593" s="1"/>
    </row>
    <row r="1594" spans="1:19" ht="12.75" customHeight="1" x14ac:dyDescent="0.25">
      <c r="A1594" s="22"/>
      <c r="B1594" s="27"/>
      <c r="C1594" s="27"/>
      <c r="D1594" s="27"/>
      <c r="E1594" s="27"/>
      <c r="F1594" s="76"/>
      <c r="G1594" s="76"/>
      <c r="H1594" s="76"/>
      <c r="I1594" s="76"/>
      <c r="J1594" s="76"/>
      <c r="K1594" s="192"/>
      <c r="L1594" s="77"/>
      <c r="M1594" s="78"/>
      <c r="N1594" s="78"/>
      <c r="O1594" s="78"/>
      <c r="P1594" s="1"/>
      <c r="Q1594" s="27"/>
      <c r="R1594" s="30"/>
      <c r="S1594" s="1"/>
    </row>
    <row r="1595" spans="1:19" ht="12.75" customHeight="1" x14ac:dyDescent="0.25">
      <c r="A1595" s="22"/>
      <c r="B1595" s="27"/>
      <c r="C1595" s="27"/>
      <c r="D1595" s="27"/>
      <c r="E1595" s="27"/>
      <c r="F1595" s="76"/>
      <c r="G1595" s="76"/>
      <c r="H1595" s="76"/>
      <c r="I1595" s="76"/>
      <c r="J1595" s="76"/>
      <c r="K1595" s="192"/>
      <c r="L1595" s="77"/>
      <c r="M1595" s="78"/>
      <c r="N1595" s="78"/>
      <c r="O1595" s="78"/>
      <c r="P1595" s="1"/>
      <c r="Q1595" s="27"/>
      <c r="R1595" s="30"/>
      <c r="S1595" s="1"/>
    </row>
    <row r="1596" spans="1:19" ht="12.75" customHeight="1" x14ac:dyDescent="0.25">
      <c r="A1596" s="22"/>
      <c r="B1596" s="27"/>
      <c r="C1596" s="27"/>
      <c r="D1596" s="27"/>
      <c r="E1596" s="27"/>
      <c r="F1596" s="76"/>
      <c r="G1596" s="76"/>
      <c r="H1596" s="76"/>
      <c r="I1596" s="76"/>
      <c r="J1596" s="76"/>
      <c r="K1596" s="192"/>
      <c r="L1596" s="77"/>
      <c r="M1596" s="78"/>
      <c r="N1596" s="78"/>
      <c r="O1596" s="78"/>
      <c r="P1596" s="1"/>
      <c r="Q1596" s="27"/>
      <c r="R1596" s="30"/>
      <c r="S1596" s="1"/>
    </row>
    <row r="1597" spans="1:19" ht="12.75" customHeight="1" x14ac:dyDescent="0.25">
      <c r="A1597" s="22"/>
      <c r="B1597" s="27"/>
      <c r="C1597" s="27"/>
      <c r="D1597" s="27"/>
      <c r="E1597" s="27"/>
      <c r="F1597" s="76"/>
      <c r="G1597" s="76"/>
      <c r="H1597" s="76"/>
      <c r="I1597" s="76"/>
      <c r="J1597" s="76"/>
      <c r="K1597" s="192"/>
      <c r="L1597" s="77"/>
      <c r="M1597" s="78"/>
      <c r="N1597" s="78"/>
      <c r="O1597" s="78"/>
      <c r="P1597" s="1"/>
      <c r="Q1597" s="27"/>
      <c r="R1597" s="30"/>
      <c r="S1597" s="1"/>
    </row>
    <row r="1598" spans="1:19" ht="12.75" customHeight="1" x14ac:dyDescent="0.25">
      <c r="A1598" s="22"/>
      <c r="B1598" s="27"/>
      <c r="C1598" s="27"/>
      <c r="D1598" s="27"/>
      <c r="E1598" s="27"/>
      <c r="F1598" s="76"/>
      <c r="G1598" s="76"/>
      <c r="H1598" s="76"/>
      <c r="I1598" s="76"/>
      <c r="J1598" s="76"/>
      <c r="K1598" s="192"/>
      <c r="L1598" s="77"/>
      <c r="M1598" s="78"/>
      <c r="N1598" s="78"/>
      <c r="O1598" s="78"/>
      <c r="P1598" s="1"/>
      <c r="Q1598" s="27"/>
      <c r="R1598" s="30"/>
      <c r="S1598" s="1"/>
    </row>
    <row r="1599" spans="1:19" ht="12.75" customHeight="1" x14ac:dyDescent="0.25">
      <c r="A1599" s="22"/>
      <c r="B1599" s="27"/>
      <c r="C1599" s="27"/>
      <c r="D1599" s="27"/>
      <c r="E1599" s="27"/>
      <c r="F1599" s="76"/>
      <c r="G1599" s="76"/>
      <c r="H1599" s="76"/>
      <c r="I1599" s="76"/>
      <c r="J1599" s="76"/>
      <c r="K1599" s="192"/>
      <c r="L1599" s="77"/>
      <c r="M1599" s="78"/>
      <c r="N1599" s="78"/>
      <c r="O1599" s="78"/>
      <c r="P1599" s="1"/>
      <c r="Q1599" s="27"/>
      <c r="R1599" s="30"/>
      <c r="S1599" s="1"/>
    </row>
    <row r="1600" spans="1:19" ht="12.75" customHeight="1" x14ac:dyDescent="0.25">
      <c r="A1600" s="22"/>
      <c r="B1600" s="27"/>
      <c r="C1600" s="27"/>
      <c r="D1600" s="27"/>
      <c r="E1600" s="27"/>
      <c r="F1600" s="76"/>
      <c r="G1600" s="76"/>
      <c r="H1600" s="76"/>
      <c r="I1600" s="76"/>
      <c r="J1600" s="76"/>
      <c r="K1600" s="192"/>
      <c r="L1600" s="77"/>
      <c r="M1600" s="78"/>
      <c r="N1600" s="78"/>
      <c r="O1600" s="78"/>
      <c r="P1600" s="1"/>
      <c r="Q1600" s="27"/>
      <c r="R1600" s="30"/>
      <c r="S1600" s="1"/>
    </row>
    <row r="1601" spans="1:19" ht="12.75" customHeight="1" x14ac:dyDescent="0.25">
      <c r="A1601" s="22"/>
      <c r="B1601" s="27"/>
      <c r="C1601" s="27"/>
      <c r="D1601" s="27"/>
      <c r="E1601" s="27"/>
      <c r="F1601" s="76"/>
      <c r="G1601" s="76"/>
      <c r="H1601" s="76"/>
      <c r="I1601" s="76"/>
      <c r="J1601" s="76"/>
      <c r="K1601" s="192"/>
      <c r="L1601" s="77"/>
      <c r="M1601" s="78"/>
      <c r="N1601" s="78"/>
      <c r="O1601" s="78"/>
      <c r="P1601" s="1"/>
      <c r="Q1601" s="27"/>
      <c r="R1601" s="30"/>
      <c r="S1601" s="1"/>
    </row>
    <row r="1602" spans="1:19" ht="12.75" customHeight="1" x14ac:dyDescent="0.25">
      <c r="A1602" s="22"/>
      <c r="B1602" s="27"/>
      <c r="C1602" s="27"/>
      <c r="D1602" s="27"/>
      <c r="E1602" s="27"/>
      <c r="F1602" s="76"/>
      <c r="G1602" s="76"/>
      <c r="H1602" s="76"/>
      <c r="I1602" s="76"/>
      <c r="J1602" s="76"/>
      <c r="K1602" s="192"/>
      <c r="L1602" s="77"/>
      <c r="M1602" s="78"/>
      <c r="N1602" s="78"/>
      <c r="O1602" s="78"/>
      <c r="P1602" s="1"/>
      <c r="Q1602" s="27"/>
      <c r="R1602" s="30"/>
      <c r="S1602" s="1"/>
    </row>
    <row r="1603" spans="1:19" ht="12.75" customHeight="1" x14ac:dyDescent="0.25">
      <c r="A1603" s="22"/>
      <c r="B1603" s="27"/>
      <c r="C1603" s="27"/>
      <c r="D1603" s="27"/>
      <c r="E1603" s="27"/>
      <c r="F1603" s="76"/>
      <c r="G1603" s="76"/>
      <c r="H1603" s="76"/>
      <c r="I1603" s="76"/>
      <c r="J1603" s="76"/>
      <c r="K1603" s="192"/>
      <c r="L1603" s="77"/>
      <c r="M1603" s="78"/>
      <c r="N1603" s="78"/>
      <c r="O1603" s="78"/>
      <c r="P1603" s="1"/>
      <c r="Q1603" s="27"/>
      <c r="R1603" s="30"/>
      <c r="S1603" s="1"/>
    </row>
    <row r="1604" spans="1:19" ht="12.75" customHeight="1" x14ac:dyDescent="0.25">
      <c r="A1604" s="22"/>
      <c r="B1604" s="27"/>
      <c r="C1604" s="27"/>
      <c r="D1604" s="27"/>
      <c r="E1604" s="27"/>
      <c r="F1604" s="76"/>
      <c r="G1604" s="76"/>
      <c r="H1604" s="76"/>
      <c r="I1604" s="76"/>
      <c r="J1604" s="76"/>
      <c r="K1604" s="192"/>
      <c r="L1604" s="77"/>
      <c r="M1604" s="78"/>
      <c r="N1604" s="78"/>
      <c r="O1604" s="78"/>
      <c r="P1604" s="1"/>
      <c r="Q1604" s="27"/>
      <c r="R1604" s="30"/>
      <c r="S1604" s="1"/>
    </row>
    <row r="1605" spans="1:19" ht="12.75" customHeight="1" x14ac:dyDescent="0.25">
      <c r="A1605" s="22"/>
      <c r="B1605" s="27"/>
      <c r="C1605" s="27"/>
      <c r="D1605" s="27"/>
      <c r="E1605" s="27"/>
      <c r="F1605" s="76"/>
      <c r="G1605" s="76"/>
      <c r="H1605" s="76"/>
      <c r="I1605" s="76"/>
      <c r="J1605" s="76"/>
      <c r="K1605" s="192"/>
      <c r="L1605" s="77"/>
      <c r="M1605" s="78"/>
      <c r="N1605" s="78"/>
      <c r="O1605" s="78"/>
      <c r="P1605" s="1"/>
      <c r="Q1605" s="27"/>
      <c r="R1605" s="30"/>
      <c r="S1605" s="1"/>
    </row>
    <row r="1606" spans="1:19" ht="12.75" customHeight="1" x14ac:dyDescent="0.25">
      <c r="A1606" s="22"/>
      <c r="B1606" s="27"/>
      <c r="C1606" s="27"/>
      <c r="D1606" s="27"/>
      <c r="E1606" s="27"/>
      <c r="F1606" s="76"/>
      <c r="G1606" s="76"/>
      <c r="H1606" s="76"/>
      <c r="I1606" s="76"/>
      <c r="J1606" s="76"/>
      <c r="K1606" s="192"/>
      <c r="L1606" s="77"/>
      <c r="M1606" s="78"/>
      <c r="N1606" s="78"/>
      <c r="O1606" s="78"/>
      <c r="P1606" s="1"/>
      <c r="Q1606" s="27"/>
      <c r="R1606" s="30"/>
      <c r="S1606" s="1"/>
    </row>
    <row r="1607" spans="1:19" ht="12.75" customHeight="1" x14ac:dyDescent="0.25">
      <c r="A1607" s="22"/>
      <c r="B1607" s="27"/>
      <c r="C1607" s="27"/>
      <c r="D1607" s="27"/>
      <c r="E1607" s="27"/>
      <c r="F1607" s="76"/>
      <c r="G1607" s="76"/>
      <c r="H1607" s="76"/>
      <c r="I1607" s="76"/>
      <c r="J1607" s="76"/>
      <c r="K1607" s="192"/>
      <c r="L1607" s="77"/>
      <c r="M1607" s="78"/>
      <c r="N1607" s="78"/>
      <c r="O1607" s="78"/>
      <c r="P1607" s="1"/>
      <c r="Q1607" s="27"/>
      <c r="R1607" s="30"/>
      <c r="S1607" s="1"/>
    </row>
    <row r="1608" spans="1:19" ht="12.75" customHeight="1" x14ac:dyDescent="0.25">
      <c r="A1608" s="22"/>
      <c r="B1608" s="27"/>
      <c r="C1608" s="27"/>
      <c r="D1608" s="27"/>
      <c r="E1608" s="27"/>
      <c r="F1608" s="76"/>
      <c r="G1608" s="76"/>
      <c r="H1608" s="76"/>
      <c r="I1608" s="76"/>
      <c r="J1608" s="76"/>
      <c r="K1608" s="192"/>
      <c r="L1608" s="77"/>
      <c r="M1608" s="78"/>
      <c r="N1608" s="78"/>
      <c r="O1608" s="78"/>
      <c r="P1608" s="1"/>
      <c r="Q1608" s="27"/>
      <c r="R1608" s="30"/>
      <c r="S1608" s="1"/>
    </row>
    <row r="1609" spans="1:19" ht="12.75" customHeight="1" x14ac:dyDescent="0.25">
      <c r="A1609" s="22"/>
      <c r="B1609" s="27"/>
      <c r="C1609" s="27"/>
      <c r="D1609" s="27"/>
      <c r="E1609" s="27"/>
      <c r="F1609" s="76"/>
      <c r="G1609" s="76"/>
      <c r="H1609" s="76"/>
      <c r="I1609" s="76"/>
      <c r="J1609" s="76"/>
      <c r="K1609" s="192"/>
      <c r="L1609" s="77"/>
      <c r="M1609" s="78"/>
      <c r="N1609" s="78"/>
      <c r="O1609" s="78"/>
      <c r="P1609" s="1"/>
      <c r="Q1609" s="27"/>
      <c r="R1609" s="30"/>
      <c r="S1609" s="1"/>
    </row>
    <row r="1610" spans="1:19" ht="12.75" customHeight="1" x14ac:dyDescent="0.25">
      <c r="A1610" s="22"/>
      <c r="B1610" s="27"/>
      <c r="C1610" s="27"/>
      <c r="D1610" s="27"/>
      <c r="E1610" s="27"/>
      <c r="F1610" s="76"/>
      <c r="G1610" s="76"/>
      <c r="H1610" s="76"/>
      <c r="I1610" s="76"/>
      <c r="J1610" s="76"/>
      <c r="K1610" s="192"/>
      <c r="L1610" s="77"/>
      <c r="M1610" s="78"/>
      <c r="N1610" s="78"/>
      <c r="O1610" s="78"/>
      <c r="P1610" s="1"/>
      <c r="Q1610" s="27"/>
      <c r="R1610" s="30"/>
      <c r="S1610" s="1"/>
    </row>
    <row r="1611" spans="1:19" ht="12.75" customHeight="1" x14ac:dyDescent="0.25">
      <c r="A1611" s="22"/>
      <c r="B1611" s="27"/>
      <c r="C1611" s="27"/>
      <c r="D1611" s="27"/>
      <c r="E1611" s="27"/>
      <c r="F1611" s="76"/>
      <c r="G1611" s="76"/>
      <c r="H1611" s="76"/>
      <c r="I1611" s="76"/>
      <c r="J1611" s="76"/>
      <c r="K1611" s="192"/>
      <c r="L1611" s="77"/>
      <c r="M1611" s="78"/>
      <c r="N1611" s="78"/>
      <c r="O1611" s="78"/>
      <c r="P1611" s="1"/>
      <c r="Q1611" s="27"/>
      <c r="R1611" s="30"/>
      <c r="S1611" s="1"/>
    </row>
    <row r="1612" spans="1:19" ht="12.75" customHeight="1" x14ac:dyDescent="0.25">
      <c r="A1612" s="22"/>
      <c r="B1612" s="27"/>
      <c r="C1612" s="27"/>
      <c r="D1612" s="27"/>
      <c r="E1612" s="27"/>
      <c r="F1612" s="76"/>
      <c r="G1612" s="76"/>
      <c r="H1612" s="76"/>
      <c r="I1612" s="76"/>
      <c r="J1612" s="76"/>
      <c r="K1612" s="192"/>
      <c r="L1612" s="77"/>
      <c r="M1612" s="78"/>
      <c r="N1612" s="78"/>
      <c r="O1612" s="78"/>
      <c r="P1612" s="1"/>
      <c r="Q1612" s="27"/>
      <c r="R1612" s="30"/>
      <c r="S1612" s="1"/>
    </row>
    <row r="1613" spans="1:19" ht="12.75" customHeight="1" x14ac:dyDescent="0.25">
      <c r="A1613" s="22"/>
      <c r="B1613" s="27"/>
      <c r="C1613" s="27"/>
      <c r="D1613" s="27"/>
      <c r="E1613" s="27"/>
      <c r="F1613" s="76"/>
      <c r="G1613" s="76"/>
      <c r="H1613" s="76"/>
      <c r="I1613" s="76"/>
      <c r="J1613" s="76"/>
      <c r="K1613" s="192"/>
      <c r="L1613" s="77"/>
      <c r="M1613" s="78"/>
      <c r="N1613" s="78"/>
      <c r="O1613" s="78"/>
      <c r="P1613" s="1"/>
      <c r="Q1613" s="27"/>
      <c r="R1613" s="30"/>
      <c r="S1613" s="1"/>
    </row>
    <row r="1614" spans="1:19" ht="12.75" customHeight="1" x14ac:dyDescent="0.25">
      <c r="A1614" s="22"/>
      <c r="B1614" s="27"/>
      <c r="C1614" s="27"/>
      <c r="D1614" s="27"/>
      <c r="E1614" s="27"/>
      <c r="F1614" s="76"/>
      <c r="G1614" s="76"/>
      <c r="H1614" s="76"/>
      <c r="I1614" s="76"/>
      <c r="J1614" s="76"/>
      <c r="K1614" s="192"/>
      <c r="L1614" s="77"/>
      <c r="M1614" s="78"/>
      <c r="N1614" s="78"/>
      <c r="O1614" s="78"/>
      <c r="P1614" s="1"/>
      <c r="Q1614" s="27"/>
      <c r="R1614" s="30"/>
      <c r="S1614" s="1"/>
    </row>
    <row r="1615" spans="1:19" ht="12.75" customHeight="1" x14ac:dyDescent="0.25">
      <c r="A1615" s="22"/>
      <c r="B1615" s="27"/>
      <c r="C1615" s="27"/>
      <c r="D1615" s="27"/>
      <c r="E1615" s="27"/>
      <c r="F1615" s="76"/>
      <c r="G1615" s="76"/>
      <c r="H1615" s="76"/>
      <c r="I1615" s="76"/>
      <c r="J1615" s="76"/>
      <c r="K1615" s="192"/>
      <c r="L1615" s="77"/>
      <c r="M1615" s="78"/>
      <c r="N1615" s="78"/>
      <c r="O1615" s="78"/>
      <c r="P1615" s="1"/>
      <c r="Q1615" s="27"/>
      <c r="R1615" s="30"/>
      <c r="S1615" s="1"/>
    </row>
    <row r="1616" spans="1:19" ht="12.75" customHeight="1" x14ac:dyDescent="0.25">
      <c r="A1616" s="22"/>
      <c r="B1616" s="27"/>
      <c r="C1616" s="27"/>
      <c r="D1616" s="27"/>
      <c r="E1616" s="27"/>
      <c r="F1616" s="76"/>
      <c r="G1616" s="76"/>
      <c r="H1616" s="76"/>
      <c r="I1616" s="76"/>
      <c r="J1616" s="76"/>
      <c r="K1616" s="192"/>
      <c r="L1616" s="77"/>
      <c r="M1616" s="78"/>
      <c r="N1616" s="78"/>
      <c r="O1616" s="78"/>
      <c r="P1616" s="1"/>
      <c r="Q1616" s="27"/>
      <c r="R1616" s="30"/>
      <c r="S1616" s="1"/>
    </row>
    <row r="1617" spans="1:19" ht="12.75" customHeight="1" x14ac:dyDescent="0.25">
      <c r="A1617" s="22"/>
      <c r="B1617" s="27"/>
      <c r="C1617" s="27"/>
      <c r="D1617" s="27"/>
      <c r="E1617" s="27"/>
      <c r="F1617" s="76"/>
      <c r="G1617" s="76"/>
      <c r="H1617" s="76"/>
      <c r="I1617" s="76"/>
      <c r="J1617" s="76"/>
      <c r="K1617" s="192"/>
      <c r="L1617" s="77"/>
      <c r="M1617" s="78"/>
      <c r="N1617" s="78"/>
      <c r="O1617" s="78"/>
      <c r="P1617" s="1"/>
      <c r="Q1617" s="27"/>
      <c r="R1617" s="30"/>
      <c r="S1617" s="1"/>
    </row>
    <row r="1618" spans="1:19" ht="12.75" customHeight="1" x14ac:dyDescent="0.25">
      <c r="A1618" s="22"/>
      <c r="B1618" s="27"/>
      <c r="C1618" s="27"/>
      <c r="D1618" s="27"/>
      <c r="E1618" s="27"/>
      <c r="F1618" s="76"/>
      <c r="G1618" s="76"/>
      <c r="H1618" s="76"/>
      <c r="I1618" s="76"/>
      <c r="J1618" s="76"/>
      <c r="K1618" s="192"/>
      <c r="L1618" s="77"/>
      <c r="M1618" s="78"/>
      <c r="N1618" s="78"/>
      <c r="O1618" s="78"/>
      <c r="P1618" s="1"/>
      <c r="Q1618" s="27"/>
      <c r="R1618" s="30"/>
      <c r="S1618" s="1"/>
    </row>
    <row r="1619" spans="1:19" ht="12.75" customHeight="1" x14ac:dyDescent="0.25">
      <c r="A1619" s="22"/>
      <c r="B1619" s="27"/>
      <c r="C1619" s="27"/>
      <c r="D1619" s="27"/>
      <c r="E1619" s="27"/>
      <c r="F1619" s="76"/>
      <c r="G1619" s="76"/>
      <c r="H1619" s="76"/>
      <c r="I1619" s="76"/>
      <c r="J1619" s="76"/>
      <c r="K1619" s="192"/>
      <c r="L1619" s="77"/>
      <c r="M1619" s="78"/>
      <c r="N1619" s="78"/>
      <c r="O1619" s="78"/>
      <c r="P1619" s="1"/>
      <c r="Q1619" s="27"/>
      <c r="R1619" s="30"/>
      <c r="S1619" s="1"/>
    </row>
    <row r="1620" spans="1:19" ht="12.75" customHeight="1" x14ac:dyDescent="0.25">
      <c r="A1620" s="22"/>
      <c r="B1620" s="27"/>
      <c r="C1620" s="27"/>
      <c r="D1620" s="27"/>
      <c r="E1620" s="27"/>
      <c r="F1620" s="76"/>
      <c r="G1620" s="76"/>
      <c r="H1620" s="76"/>
      <c r="I1620" s="76"/>
      <c r="J1620" s="76"/>
      <c r="K1620" s="192"/>
      <c r="L1620" s="77"/>
      <c r="M1620" s="78"/>
      <c r="N1620" s="78"/>
      <c r="O1620" s="78"/>
      <c r="P1620" s="1"/>
      <c r="Q1620" s="27"/>
      <c r="R1620" s="30"/>
      <c r="S1620" s="1"/>
    </row>
    <row r="1621" spans="1:19" ht="12.75" customHeight="1" x14ac:dyDescent="0.25">
      <c r="A1621" s="22"/>
      <c r="B1621" s="27"/>
      <c r="C1621" s="27"/>
      <c r="D1621" s="27"/>
      <c r="E1621" s="27"/>
      <c r="F1621" s="76"/>
      <c r="G1621" s="76"/>
      <c r="H1621" s="76"/>
      <c r="I1621" s="76"/>
      <c r="J1621" s="76"/>
      <c r="K1621" s="192"/>
      <c r="L1621" s="77"/>
      <c r="M1621" s="78"/>
      <c r="N1621" s="78"/>
      <c r="O1621" s="78"/>
      <c r="P1621" s="1"/>
      <c r="Q1621" s="27"/>
      <c r="R1621" s="30"/>
      <c r="S1621" s="1"/>
    </row>
    <row r="1622" spans="1:19" ht="12.75" customHeight="1" x14ac:dyDescent="0.25">
      <c r="A1622" s="22"/>
      <c r="B1622" s="27"/>
      <c r="C1622" s="27"/>
      <c r="D1622" s="27"/>
      <c r="E1622" s="27"/>
      <c r="F1622" s="76"/>
      <c r="G1622" s="76"/>
      <c r="H1622" s="76"/>
      <c r="I1622" s="76"/>
      <c r="J1622" s="76"/>
      <c r="K1622" s="192"/>
      <c r="L1622" s="77"/>
      <c r="M1622" s="78"/>
      <c r="N1622" s="78"/>
      <c r="O1622" s="78"/>
      <c r="P1622" s="1"/>
      <c r="Q1622" s="27"/>
      <c r="R1622" s="30"/>
      <c r="S1622" s="1"/>
    </row>
    <row r="1623" spans="1:19" ht="12.75" customHeight="1" x14ac:dyDescent="0.25">
      <c r="A1623" s="22"/>
      <c r="B1623" s="27"/>
      <c r="C1623" s="27"/>
      <c r="D1623" s="27"/>
      <c r="E1623" s="27"/>
      <c r="F1623" s="76"/>
      <c r="G1623" s="76"/>
      <c r="H1623" s="76"/>
      <c r="I1623" s="76"/>
      <c r="J1623" s="76"/>
      <c r="K1623" s="192"/>
      <c r="L1623" s="77"/>
      <c r="M1623" s="78"/>
      <c r="N1623" s="78"/>
      <c r="O1623" s="78"/>
      <c r="P1623" s="1"/>
      <c r="Q1623" s="27"/>
      <c r="R1623" s="30"/>
      <c r="S1623" s="1"/>
    </row>
    <row r="1624" spans="1:19" ht="12.75" customHeight="1" x14ac:dyDescent="0.25">
      <c r="A1624" s="22"/>
      <c r="B1624" s="27"/>
      <c r="C1624" s="27"/>
      <c r="D1624" s="27"/>
      <c r="E1624" s="27"/>
      <c r="F1624" s="76"/>
      <c r="G1624" s="76"/>
      <c r="H1624" s="76"/>
      <c r="I1624" s="76"/>
      <c r="J1624" s="76"/>
      <c r="K1624" s="192"/>
      <c r="L1624" s="77"/>
      <c r="M1624" s="78"/>
      <c r="N1624" s="78"/>
      <c r="O1624" s="78"/>
      <c r="P1624" s="1"/>
      <c r="Q1624" s="27"/>
      <c r="R1624" s="30"/>
      <c r="S1624" s="1"/>
    </row>
    <row r="1625" spans="1:19" ht="12.75" customHeight="1" x14ac:dyDescent="0.25">
      <c r="A1625" s="22"/>
      <c r="B1625" s="27"/>
      <c r="C1625" s="27"/>
      <c r="D1625" s="27"/>
      <c r="E1625" s="27"/>
      <c r="F1625" s="76"/>
      <c r="G1625" s="76"/>
      <c r="H1625" s="76"/>
      <c r="I1625" s="76"/>
      <c r="J1625" s="76"/>
      <c r="K1625" s="192"/>
      <c r="L1625" s="77"/>
      <c r="M1625" s="78"/>
      <c r="N1625" s="78"/>
      <c r="O1625" s="78"/>
      <c r="P1625" s="1"/>
      <c r="Q1625" s="27"/>
      <c r="R1625" s="30"/>
      <c r="S1625" s="1"/>
    </row>
    <row r="1626" spans="1:19" ht="12.75" customHeight="1" x14ac:dyDescent="0.25">
      <c r="A1626" s="22"/>
      <c r="B1626" s="27"/>
      <c r="C1626" s="27"/>
      <c r="D1626" s="27"/>
      <c r="E1626" s="27"/>
      <c r="F1626" s="76"/>
      <c r="G1626" s="76"/>
      <c r="H1626" s="76"/>
      <c r="I1626" s="76"/>
      <c r="J1626" s="76"/>
      <c r="K1626" s="192"/>
      <c r="L1626" s="77"/>
      <c r="M1626" s="78"/>
      <c r="N1626" s="78"/>
      <c r="O1626" s="78"/>
      <c r="P1626" s="1"/>
      <c r="Q1626" s="27"/>
      <c r="R1626" s="30"/>
      <c r="S1626" s="1"/>
    </row>
    <row r="1627" spans="1:19" ht="12.75" customHeight="1" x14ac:dyDescent="0.25">
      <c r="A1627" s="22"/>
      <c r="B1627" s="27"/>
      <c r="C1627" s="27"/>
      <c r="D1627" s="27"/>
      <c r="E1627" s="27"/>
      <c r="F1627" s="76"/>
      <c r="G1627" s="76"/>
      <c r="H1627" s="76"/>
      <c r="I1627" s="76"/>
      <c r="J1627" s="76"/>
      <c r="K1627" s="192"/>
      <c r="L1627" s="77"/>
      <c r="M1627" s="78"/>
      <c r="N1627" s="78"/>
      <c r="O1627" s="78"/>
      <c r="P1627" s="1"/>
      <c r="Q1627" s="27"/>
      <c r="R1627" s="30"/>
      <c r="S1627" s="1"/>
    </row>
    <row r="1628" spans="1:19" ht="12.75" customHeight="1" x14ac:dyDescent="0.25">
      <c r="A1628" s="22"/>
      <c r="B1628" s="27"/>
      <c r="C1628" s="27"/>
      <c r="D1628" s="27"/>
      <c r="E1628" s="27"/>
      <c r="F1628" s="76"/>
      <c r="G1628" s="76"/>
      <c r="H1628" s="76"/>
      <c r="I1628" s="76"/>
      <c r="J1628" s="76"/>
      <c r="K1628" s="192"/>
      <c r="L1628" s="77"/>
      <c r="M1628" s="78"/>
      <c r="N1628" s="78"/>
      <c r="O1628" s="78"/>
      <c r="P1628" s="1"/>
      <c r="Q1628" s="27"/>
      <c r="R1628" s="30"/>
      <c r="S1628" s="1"/>
    </row>
    <row r="1629" spans="1:19" ht="12.75" customHeight="1" x14ac:dyDescent="0.25">
      <c r="A1629" s="22"/>
      <c r="B1629" s="27"/>
      <c r="C1629" s="27"/>
      <c r="D1629" s="27"/>
      <c r="E1629" s="27"/>
      <c r="F1629" s="76"/>
      <c r="G1629" s="76"/>
      <c r="H1629" s="76"/>
      <c r="I1629" s="76"/>
      <c r="J1629" s="76"/>
      <c r="K1629" s="192"/>
      <c r="L1629" s="77"/>
      <c r="M1629" s="78"/>
      <c r="N1629" s="78"/>
      <c r="O1629" s="78"/>
      <c r="P1629" s="1"/>
      <c r="Q1629" s="27"/>
      <c r="R1629" s="30"/>
      <c r="S1629" s="1"/>
    </row>
    <row r="1630" spans="1:19" ht="12.75" customHeight="1" x14ac:dyDescent="0.25">
      <c r="A1630" s="22"/>
      <c r="B1630" s="27"/>
      <c r="C1630" s="27"/>
      <c r="D1630" s="27"/>
      <c r="E1630" s="27"/>
      <c r="F1630" s="76"/>
      <c r="G1630" s="76"/>
      <c r="H1630" s="76"/>
      <c r="I1630" s="76"/>
      <c r="J1630" s="76"/>
      <c r="K1630" s="192"/>
      <c r="L1630" s="77"/>
      <c r="M1630" s="78"/>
      <c r="N1630" s="78"/>
      <c r="O1630" s="78"/>
      <c r="P1630" s="1"/>
      <c r="Q1630" s="27"/>
      <c r="R1630" s="30"/>
      <c r="S1630" s="1"/>
    </row>
    <row r="1631" spans="1:19" ht="12.75" customHeight="1" x14ac:dyDescent="0.25">
      <c r="A1631" s="22"/>
      <c r="B1631" s="27"/>
      <c r="C1631" s="27"/>
      <c r="D1631" s="27"/>
      <c r="E1631" s="27"/>
      <c r="F1631" s="76"/>
      <c r="G1631" s="76"/>
      <c r="H1631" s="76"/>
      <c r="I1631" s="76"/>
      <c r="J1631" s="76"/>
      <c r="K1631" s="192"/>
      <c r="L1631" s="77"/>
      <c r="M1631" s="78"/>
      <c r="N1631" s="78"/>
      <c r="O1631" s="78"/>
      <c r="P1631" s="1"/>
      <c r="Q1631" s="27"/>
      <c r="R1631" s="30"/>
      <c r="S1631" s="1"/>
    </row>
    <row r="1632" spans="1:19" ht="12.75" customHeight="1" x14ac:dyDescent="0.25">
      <c r="A1632" s="22"/>
      <c r="B1632" s="27"/>
      <c r="C1632" s="27"/>
      <c r="D1632" s="27"/>
      <c r="E1632" s="27"/>
      <c r="F1632" s="76"/>
      <c r="G1632" s="76"/>
      <c r="H1632" s="76"/>
      <c r="I1632" s="76"/>
      <c r="J1632" s="76"/>
      <c r="K1632" s="192"/>
      <c r="L1632" s="77"/>
      <c r="M1632" s="78"/>
      <c r="N1632" s="78"/>
      <c r="O1632" s="78"/>
      <c r="P1632" s="1"/>
      <c r="Q1632" s="27"/>
      <c r="R1632" s="30"/>
      <c r="S1632" s="1"/>
    </row>
    <row r="1633" spans="1:19" ht="12.75" customHeight="1" x14ac:dyDescent="0.25">
      <c r="A1633" s="22"/>
      <c r="B1633" s="27"/>
      <c r="C1633" s="27"/>
      <c r="D1633" s="27"/>
      <c r="E1633" s="27"/>
      <c r="F1633" s="76"/>
      <c r="G1633" s="76"/>
      <c r="H1633" s="76"/>
      <c r="I1633" s="76"/>
      <c r="J1633" s="76"/>
      <c r="K1633" s="192"/>
      <c r="L1633" s="77"/>
      <c r="M1633" s="78"/>
      <c r="N1633" s="78"/>
      <c r="O1633" s="78"/>
      <c r="P1633" s="1"/>
      <c r="Q1633" s="27"/>
      <c r="R1633" s="30"/>
      <c r="S1633" s="1"/>
    </row>
    <row r="1634" spans="1:19" ht="12.75" customHeight="1" x14ac:dyDescent="0.25">
      <c r="A1634" s="22"/>
      <c r="B1634" s="27"/>
      <c r="C1634" s="27"/>
      <c r="D1634" s="27"/>
      <c r="E1634" s="27"/>
      <c r="F1634" s="76"/>
      <c r="G1634" s="76"/>
      <c r="H1634" s="76"/>
      <c r="I1634" s="76"/>
      <c r="J1634" s="76"/>
      <c r="K1634" s="192"/>
      <c r="L1634" s="77"/>
      <c r="M1634" s="78"/>
      <c r="N1634" s="78"/>
      <c r="O1634" s="78"/>
      <c r="P1634" s="1"/>
      <c r="Q1634" s="27"/>
      <c r="R1634" s="30"/>
      <c r="S1634" s="1"/>
    </row>
    <row r="1635" spans="1:19" ht="12.75" customHeight="1" x14ac:dyDescent="0.25">
      <c r="A1635" s="22"/>
      <c r="B1635" s="27"/>
      <c r="C1635" s="27"/>
      <c r="D1635" s="27"/>
      <c r="E1635" s="27"/>
      <c r="F1635" s="76"/>
      <c r="G1635" s="76"/>
      <c r="H1635" s="76"/>
      <c r="I1635" s="76"/>
      <c r="J1635" s="76"/>
      <c r="K1635" s="192"/>
      <c r="L1635" s="77"/>
      <c r="M1635" s="78"/>
      <c r="N1635" s="78"/>
      <c r="O1635" s="78"/>
      <c r="P1635" s="1"/>
      <c r="Q1635" s="27"/>
      <c r="R1635" s="30"/>
      <c r="S1635" s="1"/>
    </row>
    <row r="1636" spans="1:19" ht="12.75" customHeight="1" x14ac:dyDescent="0.25">
      <c r="A1636" s="22"/>
      <c r="B1636" s="27"/>
      <c r="C1636" s="27"/>
      <c r="D1636" s="27"/>
      <c r="E1636" s="27"/>
      <c r="F1636" s="76"/>
      <c r="G1636" s="76"/>
      <c r="H1636" s="76"/>
      <c r="I1636" s="76"/>
      <c r="J1636" s="76"/>
      <c r="K1636" s="192"/>
      <c r="L1636" s="77"/>
      <c r="M1636" s="78"/>
      <c r="N1636" s="78"/>
      <c r="O1636" s="78"/>
      <c r="P1636" s="1"/>
      <c r="Q1636" s="27"/>
      <c r="R1636" s="30"/>
      <c r="S1636" s="1"/>
    </row>
    <row r="1637" spans="1:19" ht="12.75" customHeight="1" x14ac:dyDescent="0.25">
      <c r="A1637" s="22"/>
      <c r="B1637" s="27"/>
      <c r="C1637" s="27"/>
      <c r="D1637" s="27"/>
      <c r="E1637" s="27"/>
      <c r="F1637" s="76"/>
      <c r="G1637" s="76"/>
      <c r="H1637" s="76"/>
      <c r="I1637" s="76"/>
      <c r="J1637" s="76"/>
      <c r="K1637" s="192"/>
      <c r="L1637" s="77"/>
      <c r="M1637" s="78"/>
      <c r="N1637" s="78"/>
      <c r="O1637" s="78"/>
      <c r="P1637" s="1"/>
      <c r="Q1637" s="27"/>
      <c r="R1637" s="30"/>
      <c r="S1637" s="1"/>
    </row>
    <row r="1638" spans="1:19" ht="12.75" customHeight="1" x14ac:dyDescent="0.25">
      <c r="A1638" s="22"/>
      <c r="B1638" s="27"/>
      <c r="C1638" s="27"/>
      <c r="D1638" s="27"/>
      <c r="E1638" s="27"/>
      <c r="F1638" s="76"/>
      <c r="G1638" s="76"/>
      <c r="H1638" s="76"/>
      <c r="I1638" s="76"/>
      <c r="J1638" s="76"/>
      <c r="K1638" s="192"/>
      <c r="L1638" s="77"/>
      <c r="M1638" s="78"/>
      <c r="N1638" s="78"/>
      <c r="O1638" s="78"/>
      <c r="P1638" s="1"/>
      <c r="Q1638" s="27"/>
      <c r="R1638" s="30"/>
      <c r="S1638" s="1"/>
    </row>
    <row r="1639" spans="1:19" ht="12.75" customHeight="1" x14ac:dyDescent="0.25">
      <c r="A1639" s="22"/>
      <c r="B1639" s="27"/>
      <c r="C1639" s="27"/>
      <c r="D1639" s="27"/>
      <c r="E1639" s="27"/>
      <c r="F1639" s="76"/>
      <c r="G1639" s="76"/>
      <c r="H1639" s="76"/>
      <c r="I1639" s="76"/>
      <c r="J1639" s="76"/>
      <c r="K1639" s="192"/>
      <c r="L1639" s="77"/>
      <c r="M1639" s="78"/>
      <c r="N1639" s="78"/>
      <c r="O1639" s="78"/>
      <c r="P1639" s="1"/>
      <c r="Q1639" s="27"/>
      <c r="R1639" s="30"/>
      <c r="S1639" s="1"/>
    </row>
    <row r="1640" spans="1:19" ht="12.75" customHeight="1" x14ac:dyDescent="0.25">
      <c r="A1640" s="22"/>
      <c r="B1640" s="27"/>
      <c r="C1640" s="27"/>
      <c r="D1640" s="27"/>
      <c r="E1640" s="27"/>
      <c r="F1640" s="76"/>
      <c r="G1640" s="76"/>
      <c r="H1640" s="76"/>
      <c r="I1640" s="76"/>
      <c r="J1640" s="76"/>
      <c r="K1640" s="192"/>
      <c r="L1640" s="77"/>
      <c r="M1640" s="78"/>
      <c r="N1640" s="78"/>
      <c r="O1640" s="78"/>
      <c r="P1640" s="1"/>
      <c r="Q1640" s="27"/>
      <c r="R1640" s="30"/>
      <c r="S1640" s="1"/>
    </row>
    <row r="1641" spans="1:19" ht="12.75" customHeight="1" x14ac:dyDescent="0.25">
      <c r="A1641" s="22"/>
      <c r="B1641" s="27"/>
      <c r="C1641" s="27"/>
      <c r="D1641" s="27"/>
      <c r="E1641" s="27"/>
      <c r="F1641" s="76"/>
      <c r="G1641" s="76"/>
      <c r="H1641" s="76"/>
      <c r="I1641" s="76"/>
      <c r="J1641" s="76"/>
      <c r="K1641" s="192"/>
      <c r="L1641" s="77"/>
      <c r="M1641" s="78"/>
      <c r="N1641" s="78"/>
      <c r="O1641" s="78"/>
      <c r="P1641" s="1"/>
      <c r="Q1641" s="27"/>
      <c r="R1641" s="30"/>
      <c r="S1641" s="1"/>
    </row>
    <row r="1642" spans="1:19" ht="12.75" customHeight="1" x14ac:dyDescent="0.25">
      <c r="A1642" s="22"/>
      <c r="B1642" s="27"/>
      <c r="C1642" s="27"/>
      <c r="D1642" s="27"/>
      <c r="E1642" s="27"/>
      <c r="F1642" s="76"/>
      <c r="G1642" s="76"/>
      <c r="H1642" s="76"/>
      <c r="I1642" s="76"/>
      <c r="J1642" s="76"/>
      <c r="K1642" s="192"/>
      <c r="L1642" s="77"/>
      <c r="M1642" s="78"/>
      <c r="N1642" s="78"/>
      <c r="O1642" s="78"/>
      <c r="P1642" s="1"/>
      <c r="Q1642" s="27"/>
      <c r="R1642" s="30"/>
      <c r="S1642" s="1"/>
    </row>
    <row r="1643" spans="1:19" ht="12.75" customHeight="1" x14ac:dyDescent="0.25">
      <c r="A1643" s="22"/>
      <c r="B1643" s="27"/>
      <c r="C1643" s="27"/>
      <c r="D1643" s="27"/>
      <c r="E1643" s="27"/>
      <c r="F1643" s="76"/>
      <c r="G1643" s="76"/>
      <c r="H1643" s="76"/>
      <c r="I1643" s="76"/>
      <c r="J1643" s="76"/>
      <c r="K1643" s="192"/>
      <c r="L1643" s="77"/>
      <c r="M1643" s="78"/>
      <c r="N1643" s="78"/>
      <c r="O1643" s="78"/>
      <c r="P1643" s="1"/>
      <c r="Q1643" s="27"/>
      <c r="R1643" s="30"/>
      <c r="S1643" s="1"/>
    </row>
    <row r="1644" spans="1:19" ht="12.75" customHeight="1" x14ac:dyDescent="0.25">
      <c r="A1644" s="22"/>
      <c r="B1644" s="27"/>
      <c r="C1644" s="27"/>
      <c r="D1644" s="27"/>
      <c r="E1644" s="27"/>
      <c r="F1644" s="76"/>
      <c r="G1644" s="76"/>
      <c r="H1644" s="76"/>
      <c r="I1644" s="76"/>
      <c r="J1644" s="76"/>
      <c r="K1644" s="192"/>
      <c r="L1644" s="77"/>
      <c r="M1644" s="78"/>
      <c r="N1644" s="78"/>
      <c r="O1644" s="78"/>
      <c r="P1644" s="1"/>
      <c r="Q1644" s="27"/>
      <c r="R1644" s="30"/>
      <c r="S1644" s="1"/>
    </row>
    <row r="1645" spans="1:19" ht="12.75" customHeight="1" x14ac:dyDescent="0.25">
      <c r="A1645" s="22"/>
      <c r="B1645" s="27"/>
      <c r="C1645" s="27"/>
      <c r="D1645" s="27"/>
      <c r="E1645" s="27"/>
      <c r="F1645" s="76"/>
      <c r="G1645" s="76"/>
      <c r="H1645" s="76"/>
      <c r="I1645" s="76"/>
      <c r="J1645" s="76"/>
      <c r="K1645" s="192"/>
      <c r="L1645" s="77"/>
      <c r="M1645" s="78"/>
      <c r="N1645" s="78"/>
      <c r="O1645" s="78"/>
      <c r="P1645" s="1"/>
      <c r="Q1645" s="27"/>
      <c r="R1645" s="30"/>
      <c r="S1645" s="1"/>
    </row>
    <row r="1646" spans="1:19" ht="12.75" customHeight="1" x14ac:dyDescent="0.25">
      <c r="A1646" s="22"/>
      <c r="B1646" s="27"/>
      <c r="C1646" s="27"/>
      <c r="D1646" s="27"/>
      <c r="E1646" s="27"/>
      <c r="F1646" s="76"/>
      <c r="G1646" s="76"/>
      <c r="H1646" s="76"/>
      <c r="I1646" s="76"/>
      <c r="J1646" s="76"/>
      <c r="K1646" s="192"/>
      <c r="L1646" s="77"/>
      <c r="M1646" s="78"/>
      <c r="N1646" s="78"/>
      <c r="O1646" s="78"/>
      <c r="P1646" s="1"/>
      <c r="Q1646" s="27"/>
      <c r="R1646" s="30"/>
      <c r="S1646" s="1"/>
    </row>
    <row r="1647" spans="1:19" ht="12.75" customHeight="1" x14ac:dyDescent="0.25">
      <c r="A1647" s="22"/>
      <c r="B1647" s="27"/>
      <c r="C1647" s="27"/>
      <c r="D1647" s="27"/>
      <c r="E1647" s="27"/>
      <c r="F1647" s="76"/>
      <c r="G1647" s="76"/>
      <c r="H1647" s="76"/>
      <c r="I1647" s="76"/>
      <c r="J1647" s="76"/>
      <c r="K1647" s="192"/>
      <c r="L1647" s="77"/>
      <c r="M1647" s="78"/>
      <c r="N1647" s="78"/>
      <c r="O1647" s="78"/>
      <c r="P1647" s="1"/>
      <c r="Q1647" s="27"/>
      <c r="R1647" s="30"/>
      <c r="S1647" s="1"/>
    </row>
    <row r="1648" spans="1:19" ht="12.75" customHeight="1" x14ac:dyDescent="0.25">
      <c r="A1648" s="22"/>
      <c r="B1648" s="27"/>
      <c r="C1648" s="27"/>
      <c r="D1648" s="27"/>
      <c r="E1648" s="27"/>
      <c r="F1648" s="76"/>
      <c r="G1648" s="76"/>
      <c r="H1648" s="76"/>
      <c r="I1648" s="76"/>
      <c r="J1648" s="76"/>
      <c r="K1648" s="192"/>
      <c r="L1648" s="77"/>
      <c r="M1648" s="78"/>
      <c r="N1648" s="78"/>
      <c r="O1648" s="78"/>
      <c r="P1648" s="1"/>
      <c r="Q1648" s="27"/>
      <c r="R1648" s="30"/>
      <c r="S1648" s="1"/>
    </row>
    <row r="1649" spans="1:19" ht="12.75" customHeight="1" x14ac:dyDescent="0.25">
      <c r="A1649" s="22"/>
      <c r="B1649" s="27"/>
      <c r="C1649" s="27"/>
      <c r="D1649" s="27"/>
      <c r="E1649" s="27"/>
      <c r="F1649" s="76"/>
      <c r="G1649" s="76"/>
      <c r="H1649" s="76"/>
      <c r="I1649" s="76"/>
      <c r="J1649" s="76"/>
      <c r="K1649" s="192"/>
      <c r="L1649" s="77"/>
      <c r="M1649" s="78"/>
      <c r="N1649" s="78"/>
      <c r="O1649" s="78"/>
      <c r="P1649" s="1"/>
      <c r="Q1649" s="27"/>
      <c r="R1649" s="30"/>
      <c r="S1649" s="1"/>
    </row>
    <row r="1650" spans="1:19" ht="12.75" customHeight="1" x14ac:dyDescent="0.25">
      <c r="A1650" s="22"/>
      <c r="B1650" s="27"/>
      <c r="C1650" s="27"/>
      <c r="D1650" s="27"/>
      <c r="E1650" s="27"/>
      <c r="F1650" s="76"/>
      <c r="G1650" s="76"/>
      <c r="H1650" s="76"/>
      <c r="I1650" s="76"/>
      <c r="J1650" s="76"/>
      <c r="K1650" s="192"/>
      <c r="L1650" s="77"/>
      <c r="M1650" s="78"/>
      <c r="N1650" s="78"/>
      <c r="O1650" s="78"/>
      <c r="P1650" s="1"/>
      <c r="Q1650" s="27"/>
      <c r="R1650" s="30"/>
      <c r="S1650" s="1"/>
    </row>
    <row r="1651" spans="1:19" ht="12.75" customHeight="1" x14ac:dyDescent="0.25">
      <c r="A1651" s="22"/>
      <c r="B1651" s="27"/>
      <c r="C1651" s="27"/>
      <c r="D1651" s="27"/>
      <c r="E1651" s="27"/>
      <c r="F1651" s="76"/>
      <c r="G1651" s="76"/>
      <c r="H1651" s="76"/>
      <c r="I1651" s="76"/>
      <c r="J1651" s="76"/>
      <c r="K1651" s="192"/>
      <c r="L1651" s="77"/>
      <c r="M1651" s="78"/>
      <c r="N1651" s="78"/>
      <c r="O1651" s="78"/>
      <c r="P1651" s="1"/>
      <c r="Q1651" s="27"/>
      <c r="R1651" s="30"/>
      <c r="S1651" s="1"/>
    </row>
    <row r="1652" spans="1:19" ht="12.75" customHeight="1" x14ac:dyDescent="0.25">
      <c r="A1652" s="22"/>
      <c r="B1652" s="27"/>
      <c r="C1652" s="27"/>
      <c r="D1652" s="27"/>
      <c r="E1652" s="27"/>
      <c r="F1652" s="76"/>
      <c r="G1652" s="76"/>
      <c r="H1652" s="76"/>
      <c r="I1652" s="76"/>
      <c r="J1652" s="76"/>
      <c r="K1652" s="192"/>
      <c r="L1652" s="77"/>
      <c r="M1652" s="78"/>
      <c r="N1652" s="78"/>
      <c r="O1652" s="78"/>
      <c r="P1652" s="1"/>
      <c r="Q1652" s="27"/>
      <c r="R1652" s="30"/>
      <c r="S1652" s="1"/>
    </row>
    <row r="1653" spans="1:19" ht="12.75" customHeight="1" x14ac:dyDescent="0.25">
      <c r="A1653" s="22"/>
      <c r="B1653" s="27"/>
      <c r="C1653" s="27"/>
      <c r="D1653" s="27"/>
      <c r="E1653" s="27"/>
      <c r="F1653" s="76"/>
      <c r="G1653" s="76"/>
      <c r="H1653" s="76"/>
      <c r="I1653" s="76"/>
      <c r="J1653" s="76"/>
      <c r="K1653" s="192"/>
      <c r="L1653" s="77"/>
      <c r="M1653" s="78"/>
      <c r="N1653" s="78"/>
      <c r="O1653" s="78"/>
      <c r="P1653" s="1"/>
      <c r="Q1653" s="27"/>
      <c r="R1653" s="30"/>
      <c r="S1653" s="1"/>
    </row>
    <row r="1654" spans="1:19" ht="12.75" customHeight="1" x14ac:dyDescent="0.25">
      <c r="A1654" s="22"/>
      <c r="B1654" s="27"/>
      <c r="C1654" s="27"/>
      <c r="D1654" s="27"/>
      <c r="E1654" s="27"/>
      <c r="F1654" s="76"/>
      <c r="G1654" s="76"/>
      <c r="H1654" s="76"/>
      <c r="I1654" s="76"/>
      <c r="J1654" s="76"/>
      <c r="K1654" s="192"/>
      <c r="L1654" s="77"/>
      <c r="M1654" s="78"/>
      <c r="N1654" s="78"/>
      <c r="O1654" s="78"/>
      <c r="P1654" s="1"/>
      <c r="Q1654" s="27"/>
      <c r="R1654" s="30"/>
      <c r="S1654" s="1"/>
    </row>
    <row r="1655" spans="1:19" ht="12.75" customHeight="1" x14ac:dyDescent="0.25">
      <c r="A1655" s="22"/>
      <c r="B1655" s="27"/>
      <c r="C1655" s="27"/>
      <c r="D1655" s="27"/>
      <c r="E1655" s="27"/>
      <c r="F1655" s="76"/>
      <c r="G1655" s="76"/>
      <c r="H1655" s="76"/>
      <c r="I1655" s="76"/>
      <c r="J1655" s="76"/>
      <c r="K1655" s="192"/>
      <c r="L1655" s="77"/>
      <c r="M1655" s="78"/>
      <c r="N1655" s="78"/>
      <c r="O1655" s="78"/>
      <c r="P1655" s="1"/>
      <c r="Q1655" s="27"/>
      <c r="R1655" s="30"/>
      <c r="S1655" s="1"/>
    </row>
    <row r="1656" spans="1:19" ht="12.75" customHeight="1" x14ac:dyDescent="0.25">
      <c r="A1656" s="22"/>
      <c r="B1656" s="27"/>
      <c r="C1656" s="27"/>
      <c r="D1656" s="27"/>
      <c r="E1656" s="27"/>
      <c r="F1656" s="76"/>
      <c r="G1656" s="76"/>
      <c r="H1656" s="76"/>
      <c r="I1656" s="76"/>
      <c r="J1656" s="76"/>
      <c r="K1656" s="192"/>
      <c r="L1656" s="77"/>
      <c r="M1656" s="78"/>
      <c r="N1656" s="78"/>
      <c r="O1656" s="78"/>
      <c r="P1656" s="1"/>
      <c r="Q1656" s="27"/>
      <c r="R1656" s="30"/>
      <c r="S1656" s="1"/>
    </row>
    <row r="1657" spans="1:19" ht="12.75" customHeight="1" x14ac:dyDescent="0.25">
      <c r="A1657" s="22"/>
      <c r="B1657" s="27"/>
      <c r="C1657" s="27"/>
      <c r="D1657" s="27"/>
      <c r="E1657" s="27"/>
      <c r="F1657" s="76"/>
      <c r="G1657" s="76"/>
      <c r="H1657" s="76"/>
      <c r="I1657" s="76"/>
      <c r="J1657" s="76"/>
      <c r="K1657" s="192"/>
      <c r="L1657" s="77"/>
      <c r="M1657" s="78"/>
      <c r="N1657" s="78"/>
      <c r="O1657" s="78"/>
      <c r="P1657" s="1"/>
      <c r="Q1657" s="27"/>
      <c r="R1657" s="30"/>
      <c r="S1657" s="1"/>
    </row>
    <row r="1658" spans="1:19" ht="12.75" customHeight="1" x14ac:dyDescent="0.25">
      <c r="A1658" s="22"/>
      <c r="B1658" s="27"/>
      <c r="C1658" s="27"/>
      <c r="D1658" s="27"/>
      <c r="E1658" s="27"/>
      <c r="F1658" s="76"/>
      <c r="G1658" s="76"/>
      <c r="H1658" s="76"/>
      <c r="I1658" s="76"/>
      <c r="J1658" s="76"/>
      <c r="K1658" s="192"/>
      <c r="L1658" s="77"/>
      <c r="M1658" s="78"/>
      <c r="N1658" s="78"/>
      <c r="O1658" s="78"/>
      <c r="P1658" s="1"/>
      <c r="Q1658" s="27"/>
      <c r="R1658" s="30"/>
      <c r="S1658" s="1"/>
    </row>
    <row r="1659" spans="1:19" ht="12.75" customHeight="1" x14ac:dyDescent="0.25">
      <c r="A1659" s="22"/>
      <c r="B1659" s="27"/>
      <c r="C1659" s="27"/>
      <c r="D1659" s="27"/>
      <c r="E1659" s="27"/>
      <c r="F1659" s="76"/>
      <c r="G1659" s="76"/>
      <c r="H1659" s="76"/>
      <c r="I1659" s="76"/>
      <c r="J1659" s="76"/>
      <c r="K1659" s="192"/>
      <c r="L1659" s="77"/>
      <c r="M1659" s="78"/>
      <c r="N1659" s="78"/>
      <c r="O1659" s="78"/>
      <c r="P1659" s="1"/>
      <c r="Q1659" s="27"/>
      <c r="R1659" s="30"/>
      <c r="S1659" s="1"/>
    </row>
    <row r="1660" spans="1:19" ht="12.75" customHeight="1" x14ac:dyDescent="0.25">
      <c r="A1660" s="22"/>
      <c r="B1660" s="27"/>
      <c r="C1660" s="27"/>
      <c r="D1660" s="27"/>
      <c r="E1660" s="27"/>
      <c r="F1660" s="76"/>
      <c r="G1660" s="76"/>
      <c r="H1660" s="76"/>
      <c r="I1660" s="76"/>
      <c r="J1660" s="76"/>
      <c r="K1660" s="192"/>
      <c r="L1660" s="77"/>
      <c r="M1660" s="78"/>
      <c r="N1660" s="78"/>
      <c r="O1660" s="78"/>
      <c r="P1660" s="1"/>
      <c r="Q1660" s="27"/>
      <c r="R1660" s="30"/>
      <c r="S1660" s="1"/>
    </row>
    <row r="1661" spans="1:19" ht="12.75" customHeight="1" x14ac:dyDescent="0.25">
      <c r="A1661" s="22"/>
      <c r="B1661" s="27"/>
      <c r="C1661" s="27"/>
      <c r="D1661" s="27"/>
      <c r="E1661" s="27"/>
      <c r="F1661" s="76"/>
      <c r="G1661" s="76"/>
      <c r="H1661" s="76"/>
      <c r="I1661" s="76"/>
      <c r="J1661" s="76"/>
      <c r="K1661" s="192"/>
      <c r="L1661" s="77"/>
      <c r="M1661" s="78"/>
      <c r="N1661" s="78"/>
      <c r="O1661" s="78"/>
      <c r="P1661" s="1"/>
      <c r="Q1661" s="27"/>
      <c r="R1661" s="30"/>
      <c r="S1661" s="1"/>
    </row>
    <row r="1662" spans="1:19" ht="12.75" customHeight="1" x14ac:dyDescent="0.25">
      <c r="A1662" s="22"/>
      <c r="B1662" s="27"/>
      <c r="C1662" s="27"/>
      <c r="D1662" s="27"/>
      <c r="E1662" s="27"/>
      <c r="F1662" s="76"/>
      <c r="G1662" s="76"/>
      <c r="H1662" s="76"/>
      <c r="I1662" s="76"/>
      <c r="J1662" s="76"/>
      <c r="K1662" s="192"/>
      <c r="L1662" s="77"/>
      <c r="M1662" s="78"/>
      <c r="N1662" s="78"/>
      <c r="O1662" s="78"/>
      <c r="P1662" s="1"/>
      <c r="Q1662" s="27"/>
      <c r="R1662" s="30"/>
      <c r="S1662" s="1"/>
    </row>
    <row r="1663" spans="1:19" ht="12.75" customHeight="1" x14ac:dyDescent="0.25">
      <c r="A1663" s="22"/>
      <c r="B1663" s="27"/>
      <c r="C1663" s="27"/>
      <c r="D1663" s="27"/>
      <c r="E1663" s="27"/>
      <c r="F1663" s="76"/>
      <c r="G1663" s="76"/>
      <c r="H1663" s="76"/>
      <c r="I1663" s="76"/>
      <c r="J1663" s="76"/>
      <c r="K1663" s="192"/>
      <c r="L1663" s="77"/>
      <c r="M1663" s="78"/>
      <c r="N1663" s="78"/>
      <c r="O1663" s="78"/>
      <c r="P1663" s="1"/>
      <c r="Q1663" s="27"/>
      <c r="R1663" s="30"/>
      <c r="S1663" s="1"/>
    </row>
    <row r="1664" spans="1:19" ht="12.75" customHeight="1" x14ac:dyDescent="0.25">
      <c r="A1664" s="22"/>
      <c r="B1664" s="27"/>
      <c r="C1664" s="27"/>
      <c r="D1664" s="27"/>
      <c r="E1664" s="27"/>
      <c r="F1664" s="76"/>
      <c r="G1664" s="76"/>
      <c r="H1664" s="76"/>
      <c r="I1664" s="76"/>
      <c r="J1664" s="76"/>
      <c r="K1664" s="192"/>
      <c r="L1664" s="77"/>
      <c r="M1664" s="78"/>
      <c r="N1664" s="78"/>
      <c r="O1664" s="78"/>
      <c r="P1664" s="1"/>
      <c r="Q1664" s="27"/>
      <c r="R1664" s="30"/>
      <c r="S1664" s="1"/>
    </row>
    <row r="1665" spans="1:19" ht="12.75" customHeight="1" x14ac:dyDescent="0.25">
      <c r="A1665" s="22"/>
      <c r="B1665" s="27"/>
      <c r="C1665" s="27"/>
      <c r="D1665" s="27"/>
      <c r="E1665" s="27"/>
      <c r="F1665" s="76"/>
      <c r="G1665" s="76"/>
      <c r="H1665" s="76"/>
      <c r="I1665" s="76"/>
      <c r="J1665" s="76"/>
      <c r="K1665" s="192"/>
      <c r="L1665" s="77"/>
      <c r="M1665" s="78"/>
      <c r="N1665" s="78"/>
      <c r="O1665" s="78"/>
      <c r="P1665" s="1"/>
      <c r="Q1665" s="27"/>
      <c r="R1665" s="30"/>
      <c r="S1665" s="1"/>
    </row>
    <row r="1666" spans="1:19" ht="12.75" customHeight="1" x14ac:dyDescent="0.25">
      <c r="A1666" s="22"/>
      <c r="B1666" s="27"/>
      <c r="C1666" s="27"/>
      <c r="D1666" s="27"/>
      <c r="E1666" s="27"/>
      <c r="F1666" s="76"/>
      <c r="G1666" s="76"/>
      <c r="H1666" s="76"/>
      <c r="I1666" s="76"/>
      <c r="J1666" s="76"/>
      <c r="K1666" s="192"/>
      <c r="L1666" s="77"/>
      <c r="M1666" s="78"/>
      <c r="N1666" s="78"/>
      <c r="O1666" s="78"/>
      <c r="P1666" s="1"/>
      <c r="Q1666" s="27"/>
      <c r="R1666" s="30"/>
      <c r="S1666" s="1"/>
    </row>
    <row r="1667" spans="1:19" ht="12.75" customHeight="1" x14ac:dyDescent="0.25">
      <c r="A1667" s="22"/>
      <c r="B1667" s="27"/>
      <c r="C1667" s="27"/>
      <c r="D1667" s="27"/>
      <c r="E1667" s="27"/>
      <c r="F1667" s="76"/>
      <c r="G1667" s="76"/>
      <c r="H1667" s="76"/>
      <c r="I1667" s="76"/>
      <c r="J1667" s="76"/>
      <c r="K1667" s="192"/>
      <c r="L1667" s="77"/>
      <c r="M1667" s="78"/>
      <c r="N1667" s="78"/>
      <c r="O1667" s="78"/>
      <c r="P1667" s="1"/>
      <c r="Q1667" s="27"/>
      <c r="R1667" s="30"/>
      <c r="S1667" s="1"/>
    </row>
    <row r="1668" spans="1:19" ht="12.75" customHeight="1" x14ac:dyDescent="0.25">
      <c r="A1668" s="22"/>
      <c r="B1668" s="27"/>
      <c r="C1668" s="27"/>
      <c r="D1668" s="27"/>
      <c r="E1668" s="27"/>
      <c r="F1668" s="76"/>
      <c r="G1668" s="76"/>
      <c r="H1668" s="76"/>
      <c r="I1668" s="76"/>
      <c r="J1668" s="76"/>
      <c r="K1668" s="192"/>
      <c r="L1668" s="77"/>
      <c r="M1668" s="78"/>
      <c r="N1668" s="78"/>
      <c r="O1668" s="78"/>
      <c r="P1668" s="1"/>
      <c r="Q1668" s="27"/>
      <c r="R1668" s="30"/>
      <c r="S1668" s="1"/>
    </row>
    <row r="1669" spans="1:19" ht="12.75" customHeight="1" x14ac:dyDescent="0.25">
      <c r="A1669" s="22"/>
      <c r="B1669" s="27"/>
      <c r="C1669" s="27"/>
      <c r="D1669" s="27"/>
      <c r="E1669" s="27"/>
      <c r="F1669" s="76"/>
      <c r="G1669" s="76"/>
      <c r="H1669" s="76"/>
      <c r="I1669" s="76"/>
      <c r="J1669" s="76"/>
      <c r="K1669" s="192"/>
      <c r="L1669" s="77"/>
      <c r="M1669" s="78"/>
      <c r="N1669" s="78"/>
      <c r="O1669" s="78"/>
      <c r="P1669" s="1"/>
      <c r="Q1669" s="27"/>
      <c r="R1669" s="30"/>
      <c r="S1669" s="1"/>
    </row>
    <row r="1670" spans="1:19" ht="12.75" customHeight="1" x14ac:dyDescent="0.25">
      <c r="A1670" s="22"/>
      <c r="B1670" s="27"/>
      <c r="C1670" s="27"/>
      <c r="D1670" s="27"/>
      <c r="E1670" s="27"/>
      <c r="F1670" s="76"/>
      <c r="G1670" s="76"/>
      <c r="H1670" s="76"/>
      <c r="I1670" s="76"/>
      <c r="J1670" s="76"/>
      <c r="K1670" s="192"/>
      <c r="L1670" s="77"/>
      <c r="M1670" s="78"/>
      <c r="N1670" s="78"/>
      <c r="O1670" s="78"/>
      <c r="P1670" s="1"/>
      <c r="Q1670" s="27"/>
      <c r="R1670" s="30"/>
      <c r="S1670" s="1"/>
    </row>
    <row r="1671" spans="1:19" ht="12.75" customHeight="1" x14ac:dyDescent="0.25">
      <c r="A1671" s="22"/>
      <c r="B1671" s="27"/>
      <c r="C1671" s="27"/>
      <c r="D1671" s="27"/>
      <c r="E1671" s="27"/>
      <c r="F1671" s="76"/>
      <c r="G1671" s="76"/>
      <c r="H1671" s="76"/>
      <c r="I1671" s="76"/>
      <c r="J1671" s="76"/>
      <c r="K1671" s="192"/>
      <c r="L1671" s="77"/>
      <c r="M1671" s="78"/>
      <c r="N1671" s="78"/>
      <c r="O1671" s="78"/>
      <c r="P1671" s="1"/>
      <c r="Q1671" s="27"/>
      <c r="R1671" s="30"/>
      <c r="S1671" s="1"/>
    </row>
    <row r="1672" spans="1:19" ht="12.75" customHeight="1" x14ac:dyDescent="0.25">
      <c r="A1672" s="22"/>
      <c r="B1672" s="27"/>
      <c r="C1672" s="27"/>
      <c r="D1672" s="27"/>
      <c r="E1672" s="27"/>
      <c r="F1672" s="76"/>
      <c r="G1672" s="76"/>
      <c r="H1672" s="76"/>
      <c r="I1672" s="76"/>
      <c r="J1672" s="76"/>
      <c r="K1672" s="192"/>
      <c r="L1672" s="77"/>
      <c r="M1672" s="78"/>
      <c r="N1672" s="78"/>
      <c r="O1672" s="78"/>
      <c r="P1672" s="1"/>
      <c r="Q1672" s="27"/>
      <c r="R1672" s="30"/>
      <c r="S1672" s="1"/>
    </row>
    <row r="1673" spans="1:19" ht="12.75" customHeight="1" x14ac:dyDescent="0.25">
      <c r="A1673" s="22"/>
      <c r="B1673" s="27"/>
      <c r="C1673" s="27"/>
      <c r="D1673" s="27"/>
      <c r="E1673" s="27"/>
      <c r="F1673" s="76"/>
      <c r="G1673" s="76"/>
      <c r="H1673" s="76"/>
      <c r="I1673" s="76"/>
      <c r="J1673" s="76"/>
      <c r="K1673" s="192"/>
      <c r="L1673" s="77"/>
      <c r="M1673" s="78"/>
      <c r="N1673" s="78"/>
      <c r="O1673" s="78"/>
      <c r="P1673" s="1"/>
      <c r="Q1673" s="27"/>
      <c r="R1673" s="30"/>
      <c r="S1673" s="1"/>
    </row>
    <row r="1674" spans="1:19" ht="12.75" customHeight="1" x14ac:dyDescent="0.25">
      <c r="A1674" s="22"/>
      <c r="B1674" s="27"/>
      <c r="C1674" s="27"/>
      <c r="D1674" s="27"/>
      <c r="E1674" s="27"/>
      <c r="F1674" s="76"/>
      <c r="G1674" s="76"/>
      <c r="H1674" s="76"/>
      <c r="I1674" s="76"/>
      <c r="J1674" s="76"/>
      <c r="K1674" s="192"/>
      <c r="L1674" s="77"/>
      <c r="M1674" s="78"/>
      <c r="N1674" s="78"/>
      <c r="O1674" s="78"/>
      <c r="P1674" s="1"/>
      <c r="Q1674" s="27"/>
      <c r="R1674" s="30"/>
      <c r="S1674" s="1"/>
    </row>
    <row r="1675" spans="1:19" ht="12.75" customHeight="1" x14ac:dyDescent="0.25">
      <c r="A1675" s="22"/>
      <c r="B1675" s="27"/>
      <c r="C1675" s="27"/>
      <c r="D1675" s="27"/>
      <c r="E1675" s="27"/>
      <c r="F1675" s="76"/>
      <c r="G1675" s="76"/>
      <c r="H1675" s="76"/>
      <c r="I1675" s="76"/>
      <c r="J1675" s="76"/>
      <c r="K1675" s="192"/>
      <c r="L1675" s="77"/>
      <c r="M1675" s="78"/>
      <c r="N1675" s="78"/>
      <c r="O1675" s="78"/>
      <c r="P1675" s="1"/>
      <c r="Q1675" s="27"/>
      <c r="R1675" s="30"/>
      <c r="S1675" s="1"/>
    </row>
    <row r="1676" spans="1:19" ht="12.75" customHeight="1" x14ac:dyDescent="0.25">
      <c r="A1676" s="22"/>
      <c r="B1676" s="27"/>
      <c r="C1676" s="27"/>
      <c r="D1676" s="27"/>
      <c r="E1676" s="27"/>
      <c r="F1676" s="76"/>
      <c r="G1676" s="76"/>
      <c r="H1676" s="76"/>
      <c r="I1676" s="76"/>
      <c r="J1676" s="76"/>
      <c r="K1676" s="192"/>
      <c r="L1676" s="77"/>
      <c r="M1676" s="78"/>
      <c r="N1676" s="78"/>
      <c r="O1676" s="78"/>
      <c r="P1676" s="1"/>
      <c r="Q1676" s="27"/>
      <c r="R1676" s="30"/>
      <c r="S1676" s="1"/>
    </row>
    <row r="1677" spans="1:19" ht="12.75" customHeight="1" x14ac:dyDescent="0.25">
      <c r="A1677" s="22"/>
      <c r="B1677" s="27"/>
      <c r="C1677" s="27"/>
      <c r="D1677" s="27"/>
      <c r="E1677" s="27"/>
      <c r="F1677" s="76"/>
      <c r="G1677" s="76"/>
      <c r="H1677" s="76"/>
      <c r="I1677" s="76"/>
      <c r="J1677" s="76"/>
      <c r="K1677" s="192"/>
      <c r="L1677" s="77"/>
      <c r="M1677" s="78"/>
      <c r="N1677" s="78"/>
      <c r="O1677" s="78"/>
      <c r="P1677" s="1"/>
      <c r="Q1677" s="27"/>
      <c r="R1677" s="30"/>
      <c r="S1677" s="1"/>
    </row>
    <row r="1678" spans="1:19" ht="12.75" customHeight="1" x14ac:dyDescent="0.25">
      <c r="A1678" s="22"/>
      <c r="B1678" s="27"/>
      <c r="C1678" s="27"/>
      <c r="D1678" s="27"/>
      <c r="E1678" s="27"/>
      <c r="F1678" s="76"/>
      <c r="G1678" s="76"/>
      <c r="H1678" s="76"/>
      <c r="I1678" s="76"/>
      <c r="J1678" s="76"/>
      <c r="K1678" s="192"/>
      <c r="L1678" s="77"/>
      <c r="M1678" s="78"/>
      <c r="N1678" s="78"/>
      <c r="O1678" s="78"/>
      <c r="P1678" s="1"/>
      <c r="Q1678" s="27"/>
      <c r="R1678" s="30"/>
      <c r="S1678" s="1"/>
    </row>
    <row r="1679" spans="1:19" ht="12.75" customHeight="1" x14ac:dyDescent="0.25">
      <c r="A1679" s="22"/>
      <c r="B1679" s="27"/>
      <c r="C1679" s="27"/>
      <c r="D1679" s="27"/>
      <c r="E1679" s="27"/>
      <c r="F1679" s="76"/>
      <c r="G1679" s="76"/>
      <c r="H1679" s="76"/>
      <c r="I1679" s="76"/>
      <c r="J1679" s="76"/>
      <c r="K1679" s="192"/>
      <c r="L1679" s="77"/>
      <c r="M1679" s="78"/>
      <c r="N1679" s="78"/>
      <c r="O1679" s="78"/>
      <c r="P1679" s="1"/>
      <c r="Q1679" s="27"/>
      <c r="R1679" s="30"/>
      <c r="S1679" s="1"/>
    </row>
    <row r="1680" spans="1:19" ht="12.75" customHeight="1" x14ac:dyDescent="0.25">
      <c r="A1680" s="22"/>
      <c r="B1680" s="27"/>
      <c r="C1680" s="27"/>
      <c r="D1680" s="27"/>
      <c r="E1680" s="27"/>
      <c r="F1680" s="76"/>
      <c r="G1680" s="76"/>
      <c r="H1680" s="76"/>
      <c r="I1680" s="76"/>
      <c r="J1680" s="76"/>
      <c r="K1680" s="192"/>
      <c r="L1680" s="77"/>
      <c r="M1680" s="78"/>
      <c r="N1680" s="78"/>
      <c r="O1680" s="78"/>
      <c r="P1680" s="1"/>
      <c r="Q1680" s="27"/>
      <c r="R1680" s="30"/>
      <c r="S1680" s="1"/>
    </row>
    <row r="1681" spans="1:19" ht="12.75" customHeight="1" x14ac:dyDescent="0.25">
      <c r="A1681" s="22"/>
      <c r="B1681" s="27"/>
      <c r="C1681" s="27"/>
      <c r="D1681" s="27"/>
      <c r="E1681" s="27"/>
      <c r="F1681" s="76"/>
      <c r="G1681" s="76"/>
      <c r="H1681" s="76"/>
      <c r="I1681" s="76"/>
      <c r="J1681" s="76"/>
      <c r="K1681" s="192"/>
      <c r="L1681" s="77"/>
      <c r="M1681" s="78"/>
      <c r="N1681" s="78"/>
      <c r="O1681" s="78"/>
      <c r="P1681" s="1"/>
      <c r="Q1681" s="27"/>
      <c r="R1681" s="30"/>
      <c r="S1681" s="1"/>
    </row>
    <row r="1682" spans="1:19" ht="12.75" customHeight="1" x14ac:dyDescent="0.25">
      <c r="A1682" s="22"/>
      <c r="B1682" s="27"/>
      <c r="C1682" s="27"/>
      <c r="D1682" s="27"/>
      <c r="E1682" s="27"/>
      <c r="F1682" s="76"/>
      <c r="G1682" s="76"/>
      <c r="H1682" s="76"/>
      <c r="I1682" s="76"/>
      <c r="J1682" s="76"/>
      <c r="K1682" s="192"/>
      <c r="L1682" s="77"/>
      <c r="M1682" s="78"/>
      <c r="N1682" s="78"/>
      <c r="O1682" s="78"/>
      <c r="P1682" s="1"/>
      <c r="Q1682" s="27"/>
      <c r="R1682" s="30"/>
      <c r="S1682" s="1"/>
    </row>
    <row r="1683" spans="1:19" ht="12.75" customHeight="1" x14ac:dyDescent="0.25">
      <c r="A1683" s="22"/>
      <c r="B1683" s="27"/>
      <c r="C1683" s="27"/>
      <c r="D1683" s="27"/>
      <c r="E1683" s="27"/>
      <c r="F1683" s="76"/>
      <c r="G1683" s="76"/>
      <c r="H1683" s="76"/>
      <c r="I1683" s="76"/>
      <c r="J1683" s="76"/>
      <c r="K1683" s="192"/>
      <c r="L1683" s="77"/>
      <c r="M1683" s="78"/>
      <c r="N1683" s="78"/>
      <c r="O1683" s="78"/>
      <c r="P1683" s="1"/>
      <c r="Q1683" s="27"/>
      <c r="R1683" s="30"/>
      <c r="S1683" s="1"/>
    </row>
    <row r="1684" spans="1:19" ht="12.75" customHeight="1" x14ac:dyDescent="0.25">
      <c r="A1684" s="22"/>
      <c r="B1684" s="27"/>
      <c r="C1684" s="27"/>
      <c r="D1684" s="27"/>
      <c r="E1684" s="27"/>
      <c r="F1684" s="76"/>
      <c r="G1684" s="76"/>
      <c r="H1684" s="76"/>
      <c r="I1684" s="76"/>
      <c r="J1684" s="76"/>
      <c r="K1684" s="192"/>
      <c r="L1684" s="77"/>
      <c r="M1684" s="78"/>
      <c r="N1684" s="78"/>
      <c r="O1684" s="78"/>
      <c r="P1684" s="1"/>
      <c r="Q1684" s="27"/>
      <c r="R1684" s="30"/>
      <c r="S1684" s="1"/>
    </row>
    <row r="1685" spans="1:19" ht="12.75" customHeight="1" x14ac:dyDescent="0.25">
      <c r="A1685" s="22"/>
      <c r="B1685" s="27"/>
      <c r="C1685" s="27"/>
      <c r="D1685" s="27"/>
      <c r="E1685" s="27"/>
      <c r="F1685" s="76"/>
      <c r="G1685" s="76"/>
      <c r="H1685" s="76"/>
      <c r="I1685" s="76"/>
      <c r="J1685" s="76"/>
      <c r="K1685" s="192"/>
      <c r="L1685" s="77"/>
      <c r="M1685" s="78"/>
      <c r="N1685" s="78"/>
      <c r="O1685" s="78"/>
      <c r="P1685" s="1"/>
      <c r="Q1685" s="27"/>
      <c r="R1685" s="30"/>
      <c r="S1685" s="1"/>
    </row>
    <row r="1686" spans="1:19" ht="12.75" customHeight="1" x14ac:dyDescent="0.25">
      <c r="A1686" s="22"/>
      <c r="B1686" s="27"/>
      <c r="C1686" s="27"/>
      <c r="D1686" s="27"/>
      <c r="E1686" s="27"/>
      <c r="F1686" s="76"/>
      <c r="G1686" s="76"/>
      <c r="H1686" s="76"/>
      <c r="I1686" s="76"/>
      <c r="J1686" s="76"/>
      <c r="K1686" s="192"/>
      <c r="L1686" s="77"/>
      <c r="M1686" s="78"/>
      <c r="N1686" s="78"/>
      <c r="O1686" s="78"/>
      <c r="P1686" s="1"/>
      <c r="Q1686" s="27"/>
      <c r="R1686" s="30"/>
      <c r="S1686" s="1"/>
    </row>
    <row r="1687" spans="1:19" ht="12.75" customHeight="1" x14ac:dyDescent="0.25">
      <c r="A1687" s="22"/>
      <c r="B1687" s="27"/>
      <c r="C1687" s="27"/>
      <c r="D1687" s="27"/>
      <c r="E1687" s="27"/>
      <c r="F1687" s="76"/>
      <c r="G1687" s="76"/>
      <c r="H1687" s="76"/>
      <c r="I1687" s="76"/>
      <c r="J1687" s="76"/>
      <c r="K1687" s="192"/>
      <c r="L1687" s="77"/>
      <c r="M1687" s="78"/>
      <c r="N1687" s="78"/>
      <c r="O1687" s="78"/>
      <c r="P1687" s="1"/>
      <c r="Q1687" s="27"/>
      <c r="R1687" s="30"/>
      <c r="S1687" s="1"/>
    </row>
    <row r="1688" spans="1:19" ht="12.75" customHeight="1" x14ac:dyDescent="0.25">
      <c r="A1688" s="22"/>
      <c r="B1688" s="27"/>
      <c r="C1688" s="27"/>
      <c r="D1688" s="27"/>
      <c r="E1688" s="27"/>
      <c r="F1688" s="76"/>
      <c r="G1688" s="76"/>
      <c r="H1688" s="76"/>
      <c r="I1688" s="76"/>
      <c r="J1688" s="76"/>
      <c r="K1688" s="192"/>
      <c r="L1688" s="77"/>
      <c r="M1688" s="78"/>
      <c r="N1688" s="78"/>
      <c r="O1688" s="78"/>
      <c r="P1688" s="1"/>
      <c r="Q1688" s="27"/>
      <c r="R1688" s="30"/>
      <c r="S1688" s="1"/>
    </row>
    <row r="1689" spans="1:19" ht="12.75" customHeight="1" x14ac:dyDescent="0.25">
      <c r="A1689" s="22"/>
      <c r="B1689" s="27"/>
      <c r="C1689" s="27"/>
      <c r="D1689" s="27"/>
      <c r="E1689" s="27"/>
      <c r="F1689" s="76"/>
      <c r="G1689" s="76"/>
      <c r="H1689" s="76"/>
      <c r="I1689" s="76"/>
      <c r="J1689" s="76"/>
      <c r="K1689" s="192"/>
      <c r="L1689" s="77"/>
      <c r="M1689" s="78"/>
      <c r="N1689" s="78"/>
      <c r="O1689" s="78"/>
      <c r="P1689" s="1"/>
      <c r="Q1689" s="27"/>
      <c r="R1689" s="30"/>
      <c r="S1689" s="1"/>
    </row>
    <row r="1690" spans="1:19" ht="12.75" customHeight="1" x14ac:dyDescent="0.25">
      <c r="A1690" s="22"/>
      <c r="B1690" s="27"/>
      <c r="C1690" s="27"/>
      <c r="D1690" s="27"/>
      <c r="E1690" s="27"/>
      <c r="F1690" s="76"/>
      <c r="G1690" s="76"/>
      <c r="H1690" s="76"/>
      <c r="I1690" s="76"/>
      <c r="J1690" s="76"/>
      <c r="K1690" s="192"/>
      <c r="L1690" s="77"/>
      <c r="M1690" s="78"/>
      <c r="N1690" s="78"/>
      <c r="O1690" s="78"/>
      <c r="P1690" s="1"/>
      <c r="Q1690" s="27"/>
      <c r="R1690" s="30"/>
      <c r="S1690" s="1"/>
    </row>
    <row r="1691" spans="1:19" ht="12.75" customHeight="1" x14ac:dyDescent="0.25">
      <c r="A1691" s="22"/>
      <c r="B1691" s="27"/>
      <c r="C1691" s="27"/>
      <c r="D1691" s="27"/>
      <c r="E1691" s="27"/>
      <c r="F1691" s="76"/>
      <c r="G1691" s="76"/>
      <c r="H1691" s="76"/>
      <c r="I1691" s="76"/>
      <c r="J1691" s="76"/>
      <c r="K1691" s="192"/>
      <c r="L1691" s="77"/>
      <c r="M1691" s="78"/>
      <c r="N1691" s="78"/>
      <c r="O1691" s="78"/>
      <c r="P1691" s="1"/>
      <c r="Q1691" s="27"/>
      <c r="R1691" s="30"/>
      <c r="S1691" s="1"/>
    </row>
    <row r="1692" spans="1:19" ht="12.75" customHeight="1" x14ac:dyDescent="0.25">
      <c r="A1692" s="22"/>
      <c r="B1692" s="27"/>
      <c r="C1692" s="27"/>
      <c r="D1692" s="27"/>
      <c r="E1692" s="27"/>
      <c r="F1692" s="76"/>
      <c r="G1692" s="76"/>
      <c r="H1692" s="76"/>
      <c r="I1692" s="76"/>
      <c r="J1692" s="76"/>
      <c r="K1692" s="192"/>
      <c r="L1692" s="77"/>
      <c r="M1692" s="78"/>
      <c r="N1692" s="78"/>
      <c r="O1692" s="78"/>
      <c r="P1692" s="1"/>
      <c r="Q1692" s="27"/>
      <c r="R1692" s="30"/>
      <c r="S1692" s="1"/>
    </row>
    <row r="1693" spans="1:19" ht="12.75" customHeight="1" x14ac:dyDescent="0.25">
      <c r="A1693" s="22"/>
      <c r="B1693" s="27"/>
      <c r="C1693" s="27"/>
      <c r="D1693" s="27"/>
      <c r="E1693" s="27"/>
      <c r="F1693" s="76"/>
      <c r="G1693" s="76"/>
      <c r="H1693" s="76"/>
      <c r="I1693" s="76"/>
      <c r="J1693" s="76"/>
      <c r="K1693" s="192"/>
      <c r="L1693" s="77"/>
      <c r="M1693" s="78"/>
      <c r="N1693" s="78"/>
      <c r="O1693" s="78"/>
      <c r="P1693" s="1"/>
      <c r="Q1693" s="27"/>
      <c r="R1693" s="30"/>
      <c r="S1693" s="1"/>
    </row>
    <row r="1694" spans="1:19" ht="12.75" customHeight="1" x14ac:dyDescent="0.25">
      <c r="A1694" s="22"/>
      <c r="B1694" s="27"/>
      <c r="C1694" s="27"/>
      <c r="D1694" s="27"/>
      <c r="E1694" s="27"/>
      <c r="F1694" s="76"/>
      <c r="G1694" s="76"/>
      <c r="H1694" s="76"/>
      <c r="I1694" s="76"/>
      <c r="J1694" s="76"/>
      <c r="K1694" s="192"/>
      <c r="L1694" s="77"/>
      <c r="M1694" s="78"/>
      <c r="N1694" s="78"/>
      <c r="O1694" s="78"/>
      <c r="P1694" s="1"/>
      <c r="Q1694" s="27"/>
      <c r="R1694" s="30"/>
      <c r="S1694" s="1"/>
    </row>
    <row r="1695" spans="1:19" ht="12.75" customHeight="1" x14ac:dyDescent="0.25">
      <c r="A1695" s="22"/>
      <c r="B1695" s="27"/>
      <c r="C1695" s="27"/>
      <c r="D1695" s="27"/>
      <c r="E1695" s="27"/>
      <c r="F1695" s="76"/>
      <c r="G1695" s="76"/>
      <c r="H1695" s="76"/>
      <c r="I1695" s="76"/>
      <c r="J1695" s="76"/>
      <c r="K1695" s="192"/>
      <c r="L1695" s="77"/>
      <c r="M1695" s="78"/>
      <c r="N1695" s="78"/>
      <c r="O1695" s="78"/>
      <c r="P1695" s="1"/>
      <c r="Q1695" s="27"/>
      <c r="R1695" s="30"/>
      <c r="S1695" s="1"/>
    </row>
    <row r="1696" spans="1:19" ht="12.75" customHeight="1" x14ac:dyDescent="0.25">
      <c r="A1696" s="22"/>
      <c r="B1696" s="27"/>
      <c r="C1696" s="27"/>
      <c r="D1696" s="27"/>
      <c r="E1696" s="27"/>
      <c r="F1696" s="76"/>
      <c r="G1696" s="76"/>
      <c r="H1696" s="76"/>
      <c r="I1696" s="76"/>
      <c r="J1696" s="76"/>
      <c r="K1696" s="192"/>
      <c r="L1696" s="77"/>
      <c r="M1696" s="78"/>
      <c r="N1696" s="78"/>
      <c r="O1696" s="78"/>
      <c r="P1696" s="1"/>
      <c r="Q1696" s="27"/>
      <c r="R1696" s="30"/>
      <c r="S1696" s="1"/>
    </row>
    <row r="1697" spans="1:19" ht="12.75" customHeight="1" x14ac:dyDescent="0.25">
      <c r="A1697" s="22"/>
      <c r="B1697" s="27"/>
      <c r="C1697" s="27"/>
      <c r="D1697" s="27"/>
      <c r="E1697" s="27"/>
      <c r="F1697" s="76"/>
      <c r="G1697" s="76"/>
      <c r="H1697" s="76"/>
      <c r="I1697" s="76"/>
      <c r="J1697" s="76"/>
      <c r="K1697" s="192"/>
      <c r="L1697" s="77"/>
      <c r="M1697" s="78"/>
      <c r="N1697" s="78"/>
      <c r="O1697" s="78"/>
      <c r="P1697" s="1"/>
      <c r="Q1697" s="27"/>
      <c r="R1697" s="30"/>
      <c r="S1697" s="1"/>
    </row>
    <row r="1698" spans="1:19" ht="12.75" customHeight="1" x14ac:dyDescent="0.25">
      <c r="A1698" s="22"/>
      <c r="B1698" s="27"/>
      <c r="C1698" s="27"/>
      <c r="D1698" s="27"/>
      <c r="E1698" s="27"/>
      <c r="F1698" s="76"/>
      <c r="G1698" s="76"/>
      <c r="H1698" s="76"/>
      <c r="I1698" s="76"/>
      <c r="J1698" s="76"/>
      <c r="K1698" s="192"/>
      <c r="L1698" s="77"/>
      <c r="M1698" s="78"/>
      <c r="N1698" s="78"/>
      <c r="O1698" s="78"/>
      <c r="P1698" s="1"/>
      <c r="Q1698" s="27"/>
      <c r="R1698" s="30"/>
      <c r="S1698" s="1"/>
    </row>
    <row r="1699" spans="1:19" ht="12.75" customHeight="1" x14ac:dyDescent="0.25">
      <c r="A1699" s="22"/>
      <c r="B1699" s="27"/>
      <c r="C1699" s="27"/>
      <c r="D1699" s="27"/>
      <c r="E1699" s="27"/>
      <c r="F1699" s="76"/>
      <c r="G1699" s="76"/>
      <c r="H1699" s="76"/>
      <c r="I1699" s="76"/>
      <c r="J1699" s="76"/>
      <c r="K1699" s="192"/>
      <c r="L1699" s="77"/>
      <c r="M1699" s="78"/>
      <c r="N1699" s="78"/>
      <c r="O1699" s="78"/>
      <c r="P1699" s="1"/>
      <c r="Q1699" s="27"/>
      <c r="R1699" s="30"/>
      <c r="S1699" s="1"/>
    </row>
    <row r="1700" spans="1:19" ht="12.75" customHeight="1" x14ac:dyDescent="0.25">
      <c r="A1700" s="22"/>
      <c r="B1700" s="27"/>
      <c r="C1700" s="27"/>
      <c r="D1700" s="27"/>
      <c r="E1700" s="27"/>
      <c r="F1700" s="76"/>
      <c r="G1700" s="76"/>
      <c r="H1700" s="76"/>
      <c r="I1700" s="76"/>
      <c r="J1700" s="76"/>
      <c r="K1700" s="192"/>
      <c r="L1700" s="77"/>
      <c r="M1700" s="78"/>
      <c r="N1700" s="78"/>
      <c r="O1700" s="78"/>
      <c r="P1700" s="1"/>
      <c r="Q1700" s="27"/>
      <c r="R1700" s="30"/>
      <c r="S1700" s="1"/>
    </row>
    <row r="1701" spans="1:19" ht="12.75" customHeight="1" x14ac:dyDescent="0.25">
      <c r="A1701" s="22"/>
      <c r="B1701" s="27"/>
      <c r="C1701" s="27"/>
      <c r="D1701" s="27"/>
      <c r="E1701" s="27"/>
      <c r="F1701" s="76"/>
      <c r="G1701" s="76"/>
      <c r="H1701" s="76"/>
      <c r="I1701" s="76"/>
      <c r="J1701" s="76"/>
      <c r="K1701" s="192"/>
      <c r="L1701" s="77"/>
      <c r="M1701" s="78"/>
      <c r="N1701" s="78"/>
      <c r="O1701" s="78"/>
      <c r="P1701" s="1"/>
      <c r="Q1701" s="27"/>
      <c r="R1701" s="30"/>
      <c r="S1701" s="1"/>
    </row>
    <row r="1702" spans="1:19" ht="12.75" customHeight="1" x14ac:dyDescent="0.25">
      <c r="A1702" s="22"/>
      <c r="B1702" s="27"/>
      <c r="C1702" s="27"/>
      <c r="D1702" s="27"/>
      <c r="E1702" s="27"/>
      <c r="F1702" s="76"/>
      <c r="G1702" s="76"/>
      <c r="H1702" s="76"/>
      <c r="I1702" s="76"/>
      <c r="J1702" s="76"/>
      <c r="K1702" s="192"/>
      <c r="L1702" s="77"/>
      <c r="M1702" s="78"/>
      <c r="N1702" s="78"/>
      <c r="O1702" s="78"/>
      <c r="P1702" s="1"/>
      <c r="Q1702" s="27"/>
      <c r="R1702" s="30"/>
      <c r="S1702" s="1"/>
    </row>
    <row r="1703" spans="1:19" ht="12.75" customHeight="1" x14ac:dyDescent="0.25">
      <c r="A1703" s="22"/>
      <c r="B1703" s="27"/>
      <c r="C1703" s="27"/>
      <c r="D1703" s="27"/>
      <c r="E1703" s="27"/>
      <c r="F1703" s="76"/>
      <c r="G1703" s="76"/>
      <c r="H1703" s="76"/>
      <c r="I1703" s="76"/>
      <c r="J1703" s="76"/>
      <c r="K1703" s="192"/>
      <c r="L1703" s="77"/>
      <c r="M1703" s="78"/>
      <c r="N1703" s="78"/>
      <c r="O1703" s="78"/>
      <c r="P1703" s="1"/>
      <c r="Q1703" s="27"/>
      <c r="R1703" s="30"/>
      <c r="S1703" s="1"/>
    </row>
    <row r="1704" spans="1:19" ht="12.75" customHeight="1" x14ac:dyDescent="0.25">
      <c r="A1704" s="22"/>
      <c r="B1704" s="27"/>
      <c r="C1704" s="27"/>
      <c r="D1704" s="27"/>
      <c r="E1704" s="27"/>
      <c r="F1704" s="76"/>
      <c r="G1704" s="76"/>
      <c r="H1704" s="76"/>
      <c r="I1704" s="76"/>
      <c r="J1704" s="76"/>
      <c r="K1704" s="192"/>
      <c r="L1704" s="77"/>
      <c r="M1704" s="78"/>
      <c r="N1704" s="78"/>
      <c r="O1704" s="78"/>
      <c r="P1704" s="1"/>
      <c r="Q1704" s="27"/>
      <c r="R1704" s="30"/>
      <c r="S1704" s="1"/>
    </row>
    <row r="1705" spans="1:19" ht="12.75" customHeight="1" x14ac:dyDescent="0.25">
      <c r="A1705" s="22"/>
      <c r="B1705" s="27"/>
      <c r="C1705" s="27"/>
      <c r="D1705" s="27"/>
      <c r="E1705" s="27"/>
      <c r="F1705" s="76"/>
      <c r="G1705" s="76"/>
      <c r="H1705" s="76"/>
      <c r="I1705" s="76"/>
      <c r="J1705" s="76"/>
      <c r="K1705" s="192"/>
      <c r="L1705" s="77"/>
      <c r="M1705" s="78"/>
      <c r="N1705" s="78"/>
      <c r="O1705" s="78"/>
      <c r="P1705" s="1"/>
      <c r="Q1705" s="27"/>
      <c r="R1705" s="30"/>
      <c r="S1705" s="1"/>
    </row>
    <row r="1706" spans="1:19" ht="12.75" customHeight="1" x14ac:dyDescent="0.25">
      <c r="A1706" s="22"/>
      <c r="B1706" s="27"/>
      <c r="C1706" s="27"/>
      <c r="D1706" s="27"/>
      <c r="E1706" s="27"/>
      <c r="F1706" s="76"/>
      <c r="G1706" s="76"/>
      <c r="H1706" s="76"/>
      <c r="I1706" s="76"/>
      <c r="J1706" s="76"/>
      <c r="K1706" s="192"/>
      <c r="L1706" s="77"/>
      <c r="M1706" s="78"/>
      <c r="N1706" s="78"/>
      <c r="O1706" s="78"/>
      <c r="P1706" s="1"/>
      <c r="Q1706" s="27"/>
      <c r="R1706" s="30"/>
      <c r="S1706" s="1"/>
    </row>
    <row r="1707" spans="1:19" ht="12.75" customHeight="1" x14ac:dyDescent="0.25">
      <c r="A1707" s="22"/>
      <c r="B1707" s="27"/>
      <c r="C1707" s="27"/>
      <c r="D1707" s="27"/>
      <c r="E1707" s="27"/>
      <c r="F1707" s="76"/>
      <c r="G1707" s="76"/>
      <c r="H1707" s="76"/>
      <c r="I1707" s="76"/>
      <c r="J1707" s="76"/>
      <c r="K1707" s="192"/>
      <c r="L1707" s="77"/>
      <c r="M1707" s="78"/>
      <c r="N1707" s="78"/>
      <c r="O1707" s="78"/>
      <c r="P1707" s="1"/>
      <c r="Q1707" s="27"/>
      <c r="R1707" s="30"/>
      <c r="S1707" s="1"/>
    </row>
    <row r="1708" spans="1:19" ht="12.75" customHeight="1" x14ac:dyDescent="0.25">
      <c r="A1708" s="22"/>
      <c r="B1708" s="27"/>
      <c r="C1708" s="27"/>
      <c r="D1708" s="27"/>
      <c r="E1708" s="27"/>
      <c r="F1708" s="76"/>
      <c r="G1708" s="76"/>
      <c r="H1708" s="76"/>
      <c r="I1708" s="76"/>
      <c r="J1708" s="76"/>
      <c r="K1708" s="192"/>
      <c r="L1708" s="77"/>
      <c r="M1708" s="78"/>
      <c r="N1708" s="78"/>
      <c r="O1708" s="78"/>
      <c r="P1708" s="1"/>
      <c r="Q1708" s="27"/>
      <c r="R1708" s="30"/>
      <c r="S1708" s="1"/>
    </row>
    <row r="1709" spans="1:19" ht="12.75" customHeight="1" x14ac:dyDescent="0.25">
      <c r="A1709" s="22"/>
      <c r="B1709" s="27"/>
      <c r="C1709" s="27"/>
      <c r="D1709" s="27"/>
      <c r="E1709" s="27"/>
      <c r="F1709" s="76"/>
      <c r="G1709" s="76"/>
      <c r="H1709" s="76"/>
      <c r="I1709" s="76"/>
      <c r="J1709" s="76"/>
      <c r="K1709" s="192"/>
      <c r="L1709" s="77"/>
      <c r="M1709" s="78"/>
      <c r="N1709" s="78"/>
      <c r="O1709" s="78"/>
      <c r="P1709" s="1"/>
      <c r="Q1709" s="27"/>
      <c r="R1709" s="30"/>
      <c r="S1709" s="1"/>
    </row>
    <row r="1710" spans="1:19" ht="12.75" customHeight="1" x14ac:dyDescent="0.25">
      <c r="A1710" s="22"/>
      <c r="B1710" s="27"/>
      <c r="C1710" s="27"/>
      <c r="D1710" s="27"/>
      <c r="E1710" s="27"/>
      <c r="F1710" s="76"/>
      <c r="G1710" s="76"/>
      <c r="H1710" s="76"/>
      <c r="I1710" s="76"/>
      <c r="J1710" s="76"/>
      <c r="K1710" s="192"/>
      <c r="L1710" s="77"/>
      <c r="M1710" s="78"/>
      <c r="N1710" s="78"/>
      <c r="O1710" s="78"/>
      <c r="P1710" s="1"/>
      <c r="Q1710" s="27"/>
      <c r="R1710" s="30"/>
      <c r="S1710" s="1"/>
    </row>
    <row r="1711" spans="1:19" ht="12.75" customHeight="1" x14ac:dyDescent="0.25">
      <c r="A1711" s="22"/>
      <c r="B1711" s="27"/>
      <c r="C1711" s="27"/>
      <c r="D1711" s="27"/>
      <c r="E1711" s="27"/>
      <c r="F1711" s="76"/>
      <c r="G1711" s="76"/>
      <c r="H1711" s="76"/>
      <c r="I1711" s="76"/>
      <c r="J1711" s="76"/>
      <c r="K1711" s="192"/>
      <c r="L1711" s="77"/>
      <c r="M1711" s="78"/>
      <c r="N1711" s="78"/>
      <c r="O1711" s="78"/>
      <c r="P1711" s="1"/>
      <c r="Q1711" s="27"/>
      <c r="R1711" s="30"/>
      <c r="S1711" s="1"/>
    </row>
    <row r="1712" spans="1:19" ht="12.75" customHeight="1" x14ac:dyDescent="0.25">
      <c r="A1712" s="22"/>
      <c r="B1712" s="27"/>
      <c r="C1712" s="27"/>
      <c r="D1712" s="27"/>
      <c r="E1712" s="27"/>
      <c r="F1712" s="76"/>
      <c r="G1712" s="76"/>
      <c r="H1712" s="76"/>
      <c r="I1712" s="76"/>
      <c r="J1712" s="76"/>
      <c r="K1712" s="192"/>
      <c r="L1712" s="77"/>
      <c r="M1712" s="78"/>
      <c r="N1712" s="78"/>
      <c r="O1712" s="78"/>
      <c r="P1712" s="1"/>
      <c r="Q1712" s="27"/>
      <c r="R1712" s="30"/>
      <c r="S1712" s="1"/>
    </row>
    <row r="1713" spans="1:19" ht="12.75" customHeight="1" x14ac:dyDescent="0.25">
      <c r="A1713" s="22"/>
      <c r="B1713" s="27"/>
      <c r="C1713" s="27"/>
      <c r="D1713" s="27"/>
      <c r="E1713" s="27"/>
      <c r="F1713" s="76"/>
      <c r="G1713" s="76"/>
      <c r="H1713" s="76"/>
      <c r="I1713" s="76"/>
      <c r="J1713" s="76"/>
      <c r="K1713" s="192"/>
      <c r="L1713" s="77"/>
      <c r="M1713" s="78"/>
      <c r="N1713" s="78"/>
      <c r="O1713" s="78"/>
      <c r="P1713" s="1"/>
      <c r="Q1713" s="27"/>
      <c r="R1713" s="30"/>
      <c r="S1713" s="1"/>
    </row>
    <row r="1714" spans="1:19" ht="12.75" customHeight="1" x14ac:dyDescent="0.25">
      <c r="A1714" s="22"/>
      <c r="B1714" s="27"/>
      <c r="C1714" s="27"/>
      <c r="D1714" s="27"/>
      <c r="E1714" s="27"/>
      <c r="F1714" s="76"/>
      <c r="G1714" s="76"/>
      <c r="H1714" s="76"/>
      <c r="I1714" s="76"/>
      <c r="J1714" s="76"/>
      <c r="K1714" s="192"/>
      <c r="L1714" s="77"/>
      <c r="M1714" s="78"/>
      <c r="N1714" s="78"/>
      <c r="O1714" s="78"/>
      <c r="P1714" s="1"/>
      <c r="Q1714" s="27"/>
      <c r="R1714" s="30"/>
      <c r="S1714" s="1"/>
    </row>
    <row r="1715" spans="1:19" ht="12.75" customHeight="1" x14ac:dyDescent="0.25">
      <c r="A1715" s="22"/>
      <c r="B1715" s="27"/>
      <c r="C1715" s="27"/>
      <c r="D1715" s="27"/>
      <c r="E1715" s="27"/>
      <c r="F1715" s="76"/>
      <c r="G1715" s="76"/>
      <c r="H1715" s="76"/>
      <c r="I1715" s="76"/>
      <c r="J1715" s="76"/>
      <c r="K1715" s="192"/>
      <c r="L1715" s="77"/>
      <c r="M1715" s="78"/>
      <c r="N1715" s="78"/>
      <c r="O1715" s="78"/>
      <c r="P1715" s="1"/>
      <c r="Q1715" s="27"/>
      <c r="R1715" s="30"/>
      <c r="S1715" s="1"/>
    </row>
    <row r="1716" spans="1:19" ht="12.75" customHeight="1" x14ac:dyDescent="0.25">
      <c r="A1716" s="22"/>
      <c r="B1716" s="27"/>
      <c r="C1716" s="27"/>
      <c r="D1716" s="27"/>
      <c r="E1716" s="27"/>
      <c r="F1716" s="76"/>
      <c r="G1716" s="76"/>
      <c r="H1716" s="76"/>
      <c r="I1716" s="76"/>
      <c r="J1716" s="76"/>
      <c r="K1716" s="192"/>
      <c r="L1716" s="77"/>
      <c r="M1716" s="78"/>
      <c r="N1716" s="78"/>
      <c r="O1716" s="78"/>
      <c r="P1716" s="1"/>
      <c r="Q1716" s="27"/>
      <c r="R1716" s="30"/>
      <c r="S1716" s="1"/>
    </row>
    <row r="1717" spans="1:19" ht="12.75" customHeight="1" x14ac:dyDescent="0.25">
      <c r="A1717" s="22"/>
      <c r="B1717" s="27"/>
      <c r="C1717" s="27"/>
      <c r="D1717" s="27"/>
      <c r="E1717" s="27"/>
      <c r="F1717" s="76"/>
      <c r="G1717" s="76"/>
      <c r="H1717" s="76"/>
      <c r="I1717" s="76"/>
      <c r="J1717" s="76"/>
      <c r="K1717" s="192"/>
      <c r="L1717" s="77"/>
      <c r="M1717" s="78"/>
      <c r="N1717" s="78"/>
      <c r="O1717" s="78"/>
      <c r="P1717" s="1"/>
      <c r="Q1717" s="27"/>
      <c r="R1717" s="30"/>
      <c r="S1717" s="1"/>
    </row>
    <row r="1718" spans="1:19" ht="12.75" customHeight="1" x14ac:dyDescent="0.25">
      <c r="A1718" s="22"/>
      <c r="B1718" s="27"/>
      <c r="C1718" s="27"/>
      <c r="D1718" s="27"/>
      <c r="E1718" s="27"/>
      <c r="F1718" s="76"/>
      <c r="G1718" s="76"/>
      <c r="H1718" s="76"/>
      <c r="I1718" s="76"/>
      <c r="J1718" s="76"/>
      <c r="K1718" s="192"/>
      <c r="L1718" s="77"/>
      <c r="M1718" s="78"/>
      <c r="N1718" s="78"/>
      <c r="O1718" s="78"/>
      <c r="P1718" s="1"/>
      <c r="Q1718" s="27"/>
      <c r="R1718" s="30"/>
      <c r="S1718" s="1"/>
    </row>
    <row r="1719" spans="1:19" ht="12.75" customHeight="1" x14ac:dyDescent="0.25">
      <c r="A1719" s="22"/>
      <c r="B1719" s="27"/>
      <c r="C1719" s="27"/>
      <c r="D1719" s="27"/>
      <c r="E1719" s="27"/>
      <c r="F1719" s="76"/>
      <c r="G1719" s="76"/>
      <c r="H1719" s="76"/>
      <c r="I1719" s="76"/>
      <c r="J1719" s="76"/>
      <c r="K1719" s="192"/>
      <c r="L1719" s="77"/>
      <c r="M1719" s="78"/>
      <c r="N1719" s="78"/>
      <c r="O1719" s="78"/>
      <c r="P1719" s="1"/>
      <c r="Q1719" s="27"/>
      <c r="R1719" s="30"/>
      <c r="S1719" s="1"/>
    </row>
    <row r="1720" spans="1:19" ht="12.75" customHeight="1" x14ac:dyDescent="0.25">
      <c r="A1720" s="22"/>
      <c r="B1720" s="27"/>
      <c r="C1720" s="27"/>
      <c r="D1720" s="27"/>
      <c r="E1720" s="27"/>
      <c r="F1720" s="76"/>
      <c r="G1720" s="76"/>
      <c r="H1720" s="76"/>
      <c r="I1720" s="76"/>
      <c r="J1720" s="76"/>
      <c r="K1720" s="192"/>
      <c r="L1720" s="77"/>
      <c r="M1720" s="78"/>
      <c r="N1720" s="78"/>
      <c r="O1720" s="78"/>
      <c r="P1720" s="1"/>
      <c r="Q1720" s="27"/>
      <c r="R1720" s="30"/>
      <c r="S1720" s="1"/>
    </row>
    <row r="1721" spans="1:19" ht="12.75" customHeight="1" x14ac:dyDescent="0.25">
      <c r="A1721" s="22"/>
      <c r="B1721" s="27"/>
      <c r="C1721" s="27"/>
      <c r="D1721" s="27"/>
      <c r="E1721" s="27"/>
      <c r="F1721" s="76"/>
      <c r="G1721" s="76"/>
      <c r="H1721" s="76"/>
      <c r="I1721" s="76"/>
      <c r="J1721" s="76"/>
      <c r="K1721" s="192"/>
      <c r="L1721" s="77"/>
      <c r="M1721" s="78"/>
      <c r="N1721" s="78"/>
      <c r="O1721" s="78"/>
      <c r="P1721" s="1"/>
      <c r="Q1721" s="27"/>
      <c r="R1721" s="30"/>
      <c r="S1721" s="1"/>
    </row>
    <row r="1722" spans="1:19" ht="12.75" customHeight="1" x14ac:dyDescent="0.25">
      <c r="A1722" s="22"/>
      <c r="B1722" s="27"/>
      <c r="C1722" s="27"/>
      <c r="D1722" s="27"/>
      <c r="E1722" s="27"/>
      <c r="F1722" s="76"/>
      <c r="G1722" s="76"/>
      <c r="H1722" s="76"/>
      <c r="I1722" s="76"/>
      <c r="J1722" s="76"/>
      <c r="K1722" s="192"/>
      <c r="L1722" s="77"/>
      <c r="M1722" s="78"/>
      <c r="N1722" s="78"/>
      <c r="O1722" s="78"/>
      <c r="P1722" s="1"/>
      <c r="Q1722" s="27"/>
      <c r="R1722" s="30"/>
      <c r="S1722" s="1"/>
    </row>
    <row r="1723" spans="1:19" ht="12.75" customHeight="1" x14ac:dyDescent="0.25">
      <c r="A1723" s="22"/>
      <c r="B1723" s="27"/>
      <c r="C1723" s="27"/>
      <c r="D1723" s="27"/>
      <c r="E1723" s="27"/>
      <c r="F1723" s="76"/>
      <c r="G1723" s="76"/>
      <c r="H1723" s="76"/>
      <c r="I1723" s="76"/>
      <c r="J1723" s="76"/>
      <c r="K1723" s="192"/>
      <c r="L1723" s="77"/>
      <c r="M1723" s="78"/>
      <c r="N1723" s="78"/>
      <c r="O1723" s="78"/>
      <c r="P1723" s="1"/>
      <c r="Q1723" s="27"/>
      <c r="R1723" s="30"/>
      <c r="S1723" s="1"/>
    </row>
    <row r="1724" spans="1:19" ht="12.75" customHeight="1" x14ac:dyDescent="0.25">
      <c r="A1724" s="22"/>
      <c r="B1724" s="27"/>
      <c r="C1724" s="27"/>
      <c r="D1724" s="27"/>
      <c r="E1724" s="27"/>
      <c r="F1724" s="76"/>
      <c r="G1724" s="76"/>
      <c r="H1724" s="76"/>
      <c r="I1724" s="76"/>
      <c r="J1724" s="76"/>
      <c r="K1724" s="192"/>
      <c r="L1724" s="77"/>
      <c r="M1724" s="78"/>
      <c r="N1724" s="78"/>
      <c r="O1724" s="78"/>
      <c r="P1724" s="1"/>
      <c r="Q1724" s="27"/>
      <c r="R1724" s="30"/>
      <c r="S1724" s="1"/>
    </row>
    <row r="1725" spans="1:19" ht="12.75" customHeight="1" x14ac:dyDescent="0.25">
      <c r="A1725" s="22"/>
      <c r="B1725" s="27"/>
      <c r="C1725" s="27"/>
      <c r="D1725" s="27"/>
      <c r="E1725" s="27"/>
      <c r="F1725" s="76"/>
      <c r="G1725" s="76"/>
      <c r="H1725" s="76"/>
      <c r="I1725" s="76"/>
      <c r="J1725" s="76"/>
      <c r="K1725" s="192"/>
      <c r="L1725" s="77"/>
      <c r="M1725" s="78"/>
      <c r="N1725" s="78"/>
      <c r="O1725" s="78"/>
      <c r="P1725" s="1"/>
      <c r="Q1725" s="27"/>
      <c r="R1725" s="30"/>
      <c r="S1725" s="1"/>
    </row>
    <row r="1726" spans="1:19" ht="12.75" customHeight="1" x14ac:dyDescent="0.25">
      <c r="A1726" s="22"/>
      <c r="B1726" s="27"/>
      <c r="C1726" s="27"/>
      <c r="D1726" s="27"/>
      <c r="E1726" s="27"/>
      <c r="F1726" s="76"/>
      <c r="G1726" s="76"/>
      <c r="H1726" s="76"/>
      <c r="I1726" s="76"/>
      <c r="J1726" s="76"/>
      <c r="K1726" s="192"/>
      <c r="L1726" s="77"/>
      <c r="M1726" s="78"/>
      <c r="N1726" s="78"/>
      <c r="O1726" s="78"/>
      <c r="P1726" s="1"/>
      <c r="Q1726" s="27"/>
      <c r="R1726" s="30"/>
      <c r="S1726" s="1"/>
    </row>
    <row r="1727" spans="1:19" ht="12.75" customHeight="1" x14ac:dyDescent="0.25">
      <c r="A1727" s="22"/>
      <c r="B1727" s="27"/>
      <c r="C1727" s="27"/>
      <c r="D1727" s="27"/>
      <c r="E1727" s="27"/>
      <c r="F1727" s="76"/>
      <c r="G1727" s="76"/>
      <c r="H1727" s="76"/>
      <c r="I1727" s="76"/>
      <c r="J1727" s="76"/>
      <c r="K1727" s="192"/>
      <c r="L1727" s="77"/>
      <c r="M1727" s="78"/>
      <c r="N1727" s="78"/>
      <c r="O1727" s="78"/>
      <c r="P1727" s="1"/>
      <c r="Q1727" s="27"/>
      <c r="R1727" s="30"/>
      <c r="S1727" s="1"/>
    </row>
    <row r="1728" spans="1:19" ht="12.75" customHeight="1" x14ac:dyDescent="0.25">
      <c r="A1728" s="22"/>
      <c r="B1728" s="27"/>
      <c r="C1728" s="27"/>
      <c r="D1728" s="27"/>
      <c r="E1728" s="27"/>
      <c r="F1728" s="76"/>
      <c r="G1728" s="76"/>
      <c r="H1728" s="76"/>
      <c r="I1728" s="76"/>
      <c r="J1728" s="76"/>
      <c r="K1728" s="192"/>
      <c r="L1728" s="77"/>
      <c r="M1728" s="78"/>
      <c r="N1728" s="78"/>
      <c r="O1728" s="78"/>
      <c r="P1728" s="1"/>
      <c r="Q1728" s="27"/>
      <c r="R1728" s="30"/>
      <c r="S1728" s="1"/>
    </row>
    <row r="1729" spans="1:19" ht="12.75" customHeight="1" x14ac:dyDescent="0.25">
      <c r="A1729" s="22"/>
      <c r="B1729" s="27"/>
      <c r="C1729" s="27"/>
      <c r="D1729" s="27"/>
      <c r="E1729" s="27"/>
      <c r="F1729" s="76"/>
      <c r="G1729" s="76"/>
      <c r="H1729" s="76"/>
      <c r="I1729" s="76"/>
      <c r="J1729" s="76"/>
      <c r="K1729" s="192"/>
      <c r="L1729" s="77"/>
      <c r="M1729" s="78"/>
      <c r="N1729" s="78"/>
      <c r="O1729" s="78"/>
      <c r="P1729" s="1"/>
      <c r="Q1729" s="27"/>
      <c r="R1729" s="30"/>
      <c r="S1729" s="1"/>
    </row>
    <row r="1730" spans="1:19" ht="12.75" customHeight="1" x14ac:dyDescent="0.25">
      <c r="A1730" s="22"/>
      <c r="B1730" s="27"/>
      <c r="C1730" s="27"/>
      <c r="D1730" s="27"/>
      <c r="E1730" s="27"/>
      <c r="F1730" s="76"/>
      <c r="G1730" s="76"/>
      <c r="H1730" s="76"/>
      <c r="I1730" s="76"/>
      <c r="J1730" s="76"/>
      <c r="K1730" s="192"/>
      <c r="L1730" s="77"/>
      <c r="M1730" s="78"/>
      <c r="N1730" s="78"/>
      <c r="O1730" s="78"/>
      <c r="P1730" s="1"/>
      <c r="Q1730" s="27"/>
      <c r="R1730" s="30"/>
      <c r="S1730" s="1"/>
    </row>
    <row r="1731" spans="1:19" ht="12.75" customHeight="1" x14ac:dyDescent="0.25">
      <c r="A1731" s="22"/>
      <c r="B1731" s="27"/>
      <c r="C1731" s="27"/>
      <c r="D1731" s="27"/>
      <c r="E1731" s="27"/>
      <c r="F1731" s="76"/>
      <c r="G1731" s="76"/>
      <c r="H1731" s="76"/>
      <c r="I1731" s="76"/>
      <c r="J1731" s="76"/>
      <c r="K1731" s="192"/>
      <c r="L1731" s="77"/>
      <c r="M1731" s="78"/>
      <c r="N1731" s="78"/>
      <c r="O1731" s="78"/>
      <c r="P1731" s="1"/>
      <c r="Q1731" s="27"/>
      <c r="R1731" s="30"/>
      <c r="S1731" s="1"/>
    </row>
    <row r="1732" spans="1:19" ht="12.75" customHeight="1" x14ac:dyDescent="0.25">
      <c r="A1732" s="22"/>
      <c r="B1732" s="27"/>
      <c r="C1732" s="27"/>
      <c r="D1732" s="27"/>
      <c r="E1732" s="27"/>
      <c r="F1732" s="76"/>
      <c r="G1732" s="76"/>
      <c r="H1732" s="76"/>
      <c r="I1732" s="76"/>
      <c r="J1732" s="76"/>
      <c r="K1732" s="192"/>
      <c r="L1732" s="77"/>
      <c r="M1732" s="78"/>
      <c r="N1732" s="78"/>
      <c r="O1732" s="78"/>
      <c r="P1732" s="1"/>
      <c r="Q1732" s="27"/>
      <c r="R1732" s="30"/>
      <c r="S1732" s="1"/>
    </row>
    <row r="1733" spans="1:19" ht="12.75" customHeight="1" x14ac:dyDescent="0.25">
      <c r="A1733" s="22"/>
      <c r="B1733" s="27"/>
      <c r="C1733" s="27"/>
      <c r="D1733" s="27"/>
      <c r="E1733" s="27"/>
      <c r="F1733" s="76"/>
      <c r="G1733" s="76"/>
      <c r="H1733" s="76"/>
      <c r="I1733" s="76"/>
      <c r="J1733" s="76"/>
      <c r="K1733" s="192"/>
      <c r="L1733" s="77"/>
      <c r="M1733" s="78"/>
      <c r="N1733" s="78"/>
      <c r="O1733" s="78"/>
      <c r="P1733" s="1"/>
      <c r="Q1733" s="27"/>
      <c r="R1733" s="30"/>
      <c r="S1733" s="1"/>
    </row>
    <row r="1734" spans="1:19" ht="12.75" customHeight="1" x14ac:dyDescent="0.25">
      <c r="A1734" s="22"/>
      <c r="B1734" s="27"/>
      <c r="C1734" s="27"/>
      <c r="D1734" s="27"/>
      <c r="E1734" s="27"/>
      <c r="F1734" s="76"/>
      <c r="G1734" s="76"/>
      <c r="H1734" s="76"/>
      <c r="I1734" s="76"/>
      <c r="J1734" s="76"/>
      <c r="K1734" s="192"/>
      <c r="L1734" s="77"/>
      <c r="M1734" s="78"/>
      <c r="N1734" s="78"/>
      <c r="O1734" s="78"/>
      <c r="P1734" s="1"/>
      <c r="Q1734" s="27"/>
      <c r="R1734" s="30"/>
      <c r="S1734" s="1"/>
    </row>
    <row r="1735" spans="1:19" ht="12.75" customHeight="1" x14ac:dyDescent="0.25">
      <c r="A1735" s="22"/>
      <c r="B1735" s="27"/>
      <c r="C1735" s="27"/>
      <c r="D1735" s="27"/>
      <c r="E1735" s="27"/>
      <c r="F1735" s="76"/>
      <c r="G1735" s="76"/>
      <c r="H1735" s="76"/>
      <c r="I1735" s="76"/>
      <c r="J1735" s="76"/>
      <c r="K1735" s="192"/>
      <c r="L1735" s="77"/>
      <c r="M1735" s="78"/>
      <c r="N1735" s="78"/>
      <c r="O1735" s="78"/>
      <c r="P1735" s="1"/>
      <c r="Q1735" s="27"/>
      <c r="R1735" s="30"/>
      <c r="S1735" s="1"/>
    </row>
    <row r="1736" spans="1:19" ht="12.75" customHeight="1" x14ac:dyDescent="0.25">
      <c r="A1736" s="22"/>
      <c r="B1736" s="27"/>
      <c r="C1736" s="27"/>
      <c r="D1736" s="27"/>
      <c r="E1736" s="27"/>
      <c r="F1736" s="76"/>
      <c r="G1736" s="76"/>
      <c r="H1736" s="76"/>
      <c r="I1736" s="76"/>
      <c r="J1736" s="76"/>
      <c r="K1736" s="192"/>
      <c r="L1736" s="77"/>
      <c r="M1736" s="78"/>
      <c r="N1736" s="78"/>
      <c r="O1736" s="78"/>
      <c r="P1736" s="1"/>
      <c r="Q1736" s="27"/>
      <c r="R1736" s="30"/>
      <c r="S1736" s="1"/>
    </row>
    <row r="1737" spans="1:19" ht="12.75" customHeight="1" x14ac:dyDescent="0.25">
      <c r="A1737" s="22"/>
      <c r="B1737" s="27"/>
      <c r="C1737" s="27"/>
      <c r="D1737" s="27"/>
      <c r="E1737" s="27"/>
      <c r="F1737" s="76"/>
      <c r="G1737" s="76"/>
      <c r="H1737" s="76"/>
      <c r="I1737" s="76"/>
      <c r="J1737" s="76"/>
      <c r="K1737" s="192"/>
      <c r="L1737" s="77"/>
      <c r="M1737" s="78"/>
      <c r="N1737" s="78"/>
      <c r="O1737" s="78"/>
      <c r="P1737" s="1"/>
      <c r="Q1737" s="27"/>
      <c r="R1737" s="30"/>
      <c r="S1737" s="1"/>
    </row>
    <row r="1738" spans="1:19" ht="12.75" customHeight="1" x14ac:dyDescent="0.25">
      <c r="A1738" s="22"/>
      <c r="B1738" s="27"/>
      <c r="C1738" s="27"/>
      <c r="D1738" s="27"/>
      <c r="E1738" s="27"/>
      <c r="F1738" s="76"/>
      <c r="G1738" s="76"/>
      <c r="H1738" s="76"/>
      <c r="I1738" s="76"/>
      <c r="J1738" s="76"/>
      <c r="K1738" s="192"/>
      <c r="L1738" s="77"/>
      <c r="M1738" s="78"/>
      <c r="N1738" s="78"/>
      <c r="O1738" s="78"/>
      <c r="P1738" s="1"/>
      <c r="Q1738" s="27"/>
      <c r="R1738" s="30"/>
      <c r="S1738" s="1"/>
    </row>
    <row r="1739" spans="1:19" ht="12.75" customHeight="1" x14ac:dyDescent="0.25">
      <c r="A1739" s="22"/>
      <c r="B1739" s="27"/>
      <c r="C1739" s="27"/>
      <c r="D1739" s="27"/>
      <c r="E1739" s="27"/>
      <c r="F1739" s="76"/>
      <c r="G1739" s="76"/>
      <c r="H1739" s="76"/>
      <c r="I1739" s="76"/>
      <c r="J1739" s="76"/>
      <c r="K1739" s="192"/>
      <c r="L1739" s="77"/>
      <c r="M1739" s="78"/>
      <c r="N1739" s="78"/>
      <c r="O1739" s="78"/>
      <c r="P1739" s="1"/>
      <c r="Q1739" s="27"/>
      <c r="R1739" s="30"/>
      <c r="S1739" s="1"/>
    </row>
    <row r="1740" spans="1:19" ht="12.75" customHeight="1" x14ac:dyDescent="0.25">
      <c r="A1740" s="22"/>
      <c r="B1740" s="27"/>
      <c r="C1740" s="27"/>
      <c r="D1740" s="27"/>
      <c r="E1740" s="27"/>
      <c r="F1740" s="76"/>
      <c r="G1740" s="76"/>
      <c r="H1740" s="76"/>
      <c r="I1740" s="76"/>
      <c r="J1740" s="76"/>
      <c r="K1740" s="192"/>
      <c r="L1740" s="77"/>
      <c r="M1740" s="78"/>
      <c r="N1740" s="78"/>
      <c r="O1740" s="78"/>
      <c r="P1740" s="1"/>
      <c r="Q1740" s="27"/>
      <c r="R1740" s="30"/>
      <c r="S1740" s="1"/>
    </row>
    <row r="1741" spans="1:19" ht="12.75" customHeight="1" x14ac:dyDescent="0.25">
      <c r="A1741" s="22"/>
      <c r="B1741" s="27"/>
      <c r="C1741" s="27"/>
      <c r="D1741" s="27"/>
      <c r="E1741" s="27"/>
      <c r="F1741" s="76"/>
      <c r="G1741" s="76"/>
      <c r="H1741" s="76"/>
      <c r="I1741" s="76"/>
      <c r="J1741" s="76"/>
      <c r="K1741" s="192"/>
      <c r="L1741" s="77"/>
      <c r="M1741" s="78"/>
      <c r="N1741" s="78"/>
      <c r="O1741" s="78"/>
      <c r="P1741" s="1"/>
      <c r="Q1741" s="27"/>
      <c r="R1741" s="30"/>
      <c r="S1741" s="1"/>
    </row>
    <row r="1742" spans="1:19" ht="12.75" customHeight="1" x14ac:dyDescent="0.25">
      <c r="A1742" s="22"/>
      <c r="B1742" s="27"/>
      <c r="C1742" s="27"/>
      <c r="D1742" s="27"/>
      <c r="E1742" s="27"/>
      <c r="F1742" s="76"/>
      <c r="G1742" s="76"/>
      <c r="H1742" s="76"/>
      <c r="I1742" s="76"/>
      <c r="J1742" s="76"/>
      <c r="K1742" s="192"/>
      <c r="L1742" s="77"/>
      <c r="M1742" s="78"/>
      <c r="N1742" s="78"/>
      <c r="O1742" s="78"/>
      <c r="P1742" s="1"/>
      <c r="Q1742" s="27"/>
      <c r="R1742" s="30"/>
      <c r="S1742" s="1"/>
    </row>
    <row r="1743" spans="1:19" ht="12.75" customHeight="1" x14ac:dyDescent="0.25">
      <c r="A1743" s="22"/>
      <c r="B1743" s="27"/>
      <c r="C1743" s="27"/>
      <c r="D1743" s="27"/>
      <c r="E1743" s="27"/>
      <c r="F1743" s="76"/>
      <c r="G1743" s="76"/>
      <c r="H1743" s="76"/>
      <c r="I1743" s="76"/>
      <c r="J1743" s="76"/>
      <c r="K1743" s="192"/>
      <c r="L1743" s="77"/>
      <c r="M1743" s="78"/>
      <c r="N1743" s="78"/>
      <c r="O1743" s="78"/>
      <c r="P1743" s="1"/>
      <c r="Q1743" s="27"/>
      <c r="R1743" s="30"/>
      <c r="S1743" s="1"/>
    </row>
    <row r="1744" spans="1:19" ht="12.75" customHeight="1" x14ac:dyDescent="0.25">
      <c r="A1744" s="22"/>
      <c r="B1744" s="27"/>
      <c r="C1744" s="27"/>
      <c r="D1744" s="27"/>
      <c r="E1744" s="27"/>
      <c r="F1744" s="76"/>
      <c r="G1744" s="76"/>
      <c r="H1744" s="76"/>
      <c r="I1744" s="76"/>
      <c r="J1744" s="76"/>
      <c r="K1744" s="192"/>
      <c r="L1744" s="77"/>
      <c r="M1744" s="78"/>
      <c r="N1744" s="78"/>
      <c r="O1744" s="78"/>
      <c r="P1744" s="1"/>
      <c r="Q1744" s="27"/>
      <c r="R1744" s="30"/>
      <c r="S1744" s="1"/>
    </row>
    <row r="1745" spans="1:19" ht="12.75" customHeight="1" x14ac:dyDescent="0.25">
      <c r="A1745" s="22"/>
      <c r="B1745" s="27"/>
      <c r="C1745" s="27"/>
      <c r="D1745" s="27"/>
      <c r="E1745" s="27"/>
      <c r="F1745" s="76"/>
      <c r="G1745" s="76"/>
      <c r="H1745" s="76"/>
      <c r="I1745" s="76"/>
      <c r="J1745" s="76"/>
      <c r="K1745" s="192"/>
      <c r="L1745" s="77"/>
      <c r="M1745" s="78"/>
      <c r="N1745" s="78"/>
      <c r="O1745" s="78"/>
      <c r="P1745" s="1"/>
      <c r="Q1745" s="27"/>
      <c r="R1745" s="30"/>
      <c r="S1745" s="1"/>
    </row>
    <row r="1746" spans="1:19" ht="12.75" customHeight="1" x14ac:dyDescent="0.25">
      <c r="A1746" s="22"/>
      <c r="B1746" s="27"/>
      <c r="C1746" s="27"/>
      <c r="D1746" s="27"/>
      <c r="E1746" s="27"/>
      <c r="F1746" s="76"/>
      <c r="G1746" s="76"/>
      <c r="H1746" s="76"/>
      <c r="I1746" s="76"/>
      <c r="J1746" s="76"/>
      <c r="K1746" s="192"/>
      <c r="L1746" s="77"/>
      <c r="M1746" s="78"/>
      <c r="N1746" s="78"/>
      <c r="O1746" s="78"/>
      <c r="P1746" s="1"/>
      <c r="Q1746" s="27"/>
      <c r="R1746" s="30"/>
      <c r="S1746" s="1"/>
    </row>
    <row r="1747" spans="1:19" ht="12.75" customHeight="1" x14ac:dyDescent="0.25">
      <c r="A1747" s="22"/>
      <c r="B1747" s="27"/>
      <c r="C1747" s="27"/>
      <c r="D1747" s="27"/>
      <c r="E1747" s="27"/>
      <c r="F1747" s="76"/>
      <c r="G1747" s="76"/>
      <c r="H1747" s="76"/>
      <c r="I1747" s="76"/>
      <c r="J1747" s="76"/>
      <c r="K1747" s="192"/>
      <c r="L1747" s="77"/>
      <c r="M1747" s="78"/>
      <c r="N1747" s="78"/>
      <c r="O1747" s="78"/>
      <c r="P1747" s="1"/>
      <c r="Q1747" s="27"/>
      <c r="R1747" s="30"/>
      <c r="S1747" s="1"/>
    </row>
    <row r="1748" spans="1:19" ht="12.75" customHeight="1" x14ac:dyDescent="0.25">
      <c r="A1748" s="22"/>
      <c r="B1748" s="27"/>
      <c r="C1748" s="27"/>
      <c r="D1748" s="27"/>
      <c r="E1748" s="27"/>
      <c r="F1748" s="76"/>
      <c r="G1748" s="76"/>
      <c r="H1748" s="76"/>
      <c r="I1748" s="76"/>
      <c r="J1748" s="76"/>
      <c r="K1748" s="192"/>
      <c r="L1748" s="77"/>
      <c r="M1748" s="78"/>
      <c r="N1748" s="78"/>
      <c r="O1748" s="78"/>
      <c r="P1748" s="1"/>
      <c r="Q1748" s="27"/>
      <c r="R1748" s="30"/>
      <c r="S1748" s="1"/>
    </row>
    <row r="1749" spans="1:19" ht="12.75" customHeight="1" x14ac:dyDescent="0.25">
      <c r="A1749" s="22"/>
      <c r="B1749" s="27"/>
      <c r="C1749" s="27"/>
      <c r="D1749" s="27"/>
      <c r="E1749" s="27"/>
      <c r="F1749" s="76"/>
      <c r="G1749" s="76"/>
      <c r="H1749" s="76"/>
      <c r="I1749" s="76"/>
      <c r="J1749" s="76"/>
      <c r="K1749" s="192"/>
      <c r="L1749" s="77"/>
      <c r="M1749" s="78"/>
      <c r="N1749" s="78"/>
      <c r="O1749" s="78"/>
      <c r="P1749" s="1"/>
      <c r="Q1749" s="27"/>
      <c r="R1749" s="30"/>
      <c r="S1749" s="1"/>
    </row>
    <row r="1750" spans="1:19" ht="12.75" customHeight="1" x14ac:dyDescent="0.25">
      <c r="A1750" s="22"/>
      <c r="B1750" s="27"/>
      <c r="C1750" s="27"/>
      <c r="D1750" s="27"/>
      <c r="E1750" s="27"/>
      <c r="F1750" s="76"/>
      <c r="G1750" s="76"/>
      <c r="H1750" s="76"/>
      <c r="I1750" s="76"/>
      <c r="J1750" s="76"/>
      <c r="K1750" s="192"/>
      <c r="L1750" s="77"/>
      <c r="M1750" s="78"/>
      <c r="N1750" s="78"/>
      <c r="O1750" s="78"/>
      <c r="P1750" s="1"/>
      <c r="Q1750" s="27"/>
      <c r="R1750" s="30"/>
      <c r="S1750" s="1"/>
    </row>
    <row r="1751" spans="1:19" ht="12.75" customHeight="1" x14ac:dyDescent="0.25">
      <c r="A1751" s="22"/>
      <c r="B1751" s="27"/>
      <c r="C1751" s="27"/>
      <c r="D1751" s="27"/>
      <c r="E1751" s="27"/>
      <c r="F1751" s="76"/>
      <c r="G1751" s="76"/>
      <c r="H1751" s="76"/>
      <c r="I1751" s="76"/>
      <c r="J1751" s="76"/>
      <c r="K1751" s="192"/>
      <c r="L1751" s="77"/>
      <c r="M1751" s="78"/>
      <c r="N1751" s="78"/>
      <c r="O1751" s="78"/>
      <c r="P1751" s="1"/>
      <c r="Q1751" s="27"/>
      <c r="R1751" s="30"/>
      <c r="S1751" s="1"/>
    </row>
    <row r="1752" spans="1:19" ht="12.75" customHeight="1" x14ac:dyDescent="0.25">
      <c r="A1752" s="22"/>
      <c r="B1752" s="27"/>
      <c r="C1752" s="27"/>
      <c r="D1752" s="27"/>
      <c r="E1752" s="27"/>
      <c r="F1752" s="76"/>
      <c r="G1752" s="76"/>
      <c r="H1752" s="76"/>
      <c r="I1752" s="76"/>
      <c r="J1752" s="76"/>
      <c r="K1752" s="192"/>
      <c r="L1752" s="77"/>
      <c r="M1752" s="78"/>
      <c r="N1752" s="78"/>
      <c r="O1752" s="78"/>
      <c r="P1752" s="1"/>
      <c r="Q1752" s="27"/>
      <c r="R1752" s="30"/>
      <c r="S1752" s="1"/>
    </row>
    <row r="1753" spans="1:19" ht="12.75" customHeight="1" x14ac:dyDescent="0.25">
      <c r="A1753" s="22"/>
      <c r="B1753" s="27"/>
      <c r="C1753" s="27"/>
      <c r="D1753" s="27"/>
      <c r="E1753" s="27"/>
      <c r="F1753" s="76"/>
      <c r="G1753" s="76"/>
      <c r="H1753" s="76"/>
      <c r="I1753" s="76"/>
      <c r="J1753" s="76"/>
      <c r="K1753" s="192"/>
      <c r="L1753" s="77"/>
      <c r="M1753" s="78"/>
      <c r="N1753" s="78"/>
      <c r="O1753" s="78"/>
      <c r="P1753" s="1"/>
      <c r="Q1753" s="27"/>
      <c r="R1753" s="30"/>
      <c r="S1753" s="1"/>
    </row>
    <row r="1754" spans="1:19" ht="12.75" customHeight="1" x14ac:dyDescent="0.25">
      <c r="A1754" s="22"/>
      <c r="B1754" s="27"/>
      <c r="C1754" s="27"/>
      <c r="D1754" s="27"/>
      <c r="E1754" s="27"/>
      <c r="F1754" s="76"/>
      <c r="G1754" s="76"/>
      <c r="H1754" s="76"/>
      <c r="I1754" s="76"/>
      <c r="J1754" s="76"/>
      <c r="K1754" s="192"/>
      <c r="L1754" s="77"/>
      <c r="M1754" s="78"/>
      <c r="N1754" s="78"/>
      <c r="O1754" s="78"/>
      <c r="P1754" s="1"/>
      <c r="Q1754" s="27"/>
      <c r="R1754" s="30"/>
      <c r="S1754" s="1"/>
    </row>
    <row r="1755" spans="1:19" ht="12.75" customHeight="1" x14ac:dyDescent="0.25">
      <c r="A1755" s="22"/>
      <c r="B1755" s="27"/>
      <c r="C1755" s="27"/>
      <c r="D1755" s="27"/>
      <c r="E1755" s="27"/>
      <c r="F1755" s="76"/>
      <c r="G1755" s="76"/>
      <c r="H1755" s="76"/>
      <c r="I1755" s="76"/>
      <c r="J1755" s="76"/>
      <c r="K1755" s="192"/>
      <c r="L1755" s="77"/>
      <c r="M1755" s="78"/>
      <c r="N1755" s="78"/>
      <c r="O1755" s="78"/>
      <c r="P1755" s="1"/>
      <c r="Q1755" s="27"/>
      <c r="R1755" s="30"/>
      <c r="S1755" s="1"/>
    </row>
    <row r="1756" spans="1:19" ht="12.75" customHeight="1" x14ac:dyDescent="0.25">
      <c r="A1756" s="22"/>
      <c r="B1756" s="27"/>
      <c r="C1756" s="27"/>
      <c r="D1756" s="27"/>
      <c r="E1756" s="27"/>
      <c r="F1756" s="76"/>
      <c r="G1756" s="76"/>
      <c r="H1756" s="76"/>
      <c r="I1756" s="76"/>
      <c r="J1756" s="76"/>
      <c r="K1756" s="192"/>
      <c r="L1756" s="77"/>
      <c r="M1756" s="78"/>
      <c r="N1756" s="78"/>
      <c r="O1756" s="78"/>
      <c r="P1756" s="1"/>
      <c r="Q1756" s="27"/>
      <c r="R1756" s="30"/>
      <c r="S1756" s="1"/>
    </row>
    <row r="1757" spans="1:19" ht="12.75" customHeight="1" x14ac:dyDescent="0.25">
      <c r="A1757" s="22"/>
      <c r="B1757" s="27"/>
      <c r="C1757" s="27"/>
      <c r="D1757" s="27"/>
      <c r="E1757" s="27"/>
      <c r="F1757" s="76"/>
      <c r="G1757" s="76"/>
      <c r="H1757" s="76"/>
      <c r="I1757" s="76"/>
      <c r="J1757" s="76"/>
      <c r="K1757" s="192"/>
      <c r="L1757" s="77"/>
      <c r="M1757" s="78"/>
      <c r="N1757" s="78"/>
      <c r="O1757" s="78"/>
      <c r="P1757" s="1"/>
      <c r="Q1757" s="27"/>
      <c r="R1757" s="30"/>
      <c r="S1757" s="1"/>
    </row>
    <row r="1758" spans="1:19" ht="12.75" customHeight="1" x14ac:dyDescent="0.25">
      <c r="A1758" s="22"/>
      <c r="B1758" s="27"/>
      <c r="C1758" s="27"/>
      <c r="D1758" s="27"/>
      <c r="E1758" s="27"/>
      <c r="F1758" s="76"/>
      <c r="G1758" s="76"/>
      <c r="H1758" s="76"/>
      <c r="I1758" s="76"/>
      <c r="J1758" s="76"/>
      <c r="K1758" s="192"/>
      <c r="L1758" s="77"/>
      <c r="M1758" s="78"/>
      <c r="N1758" s="78"/>
      <c r="O1758" s="78"/>
      <c r="P1758" s="1"/>
      <c r="Q1758" s="27"/>
      <c r="R1758" s="30"/>
      <c r="S1758" s="1"/>
    </row>
    <row r="1759" spans="1:19" ht="12.75" customHeight="1" x14ac:dyDescent="0.25">
      <c r="A1759" s="22"/>
      <c r="B1759" s="27"/>
      <c r="C1759" s="27"/>
      <c r="D1759" s="27"/>
      <c r="E1759" s="27"/>
      <c r="F1759" s="76"/>
      <c r="G1759" s="76"/>
      <c r="H1759" s="76"/>
      <c r="I1759" s="76"/>
      <c r="J1759" s="76"/>
      <c r="K1759" s="192"/>
      <c r="L1759" s="77"/>
      <c r="M1759" s="78"/>
      <c r="N1759" s="78"/>
      <c r="O1759" s="78"/>
      <c r="P1759" s="1"/>
      <c r="Q1759" s="27"/>
      <c r="R1759" s="30"/>
      <c r="S1759" s="1"/>
    </row>
    <row r="1760" spans="1:19" ht="12.75" customHeight="1" x14ac:dyDescent="0.25">
      <c r="A1760" s="22"/>
      <c r="B1760" s="27"/>
      <c r="C1760" s="27"/>
      <c r="D1760" s="27"/>
      <c r="E1760" s="27"/>
      <c r="F1760" s="76"/>
      <c r="G1760" s="76"/>
      <c r="H1760" s="76"/>
      <c r="I1760" s="76"/>
      <c r="J1760" s="76"/>
      <c r="K1760" s="192"/>
      <c r="L1760" s="77"/>
      <c r="M1760" s="78"/>
      <c r="N1760" s="78"/>
      <c r="O1760" s="78"/>
      <c r="P1760" s="1"/>
      <c r="Q1760" s="27"/>
      <c r="R1760" s="30"/>
      <c r="S1760" s="1"/>
    </row>
    <row r="1761" spans="1:19" ht="12.75" customHeight="1" x14ac:dyDescent="0.25">
      <c r="A1761" s="22"/>
      <c r="B1761" s="27"/>
      <c r="C1761" s="27"/>
      <c r="D1761" s="27"/>
      <c r="E1761" s="27"/>
      <c r="F1761" s="76"/>
      <c r="G1761" s="76"/>
      <c r="H1761" s="76"/>
      <c r="I1761" s="76"/>
      <c r="J1761" s="76"/>
      <c r="K1761" s="192"/>
      <c r="L1761" s="77"/>
      <c r="M1761" s="78"/>
      <c r="N1761" s="78"/>
      <c r="O1761" s="78"/>
      <c r="P1761" s="1"/>
      <c r="Q1761" s="27"/>
      <c r="R1761" s="30"/>
      <c r="S1761" s="1"/>
    </row>
    <row r="1762" spans="1:19" ht="12.75" customHeight="1" x14ac:dyDescent="0.25">
      <c r="A1762" s="22"/>
      <c r="B1762" s="27"/>
      <c r="C1762" s="27"/>
      <c r="D1762" s="27"/>
      <c r="E1762" s="27"/>
      <c r="F1762" s="76"/>
      <c r="G1762" s="76"/>
      <c r="H1762" s="76"/>
      <c r="I1762" s="76"/>
      <c r="J1762" s="76"/>
      <c r="K1762" s="192"/>
      <c r="L1762" s="77"/>
      <c r="M1762" s="78"/>
      <c r="N1762" s="78"/>
      <c r="O1762" s="78"/>
      <c r="P1762" s="1"/>
      <c r="Q1762" s="27"/>
      <c r="R1762" s="30"/>
      <c r="S1762" s="1"/>
    </row>
    <row r="1763" spans="1:19" ht="12.75" customHeight="1" x14ac:dyDescent="0.25">
      <c r="A1763" s="22"/>
      <c r="B1763" s="27"/>
      <c r="C1763" s="27"/>
      <c r="D1763" s="27"/>
      <c r="E1763" s="27"/>
      <c r="F1763" s="76"/>
      <c r="G1763" s="76"/>
      <c r="H1763" s="76"/>
      <c r="I1763" s="76"/>
      <c r="J1763" s="76"/>
      <c r="K1763" s="192"/>
      <c r="L1763" s="77"/>
      <c r="M1763" s="78"/>
      <c r="N1763" s="78"/>
      <c r="O1763" s="78"/>
      <c r="P1763" s="1"/>
      <c r="Q1763" s="27"/>
      <c r="R1763" s="30"/>
      <c r="S1763" s="1"/>
    </row>
    <row r="1764" spans="1:19" ht="12.75" customHeight="1" x14ac:dyDescent="0.25">
      <c r="A1764" s="22"/>
      <c r="B1764" s="27"/>
      <c r="C1764" s="27"/>
      <c r="D1764" s="27"/>
      <c r="E1764" s="27"/>
      <c r="F1764" s="76"/>
      <c r="G1764" s="76"/>
      <c r="H1764" s="76"/>
      <c r="I1764" s="76"/>
      <c r="J1764" s="76"/>
      <c r="K1764" s="192"/>
      <c r="L1764" s="77"/>
      <c r="M1764" s="78"/>
      <c r="N1764" s="78"/>
      <c r="O1764" s="78"/>
      <c r="P1764" s="1"/>
      <c r="Q1764" s="27"/>
      <c r="R1764" s="30"/>
      <c r="S1764" s="1"/>
    </row>
    <row r="1765" spans="1:19" ht="12.75" customHeight="1" x14ac:dyDescent="0.25">
      <c r="A1765" s="22"/>
      <c r="B1765" s="27"/>
      <c r="C1765" s="27"/>
      <c r="D1765" s="27"/>
      <c r="E1765" s="27"/>
      <c r="F1765" s="76"/>
      <c r="G1765" s="76"/>
      <c r="H1765" s="76"/>
      <c r="I1765" s="76"/>
      <c r="J1765" s="76"/>
      <c r="K1765" s="192"/>
      <c r="L1765" s="77"/>
      <c r="M1765" s="78"/>
      <c r="N1765" s="78"/>
      <c r="O1765" s="78"/>
      <c r="P1765" s="1"/>
      <c r="Q1765" s="27"/>
      <c r="R1765" s="30"/>
      <c r="S1765" s="1"/>
    </row>
    <row r="1766" spans="1:19" ht="12.75" customHeight="1" x14ac:dyDescent="0.25">
      <c r="A1766" s="22"/>
      <c r="B1766" s="27"/>
      <c r="C1766" s="27"/>
      <c r="D1766" s="27"/>
      <c r="E1766" s="27"/>
      <c r="F1766" s="76"/>
      <c r="G1766" s="76"/>
      <c r="H1766" s="76"/>
      <c r="I1766" s="76"/>
      <c r="J1766" s="76"/>
      <c r="K1766" s="192"/>
      <c r="L1766" s="77"/>
      <c r="M1766" s="78"/>
      <c r="N1766" s="78"/>
      <c r="O1766" s="78"/>
      <c r="P1766" s="1"/>
      <c r="Q1766" s="27"/>
      <c r="R1766" s="30"/>
      <c r="S1766" s="1"/>
    </row>
    <row r="1767" spans="1:19" ht="12.75" customHeight="1" x14ac:dyDescent="0.25">
      <c r="A1767" s="22"/>
      <c r="B1767" s="27"/>
      <c r="C1767" s="27"/>
      <c r="D1767" s="27"/>
      <c r="E1767" s="27"/>
      <c r="F1767" s="76"/>
      <c r="G1767" s="76"/>
      <c r="H1767" s="76"/>
      <c r="I1767" s="76"/>
      <c r="J1767" s="76"/>
      <c r="K1767" s="192"/>
      <c r="L1767" s="77"/>
      <c r="M1767" s="78"/>
      <c r="N1767" s="78"/>
      <c r="O1767" s="78"/>
      <c r="P1767" s="1"/>
      <c r="Q1767" s="27"/>
      <c r="R1767" s="30"/>
      <c r="S1767" s="1"/>
    </row>
    <row r="1768" spans="1:19" ht="12.75" customHeight="1" x14ac:dyDescent="0.25">
      <c r="A1768" s="22"/>
      <c r="B1768" s="27"/>
      <c r="C1768" s="27"/>
      <c r="D1768" s="27"/>
      <c r="E1768" s="27"/>
      <c r="F1768" s="76"/>
      <c r="G1768" s="76"/>
      <c r="H1768" s="76"/>
      <c r="I1768" s="76"/>
      <c r="J1768" s="76"/>
      <c r="K1768" s="192"/>
      <c r="L1768" s="77"/>
      <c r="M1768" s="78"/>
      <c r="N1768" s="78"/>
      <c r="O1768" s="78"/>
      <c r="P1768" s="1"/>
      <c r="Q1768" s="27"/>
      <c r="R1768" s="30"/>
      <c r="S1768" s="1"/>
    </row>
    <row r="1769" spans="1:19" ht="12.75" customHeight="1" x14ac:dyDescent="0.25">
      <c r="A1769" s="22"/>
      <c r="B1769" s="27"/>
      <c r="C1769" s="27"/>
      <c r="D1769" s="27"/>
      <c r="E1769" s="27"/>
      <c r="F1769" s="76"/>
      <c r="G1769" s="76"/>
      <c r="H1769" s="76"/>
      <c r="I1769" s="76"/>
      <c r="J1769" s="76"/>
      <c r="K1769" s="192"/>
      <c r="L1769" s="77"/>
      <c r="M1769" s="78"/>
      <c r="N1769" s="78"/>
      <c r="O1769" s="78"/>
      <c r="P1769" s="1"/>
      <c r="Q1769" s="27"/>
      <c r="R1769" s="30"/>
      <c r="S1769" s="1"/>
    </row>
    <row r="1770" spans="1:19" ht="12.75" customHeight="1" x14ac:dyDescent="0.25">
      <c r="A1770" s="22"/>
      <c r="B1770" s="27"/>
      <c r="C1770" s="27"/>
      <c r="D1770" s="27"/>
      <c r="E1770" s="27"/>
      <c r="F1770" s="76"/>
      <c r="G1770" s="76"/>
      <c r="H1770" s="76"/>
      <c r="I1770" s="76"/>
      <c r="J1770" s="76"/>
      <c r="K1770" s="192"/>
      <c r="L1770" s="77"/>
      <c r="M1770" s="78"/>
      <c r="N1770" s="78"/>
      <c r="O1770" s="78"/>
      <c r="P1770" s="1"/>
      <c r="Q1770" s="27"/>
      <c r="R1770" s="30"/>
      <c r="S1770" s="1"/>
    </row>
    <row r="1771" spans="1:19" ht="12.75" customHeight="1" x14ac:dyDescent="0.25">
      <c r="A1771" s="22"/>
      <c r="B1771" s="27"/>
      <c r="C1771" s="27"/>
      <c r="D1771" s="27"/>
      <c r="E1771" s="27"/>
      <c r="F1771" s="76"/>
      <c r="G1771" s="76"/>
      <c r="H1771" s="76"/>
      <c r="I1771" s="76"/>
      <c r="J1771" s="76"/>
      <c r="K1771" s="192"/>
      <c r="L1771" s="77"/>
      <c r="M1771" s="78"/>
      <c r="N1771" s="78"/>
      <c r="O1771" s="78"/>
      <c r="P1771" s="1"/>
      <c r="Q1771" s="27"/>
      <c r="R1771" s="30"/>
      <c r="S1771" s="1"/>
    </row>
    <row r="1772" spans="1:19" ht="12.75" customHeight="1" x14ac:dyDescent="0.25">
      <c r="A1772" s="22"/>
      <c r="B1772" s="27"/>
      <c r="C1772" s="27"/>
      <c r="D1772" s="27"/>
      <c r="E1772" s="27"/>
      <c r="F1772" s="76"/>
      <c r="G1772" s="76"/>
      <c r="H1772" s="76"/>
      <c r="I1772" s="76"/>
      <c r="J1772" s="76"/>
      <c r="K1772" s="192"/>
      <c r="L1772" s="77"/>
      <c r="M1772" s="78"/>
      <c r="N1772" s="78"/>
      <c r="O1772" s="78"/>
      <c r="P1772" s="1"/>
      <c r="Q1772" s="27"/>
      <c r="R1772" s="30"/>
      <c r="S1772" s="1"/>
    </row>
    <row r="1773" spans="1:19" ht="12.75" customHeight="1" x14ac:dyDescent="0.25">
      <c r="A1773" s="22"/>
      <c r="B1773" s="27"/>
      <c r="C1773" s="27"/>
      <c r="D1773" s="27"/>
      <c r="E1773" s="27"/>
      <c r="F1773" s="76"/>
      <c r="G1773" s="76"/>
      <c r="H1773" s="76"/>
      <c r="I1773" s="76"/>
      <c r="J1773" s="76"/>
      <c r="K1773" s="192"/>
      <c r="L1773" s="77"/>
      <c r="M1773" s="78"/>
      <c r="N1773" s="78"/>
      <c r="O1773" s="78"/>
      <c r="P1773" s="1"/>
      <c r="Q1773" s="27"/>
      <c r="R1773" s="30"/>
      <c r="S1773" s="1"/>
    </row>
    <row r="1774" spans="1:19" ht="12.75" customHeight="1" x14ac:dyDescent="0.25">
      <c r="A1774" s="22"/>
      <c r="B1774" s="27"/>
      <c r="C1774" s="27"/>
      <c r="D1774" s="27"/>
      <c r="E1774" s="27"/>
      <c r="F1774" s="76"/>
      <c r="G1774" s="76"/>
      <c r="H1774" s="76"/>
      <c r="I1774" s="76"/>
      <c r="J1774" s="76"/>
      <c r="K1774" s="192"/>
      <c r="L1774" s="77"/>
      <c r="M1774" s="78"/>
      <c r="N1774" s="78"/>
      <c r="O1774" s="78"/>
      <c r="P1774" s="1"/>
      <c r="Q1774" s="27"/>
      <c r="R1774" s="30"/>
      <c r="S1774" s="1"/>
    </row>
    <row r="1775" spans="1:19" ht="12.75" customHeight="1" x14ac:dyDescent="0.25">
      <c r="A1775" s="22"/>
      <c r="B1775" s="27"/>
      <c r="C1775" s="27"/>
      <c r="D1775" s="27"/>
      <c r="E1775" s="27"/>
      <c r="F1775" s="76"/>
      <c r="G1775" s="76"/>
      <c r="H1775" s="76"/>
      <c r="I1775" s="76"/>
      <c r="J1775" s="76"/>
      <c r="K1775" s="192"/>
      <c r="L1775" s="77"/>
      <c r="M1775" s="78"/>
      <c r="N1775" s="78"/>
      <c r="O1775" s="78"/>
      <c r="P1775" s="1"/>
      <c r="Q1775" s="27"/>
      <c r="R1775" s="30"/>
      <c r="S1775" s="1"/>
    </row>
    <row r="1776" spans="1:19" ht="12.75" customHeight="1" x14ac:dyDescent="0.25">
      <c r="A1776" s="22"/>
      <c r="B1776" s="27"/>
      <c r="C1776" s="27"/>
      <c r="D1776" s="27"/>
      <c r="E1776" s="27"/>
      <c r="F1776" s="76"/>
      <c r="G1776" s="76"/>
      <c r="H1776" s="76"/>
      <c r="I1776" s="76"/>
      <c r="J1776" s="76"/>
      <c r="K1776" s="192"/>
      <c r="L1776" s="77"/>
      <c r="M1776" s="78"/>
      <c r="N1776" s="78"/>
      <c r="O1776" s="78"/>
      <c r="P1776" s="1"/>
      <c r="Q1776" s="27"/>
      <c r="R1776" s="30"/>
      <c r="S1776" s="1"/>
    </row>
    <row r="1777" spans="1:19" ht="12.75" customHeight="1" x14ac:dyDescent="0.25">
      <c r="A1777" s="22"/>
      <c r="B1777" s="27"/>
      <c r="C1777" s="27"/>
      <c r="D1777" s="27"/>
      <c r="E1777" s="27"/>
      <c r="F1777" s="76"/>
      <c r="G1777" s="76"/>
      <c r="H1777" s="76"/>
      <c r="I1777" s="76"/>
      <c r="J1777" s="76"/>
      <c r="K1777" s="192"/>
      <c r="L1777" s="77"/>
      <c r="M1777" s="78"/>
      <c r="N1777" s="78"/>
      <c r="O1777" s="78"/>
      <c r="P1777" s="1"/>
      <c r="Q1777" s="27"/>
      <c r="R1777" s="30"/>
      <c r="S1777" s="1"/>
    </row>
    <row r="1778" spans="1:19" ht="12.75" customHeight="1" x14ac:dyDescent="0.25">
      <c r="A1778" s="22"/>
      <c r="B1778" s="27"/>
      <c r="C1778" s="27"/>
      <c r="D1778" s="27"/>
      <c r="E1778" s="27"/>
      <c r="F1778" s="76"/>
      <c r="G1778" s="76"/>
      <c r="H1778" s="76"/>
      <c r="I1778" s="76"/>
      <c r="J1778" s="76"/>
      <c r="K1778" s="192"/>
      <c r="L1778" s="77"/>
      <c r="M1778" s="78"/>
      <c r="N1778" s="78"/>
      <c r="O1778" s="78"/>
      <c r="P1778" s="1"/>
      <c r="Q1778" s="27"/>
      <c r="R1778" s="30"/>
      <c r="S1778" s="1"/>
    </row>
    <row r="1779" spans="1:19" ht="12.75" customHeight="1" x14ac:dyDescent="0.25">
      <c r="A1779" s="22"/>
      <c r="B1779" s="27"/>
      <c r="C1779" s="27"/>
      <c r="D1779" s="27"/>
      <c r="E1779" s="27"/>
      <c r="F1779" s="76"/>
      <c r="G1779" s="76"/>
      <c r="H1779" s="76"/>
      <c r="I1779" s="76"/>
      <c r="J1779" s="76"/>
      <c r="K1779" s="192"/>
      <c r="L1779" s="77"/>
      <c r="M1779" s="78"/>
      <c r="N1779" s="78"/>
      <c r="O1779" s="78"/>
      <c r="P1779" s="1"/>
      <c r="Q1779" s="27"/>
      <c r="R1779" s="30"/>
      <c r="S1779" s="1"/>
    </row>
    <row r="1780" spans="1:19" ht="12.75" customHeight="1" x14ac:dyDescent="0.25">
      <c r="A1780" s="22"/>
      <c r="B1780" s="27"/>
      <c r="C1780" s="27"/>
      <c r="D1780" s="27"/>
      <c r="E1780" s="27"/>
      <c r="F1780" s="76"/>
      <c r="G1780" s="76"/>
      <c r="H1780" s="76"/>
      <c r="I1780" s="76"/>
      <c r="J1780" s="76"/>
      <c r="K1780" s="192"/>
      <c r="L1780" s="77"/>
      <c r="M1780" s="78"/>
      <c r="N1780" s="78"/>
      <c r="O1780" s="78"/>
      <c r="P1780" s="1"/>
      <c r="Q1780" s="27"/>
      <c r="R1780" s="30"/>
      <c r="S1780" s="1"/>
    </row>
    <row r="1781" spans="1:19" ht="12.75" customHeight="1" x14ac:dyDescent="0.25">
      <c r="A1781" s="22"/>
      <c r="B1781" s="27"/>
      <c r="C1781" s="27"/>
      <c r="D1781" s="27"/>
      <c r="E1781" s="27"/>
      <c r="F1781" s="76"/>
      <c r="G1781" s="76"/>
      <c r="H1781" s="76"/>
      <c r="I1781" s="76"/>
      <c r="J1781" s="76"/>
      <c r="K1781" s="192"/>
      <c r="L1781" s="77"/>
      <c r="M1781" s="78"/>
      <c r="N1781" s="78"/>
      <c r="O1781" s="78"/>
      <c r="P1781" s="1"/>
      <c r="Q1781" s="27"/>
      <c r="R1781" s="30"/>
      <c r="S1781" s="1"/>
    </row>
    <row r="1782" spans="1:19" ht="12.75" customHeight="1" x14ac:dyDescent="0.25">
      <c r="A1782" s="22"/>
      <c r="B1782" s="27"/>
      <c r="C1782" s="27"/>
      <c r="D1782" s="27"/>
      <c r="E1782" s="27"/>
      <c r="F1782" s="76"/>
      <c r="G1782" s="76"/>
      <c r="H1782" s="76"/>
      <c r="I1782" s="76"/>
      <c r="J1782" s="76"/>
      <c r="K1782" s="192"/>
      <c r="L1782" s="77"/>
      <c r="M1782" s="78"/>
      <c r="N1782" s="78"/>
      <c r="O1782" s="78"/>
      <c r="P1782" s="1"/>
      <c r="Q1782" s="27"/>
      <c r="R1782" s="30"/>
      <c r="S1782" s="1"/>
    </row>
    <row r="1783" spans="1:19" ht="12.75" customHeight="1" x14ac:dyDescent="0.25">
      <c r="A1783" s="22"/>
      <c r="B1783" s="27"/>
      <c r="C1783" s="27"/>
      <c r="D1783" s="27"/>
      <c r="E1783" s="27"/>
      <c r="F1783" s="76"/>
      <c r="G1783" s="76"/>
      <c r="H1783" s="76"/>
      <c r="I1783" s="76"/>
      <c r="J1783" s="76"/>
      <c r="K1783" s="192"/>
      <c r="L1783" s="77"/>
      <c r="M1783" s="78"/>
      <c r="N1783" s="78"/>
      <c r="O1783" s="78"/>
      <c r="P1783" s="1"/>
      <c r="Q1783" s="27"/>
      <c r="R1783" s="30"/>
      <c r="S1783" s="1"/>
    </row>
    <row r="1784" spans="1:19" ht="12.75" customHeight="1" x14ac:dyDescent="0.25">
      <c r="A1784" s="22"/>
      <c r="B1784" s="27"/>
      <c r="C1784" s="27"/>
      <c r="D1784" s="27"/>
      <c r="E1784" s="27"/>
      <c r="F1784" s="76"/>
      <c r="G1784" s="76"/>
      <c r="H1784" s="76"/>
      <c r="I1784" s="76"/>
      <c r="J1784" s="76"/>
      <c r="K1784" s="192"/>
      <c r="L1784" s="77"/>
      <c r="M1784" s="78"/>
      <c r="N1784" s="78"/>
      <c r="O1784" s="78"/>
      <c r="P1784" s="1"/>
      <c r="Q1784" s="27"/>
      <c r="R1784" s="30"/>
      <c r="S1784" s="1"/>
    </row>
    <row r="1785" spans="1:19" ht="12.75" customHeight="1" x14ac:dyDescent="0.25">
      <c r="A1785" s="22"/>
      <c r="B1785" s="27"/>
      <c r="C1785" s="27"/>
      <c r="D1785" s="27"/>
      <c r="E1785" s="27"/>
      <c r="F1785" s="76"/>
      <c r="G1785" s="76"/>
      <c r="H1785" s="76"/>
      <c r="I1785" s="76"/>
      <c r="J1785" s="76"/>
      <c r="K1785" s="192"/>
      <c r="L1785" s="77"/>
      <c r="M1785" s="78"/>
      <c r="N1785" s="78"/>
      <c r="O1785" s="78"/>
      <c r="P1785" s="1"/>
      <c r="Q1785" s="27"/>
      <c r="R1785" s="30"/>
      <c r="S1785" s="1"/>
    </row>
    <row r="1786" spans="1:19" ht="12.75" customHeight="1" x14ac:dyDescent="0.25">
      <c r="A1786" s="22"/>
      <c r="B1786" s="27"/>
      <c r="C1786" s="27"/>
      <c r="D1786" s="27"/>
      <c r="E1786" s="27"/>
      <c r="F1786" s="76"/>
      <c r="G1786" s="76"/>
      <c r="H1786" s="76"/>
      <c r="I1786" s="76"/>
      <c r="J1786" s="76"/>
      <c r="K1786" s="192"/>
      <c r="L1786" s="77"/>
      <c r="M1786" s="78"/>
      <c r="N1786" s="78"/>
      <c r="O1786" s="78"/>
      <c r="P1786" s="1"/>
      <c r="Q1786" s="27"/>
      <c r="R1786" s="30"/>
      <c r="S1786" s="1"/>
    </row>
    <row r="1787" spans="1:19" ht="12.75" customHeight="1" x14ac:dyDescent="0.25">
      <c r="A1787" s="22"/>
      <c r="B1787" s="27"/>
      <c r="C1787" s="27"/>
      <c r="D1787" s="27"/>
      <c r="E1787" s="27"/>
      <c r="F1787" s="76"/>
      <c r="G1787" s="76"/>
      <c r="H1787" s="76"/>
      <c r="I1787" s="76"/>
      <c r="J1787" s="76"/>
      <c r="K1787" s="192"/>
      <c r="L1787" s="77"/>
      <c r="M1787" s="78"/>
      <c r="N1787" s="78"/>
      <c r="O1787" s="78"/>
      <c r="P1787" s="1"/>
      <c r="Q1787" s="27"/>
      <c r="R1787" s="30"/>
      <c r="S1787" s="1"/>
    </row>
    <row r="1788" spans="1:19" ht="12.75" customHeight="1" x14ac:dyDescent="0.2"/>
    <row r="1789" spans="1:19" ht="12.75" customHeight="1" x14ac:dyDescent="0.2"/>
    <row r="1790" spans="1:19" ht="12.75" customHeight="1" x14ac:dyDescent="0.2"/>
    <row r="1791" spans="1:19" ht="12.75" customHeight="1" x14ac:dyDescent="0.2"/>
    <row r="1792" spans="1:19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ht="12.75" customHeight="1" x14ac:dyDescent="0.2"/>
    <row r="9986" ht="12.75" customHeight="1" x14ac:dyDescent="0.2"/>
    <row r="9987" ht="12.75" customHeight="1" x14ac:dyDescent="0.2"/>
    <row r="9988" ht="12.75" customHeight="1" x14ac:dyDescent="0.2"/>
    <row r="9989" ht="12.75" customHeight="1" x14ac:dyDescent="0.2"/>
    <row r="9990" ht="12.75" customHeight="1" x14ac:dyDescent="0.2"/>
    <row r="9991" ht="12.75" customHeight="1" x14ac:dyDescent="0.2"/>
    <row r="9992" ht="12.75" customHeight="1" x14ac:dyDescent="0.2"/>
    <row r="9993" ht="12.75" customHeight="1" x14ac:dyDescent="0.2"/>
    <row r="9994" ht="12.75" customHeight="1" x14ac:dyDescent="0.2"/>
    <row r="9995" ht="12.75" customHeight="1" x14ac:dyDescent="0.2"/>
    <row r="9996" ht="12.75" customHeight="1" x14ac:dyDescent="0.2"/>
    <row r="9997" ht="12.75" customHeight="1" x14ac:dyDescent="0.2"/>
    <row r="9998" ht="12.75" customHeight="1" x14ac:dyDescent="0.2"/>
    <row r="9999" ht="12.75" customHeight="1" x14ac:dyDescent="0.2"/>
    <row r="10000" ht="12.75" customHeight="1" x14ac:dyDescent="0.2"/>
    <row r="10001" ht="12.75" customHeight="1" x14ac:dyDescent="0.2"/>
    <row r="10002" ht="12.75" customHeight="1" x14ac:dyDescent="0.2"/>
    <row r="10003" ht="12.75" customHeight="1" x14ac:dyDescent="0.2"/>
    <row r="10004" ht="12.75" customHeight="1" x14ac:dyDescent="0.2"/>
    <row r="10005" ht="12.75" customHeight="1" x14ac:dyDescent="0.2"/>
    <row r="10006" ht="12.75" customHeight="1" x14ac:dyDescent="0.2"/>
    <row r="10007" ht="12.75" customHeight="1" x14ac:dyDescent="0.2"/>
    <row r="10008" ht="12.75" customHeight="1" x14ac:dyDescent="0.2"/>
    <row r="10009" ht="12.75" customHeight="1" x14ac:dyDescent="0.2"/>
    <row r="10010" ht="12.75" customHeight="1" x14ac:dyDescent="0.2"/>
    <row r="10011" ht="12.75" customHeight="1" x14ac:dyDescent="0.2"/>
    <row r="10012" ht="12.75" customHeight="1" x14ac:dyDescent="0.2"/>
    <row r="10013" ht="12.75" customHeight="1" x14ac:dyDescent="0.2"/>
    <row r="10014" ht="12.75" customHeight="1" x14ac:dyDescent="0.2"/>
    <row r="10015" ht="12.75" customHeight="1" x14ac:dyDescent="0.2"/>
    <row r="10016" ht="12.75" customHeight="1" x14ac:dyDescent="0.2"/>
    <row r="10017" ht="12.75" customHeight="1" x14ac:dyDescent="0.2"/>
    <row r="10018" ht="12.75" customHeight="1" x14ac:dyDescent="0.2"/>
    <row r="10019" ht="12.75" customHeight="1" x14ac:dyDescent="0.2"/>
    <row r="10020" ht="12.75" customHeight="1" x14ac:dyDescent="0.2"/>
    <row r="10021" ht="12.75" customHeight="1" x14ac:dyDescent="0.2"/>
    <row r="10022" ht="12.75" customHeight="1" x14ac:dyDescent="0.2"/>
    <row r="10023" ht="12.75" customHeight="1" x14ac:dyDescent="0.2"/>
    <row r="10024" ht="12.75" customHeight="1" x14ac:dyDescent="0.2"/>
    <row r="10025" ht="12.75" customHeight="1" x14ac:dyDescent="0.2"/>
    <row r="10026" ht="12.75" customHeight="1" x14ac:dyDescent="0.2"/>
    <row r="10027" ht="12.75" customHeight="1" x14ac:dyDescent="0.2"/>
    <row r="10028" ht="12.75" customHeight="1" x14ac:dyDescent="0.2"/>
    <row r="10029" ht="12.75" customHeight="1" x14ac:dyDescent="0.2"/>
    <row r="10030" ht="12.75" customHeight="1" x14ac:dyDescent="0.2"/>
    <row r="10031" ht="12.75" customHeight="1" x14ac:dyDescent="0.2"/>
    <row r="10032" ht="12.75" customHeight="1" x14ac:dyDescent="0.2"/>
    <row r="10033" ht="12.75" customHeight="1" x14ac:dyDescent="0.2"/>
    <row r="10034" ht="12.75" customHeight="1" x14ac:dyDescent="0.2"/>
    <row r="10035" ht="12.75" customHeight="1" x14ac:dyDescent="0.2"/>
    <row r="10036" ht="12.75" customHeight="1" x14ac:dyDescent="0.2"/>
    <row r="10037" ht="12.75" customHeight="1" x14ac:dyDescent="0.2"/>
    <row r="10038" ht="12.75" customHeight="1" x14ac:dyDescent="0.2"/>
    <row r="10039" ht="12.75" customHeight="1" x14ac:dyDescent="0.2"/>
    <row r="10040" ht="12.75" customHeight="1" x14ac:dyDescent="0.2"/>
    <row r="10041" ht="12.75" customHeight="1" x14ac:dyDescent="0.2"/>
    <row r="10042" ht="12.75" customHeight="1" x14ac:dyDescent="0.2"/>
    <row r="10043" ht="12.75" customHeight="1" x14ac:dyDescent="0.2"/>
    <row r="10044" ht="12.75" customHeight="1" x14ac:dyDescent="0.2"/>
    <row r="10045" ht="12.75" customHeight="1" x14ac:dyDescent="0.2"/>
    <row r="10046" ht="12.75" customHeight="1" x14ac:dyDescent="0.2"/>
    <row r="10047" ht="12.75" customHeight="1" x14ac:dyDescent="0.2"/>
    <row r="10048" ht="12.75" customHeight="1" x14ac:dyDescent="0.2"/>
    <row r="10049" ht="12.75" customHeight="1" x14ac:dyDescent="0.2"/>
    <row r="10050" ht="12.75" customHeight="1" x14ac:dyDescent="0.2"/>
    <row r="10051" ht="12.75" customHeight="1" x14ac:dyDescent="0.2"/>
    <row r="10052" ht="12.75" customHeight="1" x14ac:dyDescent="0.2"/>
    <row r="10053" ht="12.75" customHeight="1" x14ac:dyDescent="0.2"/>
    <row r="10054" ht="12.75" customHeight="1" x14ac:dyDescent="0.2"/>
    <row r="10055" ht="12.75" customHeight="1" x14ac:dyDescent="0.2"/>
    <row r="10056" ht="12.75" customHeight="1" x14ac:dyDescent="0.2"/>
    <row r="10057" ht="12.75" customHeight="1" x14ac:dyDescent="0.2"/>
    <row r="10058" ht="12.75" customHeight="1" x14ac:dyDescent="0.2"/>
    <row r="10059" ht="12.75" customHeight="1" x14ac:dyDescent="0.2"/>
    <row r="10060" ht="12.75" customHeight="1" x14ac:dyDescent="0.2"/>
    <row r="10061" ht="12.75" customHeight="1" x14ac:dyDescent="0.2"/>
    <row r="10062" ht="12.75" customHeight="1" x14ac:dyDescent="0.2"/>
    <row r="10063" ht="12.75" customHeight="1" x14ac:dyDescent="0.2"/>
    <row r="10064" ht="12.75" customHeight="1" x14ac:dyDescent="0.2"/>
    <row r="10065" ht="12.75" customHeight="1" x14ac:dyDescent="0.2"/>
    <row r="10066" ht="12.75" customHeight="1" x14ac:dyDescent="0.2"/>
    <row r="10067" ht="12.75" customHeight="1" x14ac:dyDescent="0.2"/>
    <row r="10068" ht="12.75" customHeight="1" x14ac:dyDescent="0.2"/>
    <row r="10069" ht="12.75" customHeight="1" x14ac:dyDescent="0.2"/>
    <row r="10070" ht="12.75" customHeight="1" x14ac:dyDescent="0.2"/>
    <row r="10071" ht="12.75" customHeight="1" x14ac:dyDescent="0.2"/>
    <row r="10072" ht="12.75" customHeight="1" x14ac:dyDescent="0.2"/>
    <row r="10073" ht="12.75" customHeight="1" x14ac:dyDescent="0.2"/>
    <row r="10074" ht="12.75" customHeight="1" x14ac:dyDescent="0.2"/>
    <row r="10075" ht="12.75" customHeight="1" x14ac:dyDescent="0.2"/>
    <row r="10076" ht="12.75" customHeight="1" x14ac:dyDescent="0.2"/>
    <row r="10077" ht="12.75" customHeight="1" x14ac:dyDescent="0.2"/>
    <row r="10078" ht="12.75" customHeight="1" x14ac:dyDescent="0.2"/>
    <row r="10079" ht="12.75" customHeight="1" x14ac:dyDescent="0.2"/>
    <row r="10080" ht="12.75" customHeight="1" x14ac:dyDescent="0.2"/>
    <row r="10081" ht="12.75" customHeight="1" x14ac:dyDescent="0.2"/>
    <row r="10082" ht="12.75" customHeight="1" x14ac:dyDescent="0.2"/>
    <row r="10083" ht="12.75" customHeight="1" x14ac:dyDescent="0.2"/>
    <row r="10084" ht="12.75" customHeight="1" x14ac:dyDescent="0.2"/>
    <row r="10085" ht="12.75" customHeight="1" x14ac:dyDescent="0.2"/>
    <row r="10086" ht="12.75" customHeight="1" x14ac:dyDescent="0.2"/>
    <row r="10087" ht="12.75" customHeight="1" x14ac:dyDescent="0.2"/>
    <row r="10088" ht="12.75" customHeight="1" x14ac:dyDescent="0.2"/>
    <row r="10089" ht="12.75" customHeight="1" x14ac:dyDescent="0.2"/>
    <row r="10090" ht="12.75" customHeight="1" x14ac:dyDescent="0.2"/>
    <row r="10091" ht="12.75" customHeight="1" x14ac:dyDescent="0.2"/>
    <row r="10092" ht="12.75" customHeight="1" x14ac:dyDescent="0.2"/>
    <row r="10093" ht="12.75" customHeight="1" x14ac:dyDescent="0.2"/>
    <row r="10094" ht="12.75" customHeight="1" x14ac:dyDescent="0.2"/>
    <row r="10095" ht="12.75" customHeight="1" x14ac:dyDescent="0.2"/>
    <row r="10096" ht="12.75" customHeight="1" x14ac:dyDescent="0.2"/>
    <row r="10097" ht="12.75" customHeight="1" x14ac:dyDescent="0.2"/>
    <row r="10098" ht="12.75" customHeight="1" x14ac:dyDescent="0.2"/>
    <row r="10099" ht="12.75" customHeight="1" x14ac:dyDescent="0.2"/>
    <row r="10100" ht="12.75" customHeight="1" x14ac:dyDescent="0.2"/>
    <row r="10101" ht="12.75" customHeight="1" x14ac:dyDescent="0.2"/>
    <row r="10102" ht="12.75" customHeight="1" x14ac:dyDescent="0.2"/>
    <row r="10103" ht="12.75" customHeight="1" x14ac:dyDescent="0.2"/>
    <row r="10104" ht="12.75" customHeight="1" x14ac:dyDescent="0.2"/>
    <row r="10105" ht="12.75" customHeight="1" x14ac:dyDescent="0.2"/>
    <row r="10106" ht="12.75" customHeight="1" x14ac:dyDescent="0.2"/>
    <row r="10107" ht="12.75" customHeight="1" x14ac:dyDescent="0.2"/>
    <row r="10108" ht="12.75" customHeight="1" x14ac:dyDescent="0.2"/>
    <row r="10109" ht="12.75" customHeight="1" x14ac:dyDescent="0.2"/>
    <row r="10110" ht="12.75" customHeight="1" x14ac:dyDescent="0.2"/>
    <row r="10111" ht="12.75" customHeight="1" x14ac:dyDescent="0.2"/>
    <row r="10112" ht="12.75" customHeight="1" x14ac:dyDescent="0.2"/>
    <row r="10113" ht="12.75" customHeight="1" x14ac:dyDescent="0.2"/>
    <row r="10114" ht="12.75" customHeight="1" x14ac:dyDescent="0.2"/>
    <row r="10115" ht="12.75" customHeight="1" x14ac:dyDescent="0.2"/>
    <row r="10116" ht="12.75" customHeight="1" x14ac:dyDescent="0.2"/>
    <row r="10117" ht="12.75" customHeight="1" x14ac:dyDescent="0.2"/>
    <row r="10118" ht="12.75" customHeight="1" x14ac:dyDescent="0.2"/>
    <row r="10119" ht="12.75" customHeight="1" x14ac:dyDescent="0.2"/>
    <row r="10120" ht="12.75" customHeight="1" x14ac:dyDescent="0.2"/>
    <row r="10121" ht="12.75" customHeight="1" x14ac:dyDescent="0.2"/>
    <row r="10122" ht="12.75" customHeight="1" x14ac:dyDescent="0.2"/>
    <row r="10123" ht="12.75" customHeight="1" x14ac:dyDescent="0.2"/>
    <row r="10124" ht="12.75" customHeight="1" x14ac:dyDescent="0.2"/>
    <row r="10125" ht="12.75" customHeight="1" x14ac:dyDescent="0.2"/>
    <row r="10126" ht="12.75" customHeight="1" x14ac:dyDescent="0.2"/>
    <row r="10127" ht="12.75" customHeight="1" x14ac:dyDescent="0.2"/>
    <row r="10128" ht="12.75" customHeight="1" x14ac:dyDescent="0.2"/>
    <row r="10129" ht="12.75" customHeight="1" x14ac:dyDescent="0.2"/>
    <row r="10130" ht="12.75" customHeight="1" x14ac:dyDescent="0.2"/>
    <row r="10131" ht="12.75" customHeight="1" x14ac:dyDescent="0.2"/>
    <row r="10132" ht="12.75" customHeight="1" x14ac:dyDescent="0.2"/>
    <row r="10133" ht="12.75" customHeight="1" x14ac:dyDescent="0.2"/>
    <row r="10134" ht="12.75" customHeight="1" x14ac:dyDescent="0.2"/>
    <row r="10135" ht="12.75" customHeight="1" x14ac:dyDescent="0.2"/>
    <row r="10136" ht="12.75" customHeight="1" x14ac:dyDescent="0.2"/>
    <row r="10137" ht="12.75" customHeight="1" x14ac:dyDescent="0.2"/>
    <row r="10138" ht="12.75" customHeight="1" x14ac:dyDescent="0.2"/>
    <row r="10139" ht="12.75" customHeight="1" x14ac:dyDescent="0.2"/>
    <row r="10140" ht="12.75" customHeight="1" x14ac:dyDescent="0.2"/>
    <row r="10141" ht="12.75" customHeight="1" x14ac:dyDescent="0.2"/>
    <row r="10142" ht="12.75" customHeight="1" x14ac:dyDescent="0.2"/>
    <row r="10143" ht="12.75" customHeight="1" x14ac:dyDescent="0.2"/>
    <row r="10144" ht="12.75" customHeight="1" x14ac:dyDescent="0.2"/>
    <row r="10145" ht="12.75" customHeight="1" x14ac:dyDescent="0.2"/>
    <row r="10146" ht="12.75" customHeight="1" x14ac:dyDescent="0.2"/>
    <row r="10147" ht="12.75" customHeight="1" x14ac:dyDescent="0.2"/>
    <row r="10148" ht="12.75" customHeight="1" x14ac:dyDescent="0.2"/>
    <row r="10149" ht="12.75" customHeight="1" x14ac:dyDescent="0.2"/>
    <row r="10150" ht="12.75" customHeight="1" x14ac:dyDescent="0.2"/>
    <row r="10151" ht="12.75" customHeight="1" x14ac:dyDescent="0.2"/>
    <row r="10152" ht="12.75" customHeight="1" x14ac:dyDescent="0.2"/>
    <row r="10153" ht="12.75" customHeight="1" x14ac:dyDescent="0.2"/>
    <row r="10154" ht="12.75" customHeight="1" x14ac:dyDescent="0.2"/>
    <row r="10155" ht="12.75" customHeight="1" x14ac:dyDescent="0.2"/>
    <row r="10156" ht="12.75" customHeight="1" x14ac:dyDescent="0.2"/>
    <row r="10157" ht="12.75" customHeight="1" x14ac:dyDescent="0.2"/>
    <row r="10158" ht="12.75" customHeight="1" x14ac:dyDescent="0.2"/>
    <row r="10159" ht="12.75" customHeight="1" x14ac:dyDescent="0.2"/>
    <row r="10160" ht="12.75" customHeight="1" x14ac:dyDescent="0.2"/>
    <row r="10161" ht="12.75" customHeight="1" x14ac:dyDescent="0.2"/>
    <row r="10162" ht="12.75" customHeight="1" x14ac:dyDescent="0.2"/>
    <row r="10163" ht="12.75" customHeight="1" x14ac:dyDescent="0.2"/>
    <row r="10164" ht="12.75" customHeight="1" x14ac:dyDescent="0.2"/>
    <row r="10165" ht="12.75" customHeight="1" x14ac:dyDescent="0.2"/>
    <row r="10166" ht="12.75" customHeight="1" x14ac:dyDescent="0.2"/>
    <row r="10167" ht="12.75" customHeight="1" x14ac:dyDescent="0.2"/>
    <row r="10168" ht="12.75" customHeight="1" x14ac:dyDescent="0.2"/>
    <row r="10169" ht="12.75" customHeight="1" x14ac:dyDescent="0.2"/>
    <row r="10170" ht="12.75" customHeight="1" x14ac:dyDescent="0.2"/>
    <row r="10171" ht="12.75" customHeight="1" x14ac:dyDescent="0.2"/>
    <row r="10172" ht="12.75" customHeight="1" x14ac:dyDescent="0.2"/>
    <row r="10173" ht="12.75" customHeight="1" x14ac:dyDescent="0.2"/>
    <row r="10174" ht="12.75" customHeight="1" x14ac:dyDescent="0.2"/>
    <row r="10175" ht="12.75" customHeight="1" x14ac:dyDescent="0.2"/>
    <row r="10176" ht="12.75" customHeight="1" x14ac:dyDescent="0.2"/>
    <row r="10177" ht="12.75" customHeight="1" x14ac:dyDescent="0.2"/>
    <row r="10178" ht="12.75" customHeight="1" x14ac:dyDescent="0.2"/>
    <row r="10179" ht="12.75" customHeight="1" x14ac:dyDescent="0.2"/>
    <row r="10180" ht="12.75" customHeight="1" x14ac:dyDescent="0.2"/>
    <row r="10181" ht="12.75" customHeight="1" x14ac:dyDescent="0.2"/>
    <row r="10182" ht="12.75" customHeight="1" x14ac:dyDescent="0.2"/>
    <row r="10183" ht="12.75" customHeight="1" x14ac:dyDescent="0.2"/>
    <row r="10184" ht="12.75" customHeight="1" x14ac:dyDescent="0.2"/>
    <row r="10185" ht="12.75" customHeight="1" x14ac:dyDescent="0.2"/>
    <row r="10186" ht="12.75" customHeight="1" x14ac:dyDescent="0.2"/>
    <row r="10187" ht="12.75" customHeight="1" x14ac:dyDescent="0.2"/>
    <row r="10188" ht="12.75" customHeight="1" x14ac:dyDescent="0.2"/>
    <row r="10189" ht="12.75" customHeight="1" x14ac:dyDescent="0.2"/>
    <row r="10190" ht="12.75" customHeight="1" x14ac:dyDescent="0.2"/>
    <row r="10191" ht="12.75" customHeight="1" x14ac:dyDescent="0.2"/>
    <row r="10192" ht="12.75" customHeight="1" x14ac:dyDescent="0.2"/>
    <row r="10193" ht="12.75" customHeight="1" x14ac:dyDescent="0.2"/>
    <row r="10194" ht="12.75" customHeight="1" x14ac:dyDescent="0.2"/>
    <row r="10195" ht="12.75" customHeight="1" x14ac:dyDescent="0.2"/>
    <row r="10196" ht="12.75" customHeight="1" x14ac:dyDescent="0.2"/>
    <row r="10197" ht="12.75" customHeight="1" x14ac:dyDescent="0.2"/>
    <row r="10198" ht="12.75" customHeight="1" x14ac:dyDescent="0.2"/>
    <row r="10199" ht="12.75" customHeight="1" x14ac:dyDescent="0.2"/>
    <row r="10200" ht="12.75" customHeight="1" x14ac:dyDescent="0.2"/>
    <row r="10201" ht="12.75" customHeight="1" x14ac:dyDescent="0.2"/>
    <row r="10202" ht="12.75" customHeight="1" x14ac:dyDescent="0.2"/>
    <row r="10203" ht="12.75" customHeight="1" x14ac:dyDescent="0.2"/>
    <row r="10204" ht="12.75" customHeight="1" x14ac:dyDescent="0.2"/>
    <row r="10205" ht="12.75" customHeight="1" x14ac:dyDescent="0.2"/>
    <row r="10206" ht="12.75" customHeight="1" x14ac:dyDescent="0.2"/>
    <row r="10207" ht="12.75" customHeight="1" x14ac:dyDescent="0.2"/>
    <row r="10208" ht="12.75" customHeight="1" x14ac:dyDescent="0.2"/>
    <row r="10209" ht="12.75" customHeight="1" x14ac:dyDescent="0.2"/>
    <row r="10210" ht="12.75" customHeight="1" x14ac:dyDescent="0.2"/>
    <row r="10211" ht="12.75" customHeight="1" x14ac:dyDescent="0.2"/>
    <row r="10212" ht="12.75" customHeight="1" x14ac:dyDescent="0.2"/>
    <row r="10213" ht="12.75" customHeight="1" x14ac:dyDescent="0.2"/>
    <row r="10214" ht="12.75" customHeight="1" x14ac:dyDescent="0.2"/>
    <row r="10215" ht="12.75" customHeight="1" x14ac:dyDescent="0.2"/>
    <row r="10216" ht="12.75" customHeight="1" x14ac:dyDescent="0.2"/>
    <row r="10217" ht="12.75" customHeight="1" x14ac:dyDescent="0.2"/>
    <row r="10218" ht="12.75" customHeight="1" x14ac:dyDescent="0.2"/>
    <row r="10219" ht="12.75" customHeight="1" x14ac:dyDescent="0.2"/>
    <row r="10220" ht="12.75" customHeight="1" x14ac:dyDescent="0.2"/>
    <row r="10221" ht="12.75" customHeight="1" x14ac:dyDescent="0.2"/>
    <row r="10222" ht="12.75" customHeight="1" x14ac:dyDescent="0.2"/>
    <row r="10223" ht="12.75" customHeight="1" x14ac:dyDescent="0.2"/>
    <row r="10224" ht="12.75" customHeight="1" x14ac:dyDescent="0.2"/>
    <row r="10225" ht="12.75" customHeight="1" x14ac:dyDescent="0.2"/>
    <row r="10226" ht="12.75" customHeight="1" x14ac:dyDescent="0.2"/>
    <row r="10227" ht="12.75" customHeight="1" x14ac:dyDescent="0.2"/>
    <row r="10228" ht="12.75" customHeight="1" x14ac:dyDescent="0.2"/>
    <row r="10229" ht="12.75" customHeight="1" x14ac:dyDescent="0.2"/>
    <row r="10230" ht="12.75" customHeight="1" x14ac:dyDescent="0.2"/>
    <row r="10231" ht="12.75" customHeight="1" x14ac:dyDescent="0.2"/>
    <row r="10232" ht="12.75" customHeight="1" x14ac:dyDescent="0.2"/>
    <row r="10233" ht="12.75" customHeight="1" x14ac:dyDescent="0.2"/>
    <row r="10234" ht="12.75" customHeight="1" x14ac:dyDescent="0.2"/>
    <row r="10235" ht="12.75" customHeight="1" x14ac:dyDescent="0.2"/>
    <row r="10236" ht="12.75" customHeight="1" x14ac:dyDescent="0.2"/>
    <row r="10237" ht="12.75" customHeight="1" x14ac:dyDescent="0.2"/>
    <row r="10238" ht="12.75" customHeight="1" x14ac:dyDescent="0.2"/>
    <row r="10239" ht="12.75" customHeight="1" x14ac:dyDescent="0.2"/>
    <row r="10240" ht="12.75" customHeight="1" x14ac:dyDescent="0.2"/>
    <row r="10241" ht="12.75" customHeight="1" x14ac:dyDescent="0.2"/>
    <row r="10242" ht="12.75" customHeight="1" x14ac:dyDescent="0.2"/>
    <row r="10243" ht="12.75" customHeight="1" x14ac:dyDescent="0.2"/>
    <row r="10244" ht="12.75" customHeight="1" x14ac:dyDescent="0.2"/>
    <row r="10245" ht="12.75" customHeight="1" x14ac:dyDescent="0.2"/>
    <row r="10246" ht="12.75" customHeight="1" x14ac:dyDescent="0.2"/>
    <row r="10247" ht="12.75" customHeight="1" x14ac:dyDescent="0.2"/>
    <row r="10248" ht="12.75" customHeight="1" x14ac:dyDescent="0.2"/>
    <row r="10249" ht="12.75" customHeight="1" x14ac:dyDescent="0.2"/>
    <row r="10250" ht="12.75" customHeight="1" x14ac:dyDescent="0.2"/>
    <row r="10251" ht="12.75" customHeight="1" x14ac:dyDescent="0.2"/>
    <row r="10252" ht="12.75" customHeight="1" x14ac:dyDescent="0.2"/>
    <row r="10253" ht="12.75" customHeight="1" x14ac:dyDescent="0.2"/>
    <row r="10254" ht="12.75" customHeight="1" x14ac:dyDescent="0.2"/>
    <row r="10255" ht="12.75" customHeight="1" x14ac:dyDescent="0.2"/>
    <row r="10256" ht="12.75" customHeight="1" x14ac:dyDescent="0.2"/>
    <row r="10257" ht="12.75" customHeight="1" x14ac:dyDescent="0.2"/>
    <row r="10258" ht="12.75" customHeight="1" x14ac:dyDescent="0.2"/>
    <row r="10259" ht="12.75" customHeight="1" x14ac:dyDescent="0.2"/>
    <row r="10260" ht="12.75" customHeight="1" x14ac:dyDescent="0.2"/>
    <row r="10261" ht="12.75" customHeight="1" x14ac:dyDescent="0.2"/>
    <row r="10262" ht="12.75" customHeight="1" x14ac:dyDescent="0.2"/>
    <row r="10263" ht="12.75" customHeight="1" x14ac:dyDescent="0.2"/>
    <row r="10264" ht="12.75" customHeight="1" x14ac:dyDescent="0.2"/>
    <row r="10265" ht="12.75" customHeight="1" x14ac:dyDescent="0.2"/>
    <row r="10266" ht="12.75" customHeight="1" x14ac:dyDescent="0.2"/>
    <row r="10267" ht="12.75" customHeight="1" x14ac:dyDescent="0.2"/>
    <row r="10268" ht="12.75" customHeight="1" x14ac:dyDescent="0.2"/>
    <row r="10269" ht="12.75" customHeight="1" x14ac:dyDescent="0.2"/>
    <row r="10270" ht="12.75" customHeight="1" x14ac:dyDescent="0.2"/>
    <row r="10271" ht="12.75" customHeight="1" x14ac:dyDescent="0.2"/>
    <row r="10272" ht="12.75" customHeight="1" x14ac:dyDescent="0.2"/>
    <row r="10273" ht="12.75" customHeight="1" x14ac:dyDescent="0.2"/>
    <row r="10274" ht="12.75" customHeight="1" x14ac:dyDescent="0.2"/>
    <row r="10275" ht="12.75" customHeight="1" x14ac:dyDescent="0.2"/>
    <row r="10276" ht="12.75" customHeight="1" x14ac:dyDescent="0.2"/>
    <row r="10277" ht="12.75" customHeight="1" x14ac:dyDescent="0.2"/>
    <row r="10278" ht="12.75" customHeight="1" x14ac:dyDescent="0.2"/>
    <row r="10279" ht="12.75" customHeight="1" x14ac:dyDescent="0.2"/>
    <row r="10280" ht="12.75" customHeight="1" x14ac:dyDescent="0.2"/>
    <row r="10281" ht="12.75" customHeight="1" x14ac:dyDescent="0.2"/>
    <row r="10282" ht="12.75" customHeight="1" x14ac:dyDescent="0.2"/>
    <row r="10283" ht="12.75" customHeight="1" x14ac:dyDescent="0.2"/>
    <row r="10284" ht="12.75" customHeight="1" x14ac:dyDescent="0.2"/>
    <row r="10285" ht="12.75" customHeight="1" x14ac:dyDescent="0.2"/>
    <row r="10286" ht="12.75" customHeight="1" x14ac:dyDescent="0.2"/>
    <row r="10287" ht="12.75" customHeight="1" x14ac:dyDescent="0.2"/>
    <row r="10288" ht="12.75" customHeight="1" x14ac:dyDescent="0.2"/>
    <row r="10289" ht="12.75" customHeight="1" x14ac:dyDescent="0.2"/>
    <row r="10290" ht="12.75" customHeight="1" x14ac:dyDescent="0.2"/>
    <row r="10291" ht="12.75" customHeight="1" x14ac:dyDescent="0.2"/>
    <row r="10292" ht="12.75" customHeight="1" x14ac:dyDescent="0.2"/>
    <row r="10293" ht="12.75" customHeight="1" x14ac:dyDescent="0.2"/>
    <row r="10294" ht="12.75" customHeight="1" x14ac:dyDescent="0.2"/>
    <row r="10295" ht="12.75" customHeight="1" x14ac:dyDescent="0.2"/>
    <row r="10296" ht="12.75" customHeight="1" x14ac:dyDescent="0.2"/>
    <row r="10297" ht="12.75" customHeight="1" x14ac:dyDescent="0.2"/>
    <row r="10298" ht="12.75" customHeight="1" x14ac:dyDescent="0.2"/>
    <row r="10299" ht="12.75" customHeight="1" x14ac:dyDescent="0.2"/>
    <row r="10300" ht="12.75" customHeight="1" x14ac:dyDescent="0.2"/>
    <row r="10301" ht="12.75" customHeight="1" x14ac:dyDescent="0.2"/>
    <row r="10302" ht="12.75" customHeight="1" x14ac:dyDescent="0.2"/>
    <row r="10303" ht="12.75" customHeight="1" x14ac:dyDescent="0.2"/>
    <row r="10304" ht="12.75" customHeight="1" x14ac:dyDescent="0.2"/>
    <row r="10305" ht="12.75" customHeight="1" x14ac:dyDescent="0.2"/>
    <row r="10306" ht="12.75" customHeight="1" x14ac:dyDescent="0.2"/>
    <row r="10307" ht="12.75" customHeight="1" x14ac:dyDescent="0.2"/>
    <row r="10308" ht="12.75" customHeight="1" x14ac:dyDescent="0.2"/>
    <row r="10309" ht="12.75" customHeight="1" x14ac:dyDescent="0.2"/>
    <row r="10310" ht="12.75" customHeight="1" x14ac:dyDescent="0.2"/>
    <row r="10311" ht="12.75" customHeight="1" x14ac:dyDescent="0.2"/>
    <row r="10312" ht="12.75" customHeight="1" x14ac:dyDescent="0.2"/>
    <row r="10313" ht="12.75" customHeight="1" x14ac:dyDescent="0.2"/>
    <row r="10314" ht="12.75" customHeight="1" x14ac:dyDescent="0.2"/>
    <row r="10315" ht="12.75" customHeight="1" x14ac:dyDescent="0.2"/>
    <row r="10316" ht="12.75" customHeight="1" x14ac:dyDescent="0.2"/>
    <row r="10317" ht="12.75" customHeight="1" x14ac:dyDescent="0.2"/>
    <row r="10318" ht="12.75" customHeight="1" x14ac:dyDescent="0.2"/>
    <row r="10319" ht="12.75" customHeight="1" x14ac:dyDescent="0.2"/>
    <row r="10320" ht="12.75" customHeight="1" x14ac:dyDescent="0.2"/>
    <row r="10321" ht="12.75" customHeight="1" x14ac:dyDescent="0.2"/>
    <row r="10322" ht="12.75" customHeight="1" x14ac:dyDescent="0.2"/>
    <row r="10323" ht="12.75" customHeight="1" x14ac:dyDescent="0.2"/>
    <row r="10324" ht="12.75" customHeight="1" x14ac:dyDescent="0.2"/>
    <row r="10325" ht="12.75" customHeight="1" x14ac:dyDescent="0.2"/>
    <row r="10326" ht="12.75" customHeight="1" x14ac:dyDescent="0.2"/>
    <row r="10327" ht="12.75" customHeight="1" x14ac:dyDescent="0.2"/>
    <row r="10328" ht="12.75" customHeight="1" x14ac:dyDescent="0.2"/>
    <row r="10329" ht="12.75" customHeight="1" x14ac:dyDescent="0.2"/>
    <row r="10330" ht="12.75" customHeight="1" x14ac:dyDescent="0.2"/>
    <row r="10331" ht="12.75" customHeight="1" x14ac:dyDescent="0.2"/>
    <row r="10332" ht="12.75" customHeight="1" x14ac:dyDescent="0.2"/>
    <row r="10333" ht="12.75" customHeight="1" x14ac:dyDescent="0.2"/>
    <row r="10334" ht="12.75" customHeight="1" x14ac:dyDescent="0.2"/>
    <row r="10335" ht="12.75" customHeight="1" x14ac:dyDescent="0.2"/>
    <row r="10336" ht="12.75" customHeight="1" x14ac:dyDescent="0.2"/>
    <row r="10337" ht="12.75" customHeight="1" x14ac:dyDescent="0.2"/>
    <row r="10338" ht="12.75" customHeight="1" x14ac:dyDescent="0.2"/>
    <row r="10339" ht="12.75" customHeight="1" x14ac:dyDescent="0.2"/>
    <row r="10340" ht="12.75" customHeight="1" x14ac:dyDescent="0.2"/>
    <row r="10341" ht="12.75" customHeight="1" x14ac:dyDescent="0.2"/>
    <row r="10342" ht="12.75" customHeight="1" x14ac:dyDescent="0.2"/>
    <row r="10343" ht="12.75" customHeight="1" x14ac:dyDescent="0.2"/>
    <row r="10344" ht="12.75" customHeight="1" x14ac:dyDescent="0.2"/>
    <row r="10345" ht="12.75" customHeight="1" x14ac:dyDescent="0.2"/>
    <row r="10346" ht="12.75" customHeight="1" x14ac:dyDescent="0.2"/>
    <row r="10347" ht="12.75" customHeight="1" x14ac:dyDescent="0.2"/>
    <row r="10348" ht="12.75" customHeight="1" x14ac:dyDescent="0.2"/>
    <row r="10349" ht="12.75" customHeight="1" x14ac:dyDescent="0.2"/>
    <row r="10350" ht="12.75" customHeight="1" x14ac:dyDescent="0.2"/>
    <row r="10351" ht="12.75" customHeight="1" x14ac:dyDescent="0.2"/>
    <row r="10352" ht="12.75" customHeight="1" x14ac:dyDescent="0.2"/>
    <row r="10353" ht="12.75" customHeight="1" x14ac:dyDescent="0.2"/>
    <row r="10354" ht="12.75" customHeight="1" x14ac:dyDescent="0.2"/>
    <row r="10355" ht="12.75" customHeight="1" x14ac:dyDescent="0.2"/>
    <row r="10356" ht="12.75" customHeight="1" x14ac:dyDescent="0.2"/>
    <row r="10357" ht="12.75" customHeight="1" x14ac:dyDescent="0.2"/>
    <row r="10358" ht="12.75" customHeight="1" x14ac:dyDescent="0.2"/>
    <row r="10359" ht="12.75" customHeight="1" x14ac:dyDescent="0.2"/>
    <row r="10360" ht="12.75" customHeight="1" x14ac:dyDescent="0.2"/>
    <row r="10361" ht="12.75" customHeight="1" x14ac:dyDescent="0.2"/>
    <row r="10362" ht="12.75" customHeight="1" x14ac:dyDescent="0.2"/>
    <row r="10363" ht="12.75" customHeight="1" x14ac:dyDescent="0.2"/>
    <row r="10364" ht="12.75" customHeight="1" x14ac:dyDescent="0.2"/>
    <row r="10365" ht="12.75" customHeight="1" x14ac:dyDescent="0.2"/>
    <row r="10366" ht="12.75" customHeight="1" x14ac:dyDescent="0.2"/>
    <row r="10367" ht="12.75" customHeight="1" x14ac:dyDescent="0.2"/>
    <row r="10368" ht="12.75" customHeight="1" x14ac:dyDescent="0.2"/>
    <row r="10369" ht="12.75" customHeight="1" x14ac:dyDescent="0.2"/>
    <row r="10370" ht="12.75" customHeight="1" x14ac:dyDescent="0.2"/>
    <row r="10371" ht="12.75" customHeight="1" x14ac:dyDescent="0.2"/>
    <row r="10372" ht="12.75" customHeight="1" x14ac:dyDescent="0.2"/>
    <row r="10373" ht="12.75" customHeight="1" x14ac:dyDescent="0.2"/>
    <row r="10374" ht="12.75" customHeight="1" x14ac:dyDescent="0.2"/>
    <row r="10375" ht="12.75" customHeight="1" x14ac:dyDescent="0.2"/>
    <row r="10376" ht="12.75" customHeight="1" x14ac:dyDescent="0.2"/>
    <row r="10377" ht="12.75" customHeight="1" x14ac:dyDescent="0.2"/>
    <row r="10378" ht="12.75" customHeight="1" x14ac:dyDescent="0.2"/>
    <row r="10379" ht="12.75" customHeight="1" x14ac:dyDescent="0.2"/>
    <row r="10380" ht="12.75" customHeight="1" x14ac:dyDescent="0.2"/>
    <row r="10381" ht="12.75" customHeight="1" x14ac:dyDescent="0.2"/>
    <row r="10382" ht="12.75" customHeight="1" x14ac:dyDescent="0.2"/>
    <row r="10383" ht="12.75" customHeight="1" x14ac:dyDescent="0.2"/>
    <row r="10384" ht="12.75" customHeight="1" x14ac:dyDescent="0.2"/>
    <row r="10385" ht="12.75" customHeight="1" x14ac:dyDescent="0.2"/>
    <row r="10386" ht="12.75" customHeight="1" x14ac:dyDescent="0.2"/>
    <row r="10387" ht="12.75" customHeight="1" x14ac:dyDescent="0.2"/>
    <row r="10388" ht="12.75" customHeight="1" x14ac:dyDescent="0.2"/>
    <row r="10389" ht="12.75" customHeight="1" x14ac:dyDescent="0.2"/>
    <row r="10390" ht="12.75" customHeight="1" x14ac:dyDescent="0.2"/>
    <row r="10391" ht="12.75" customHeight="1" x14ac:dyDescent="0.2"/>
    <row r="10392" ht="12.75" customHeight="1" x14ac:dyDescent="0.2"/>
    <row r="10393" ht="12.75" customHeight="1" x14ac:dyDescent="0.2"/>
    <row r="10394" ht="12.75" customHeight="1" x14ac:dyDescent="0.2"/>
    <row r="10395" ht="12.75" customHeight="1" x14ac:dyDescent="0.2"/>
    <row r="10396" ht="12.75" customHeight="1" x14ac:dyDescent="0.2"/>
    <row r="10397" ht="12.75" customHeight="1" x14ac:dyDescent="0.2"/>
    <row r="10398" ht="12.75" customHeight="1" x14ac:dyDescent="0.2"/>
    <row r="10399" ht="12.75" customHeight="1" x14ac:dyDescent="0.2"/>
    <row r="10400" ht="12.75" customHeight="1" x14ac:dyDescent="0.2"/>
    <row r="10401" ht="12.75" customHeight="1" x14ac:dyDescent="0.2"/>
    <row r="10402" ht="12.75" customHeight="1" x14ac:dyDescent="0.2"/>
    <row r="10403" ht="12.75" customHeight="1" x14ac:dyDescent="0.2"/>
    <row r="10404" ht="12.75" customHeight="1" x14ac:dyDescent="0.2"/>
    <row r="10405" ht="12.75" customHeight="1" x14ac:dyDescent="0.2"/>
    <row r="10406" ht="12.75" customHeight="1" x14ac:dyDescent="0.2"/>
    <row r="10407" ht="12.75" customHeight="1" x14ac:dyDescent="0.2"/>
    <row r="10408" ht="12.75" customHeight="1" x14ac:dyDescent="0.2"/>
    <row r="10409" ht="12.75" customHeight="1" x14ac:dyDescent="0.2"/>
    <row r="10410" ht="12.75" customHeight="1" x14ac:dyDescent="0.2"/>
    <row r="10411" ht="12.75" customHeight="1" x14ac:dyDescent="0.2"/>
    <row r="10412" ht="12.75" customHeight="1" x14ac:dyDescent="0.2"/>
    <row r="10413" ht="12.75" customHeight="1" x14ac:dyDescent="0.2"/>
    <row r="10414" ht="12.75" customHeight="1" x14ac:dyDescent="0.2"/>
    <row r="10415" ht="12.75" customHeight="1" x14ac:dyDescent="0.2"/>
    <row r="10416" ht="12.75" customHeight="1" x14ac:dyDescent="0.2"/>
    <row r="10417" ht="12.75" customHeight="1" x14ac:dyDescent="0.2"/>
    <row r="10418" ht="12.75" customHeight="1" x14ac:dyDescent="0.2"/>
    <row r="10419" ht="12.75" customHeight="1" x14ac:dyDescent="0.2"/>
    <row r="10420" ht="12.75" customHeight="1" x14ac:dyDescent="0.2"/>
    <row r="10421" ht="12.75" customHeight="1" x14ac:dyDescent="0.2"/>
    <row r="10422" ht="12.75" customHeight="1" x14ac:dyDescent="0.2"/>
    <row r="10423" ht="12.75" customHeight="1" x14ac:dyDescent="0.2"/>
    <row r="10424" ht="12.75" customHeight="1" x14ac:dyDescent="0.2"/>
    <row r="10425" ht="12.75" customHeight="1" x14ac:dyDescent="0.2"/>
    <row r="10426" ht="12.75" customHeight="1" x14ac:dyDescent="0.2"/>
    <row r="10427" ht="12.75" customHeight="1" x14ac:dyDescent="0.2"/>
    <row r="10428" ht="12.75" customHeight="1" x14ac:dyDescent="0.2"/>
    <row r="10429" ht="12.75" customHeight="1" x14ac:dyDescent="0.2"/>
    <row r="10430" ht="12.75" customHeight="1" x14ac:dyDescent="0.2"/>
    <row r="10431" ht="12.75" customHeight="1" x14ac:dyDescent="0.2"/>
    <row r="10432" ht="12.75" customHeight="1" x14ac:dyDescent="0.2"/>
    <row r="10433" ht="12.75" customHeight="1" x14ac:dyDescent="0.2"/>
    <row r="10434" ht="12.75" customHeight="1" x14ac:dyDescent="0.2"/>
    <row r="10435" ht="12.75" customHeight="1" x14ac:dyDescent="0.2"/>
    <row r="10436" ht="12.75" customHeight="1" x14ac:dyDescent="0.2"/>
    <row r="10437" ht="12.75" customHeight="1" x14ac:dyDescent="0.2"/>
    <row r="10438" ht="12.75" customHeight="1" x14ac:dyDescent="0.2"/>
    <row r="10439" ht="12.75" customHeight="1" x14ac:dyDescent="0.2"/>
    <row r="10440" ht="12.75" customHeight="1" x14ac:dyDescent="0.2"/>
    <row r="10441" ht="12.75" customHeight="1" x14ac:dyDescent="0.2"/>
    <row r="10442" ht="12.75" customHeight="1" x14ac:dyDescent="0.2"/>
    <row r="10443" ht="12.75" customHeight="1" x14ac:dyDescent="0.2"/>
    <row r="10444" ht="12.75" customHeight="1" x14ac:dyDescent="0.2"/>
    <row r="10445" ht="12.75" customHeight="1" x14ac:dyDescent="0.2"/>
    <row r="10446" ht="12.75" customHeight="1" x14ac:dyDescent="0.2"/>
    <row r="10447" ht="12.75" customHeight="1" x14ac:dyDescent="0.2"/>
    <row r="10448" ht="12.75" customHeight="1" x14ac:dyDescent="0.2"/>
    <row r="10449" ht="12.75" customHeight="1" x14ac:dyDescent="0.2"/>
    <row r="10450" ht="12.75" customHeight="1" x14ac:dyDescent="0.2"/>
    <row r="10451" ht="12.75" customHeight="1" x14ac:dyDescent="0.2"/>
    <row r="10452" ht="12.75" customHeight="1" x14ac:dyDescent="0.2"/>
    <row r="10453" ht="12.75" customHeight="1" x14ac:dyDescent="0.2"/>
    <row r="10454" ht="12.75" customHeight="1" x14ac:dyDescent="0.2"/>
    <row r="10455" ht="12.75" customHeight="1" x14ac:dyDescent="0.2"/>
    <row r="10456" ht="12.75" customHeight="1" x14ac:dyDescent="0.2"/>
    <row r="10457" ht="12.75" customHeight="1" x14ac:dyDescent="0.2"/>
    <row r="10458" ht="12.75" customHeight="1" x14ac:dyDescent="0.2"/>
    <row r="10459" ht="12.75" customHeight="1" x14ac:dyDescent="0.2"/>
    <row r="10460" ht="12.75" customHeight="1" x14ac:dyDescent="0.2"/>
    <row r="10461" ht="12.75" customHeight="1" x14ac:dyDescent="0.2"/>
    <row r="10462" ht="12.75" customHeight="1" x14ac:dyDescent="0.2"/>
    <row r="10463" ht="12.75" customHeight="1" x14ac:dyDescent="0.2"/>
    <row r="10464" ht="12.75" customHeight="1" x14ac:dyDescent="0.2"/>
    <row r="10465" ht="12.75" customHeight="1" x14ac:dyDescent="0.2"/>
    <row r="10466" ht="12.75" customHeight="1" x14ac:dyDescent="0.2"/>
    <row r="10467" ht="12.75" customHeight="1" x14ac:dyDescent="0.2"/>
    <row r="10468" ht="12.75" customHeight="1" x14ac:dyDescent="0.2"/>
    <row r="10469" ht="12.75" customHeight="1" x14ac:dyDescent="0.2"/>
    <row r="10470" ht="12.75" customHeight="1" x14ac:dyDescent="0.2"/>
    <row r="10471" ht="12.75" customHeight="1" x14ac:dyDescent="0.2"/>
    <row r="10472" ht="12.75" customHeight="1" x14ac:dyDescent="0.2"/>
    <row r="10473" ht="12.75" customHeight="1" x14ac:dyDescent="0.2"/>
    <row r="10474" ht="12.75" customHeight="1" x14ac:dyDescent="0.2"/>
    <row r="10475" ht="12.75" customHeight="1" x14ac:dyDescent="0.2"/>
    <row r="10476" ht="12.75" customHeight="1" x14ac:dyDescent="0.2"/>
    <row r="10477" ht="12.75" customHeight="1" x14ac:dyDescent="0.2"/>
    <row r="10478" ht="12.75" customHeight="1" x14ac:dyDescent="0.2"/>
    <row r="10479" ht="12.75" customHeight="1" x14ac:dyDescent="0.2"/>
    <row r="10480" ht="12.75" customHeight="1" x14ac:dyDescent="0.2"/>
    <row r="10481" ht="12.75" customHeight="1" x14ac:dyDescent="0.2"/>
    <row r="10482" ht="12.75" customHeight="1" x14ac:dyDescent="0.2"/>
    <row r="10483" ht="12.75" customHeight="1" x14ac:dyDescent="0.2"/>
    <row r="10484" ht="12.75" customHeight="1" x14ac:dyDescent="0.2"/>
    <row r="10485" ht="12.75" customHeight="1" x14ac:dyDescent="0.2"/>
    <row r="10486" ht="12.75" customHeight="1" x14ac:dyDescent="0.2"/>
    <row r="10487" ht="12.75" customHeight="1" x14ac:dyDescent="0.2"/>
    <row r="10488" ht="12.75" customHeight="1" x14ac:dyDescent="0.2"/>
    <row r="10489" ht="12.75" customHeight="1" x14ac:dyDescent="0.2"/>
    <row r="10490" ht="12.75" customHeight="1" x14ac:dyDescent="0.2"/>
    <row r="10491" ht="12.75" customHeight="1" x14ac:dyDescent="0.2"/>
    <row r="10492" ht="12.75" customHeight="1" x14ac:dyDescent="0.2"/>
    <row r="10493" ht="12.75" customHeight="1" x14ac:dyDescent="0.2"/>
    <row r="10494" ht="12.75" customHeight="1" x14ac:dyDescent="0.2"/>
    <row r="10495" ht="12.75" customHeight="1" x14ac:dyDescent="0.2"/>
    <row r="10496" ht="12.75" customHeight="1" x14ac:dyDescent="0.2"/>
    <row r="10497" ht="12.75" customHeight="1" x14ac:dyDescent="0.2"/>
    <row r="10498" ht="12.75" customHeight="1" x14ac:dyDescent="0.2"/>
    <row r="10499" ht="12.75" customHeight="1" x14ac:dyDescent="0.2"/>
    <row r="10500" ht="12.75" customHeight="1" x14ac:dyDescent="0.2"/>
    <row r="10501" ht="12.75" customHeight="1" x14ac:dyDescent="0.2"/>
    <row r="10502" ht="12.75" customHeight="1" x14ac:dyDescent="0.2"/>
    <row r="10503" ht="12.75" customHeight="1" x14ac:dyDescent="0.2"/>
    <row r="10504" ht="12.75" customHeight="1" x14ac:dyDescent="0.2"/>
    <row r="10505" ht="12.75" customHeight="1" x14ac:dyDescent="0.2"/>
    <row r="10506" ht="12.75" customHeight="1" x14ac:dyDescent="0.2"/>
    <row r="10507" ht="12.75" customHeight="1" x14ac:dyDescent="0.2"/>
    <row r="10508" ht="12.75" customHeight="1" x14ac:dyDescent="0.2"/>
    <row r="10509" ht="12.75" customHeight="1" x14ac:dyDescent="0.2"/>
    <row r="10510" ht="12.75" customHeight="1" x14ac:dyDescent="0.2"/>
    <row r="10511" ht="12.75" customHeight="1" x14ac:dyDescent="0.2"/>
    <row r="10512" ht="12.75" customHeight="1" x14ac:dyDescent="0.2"/>
    <row r="10513" ht="12.75" customHeight="1" x14ac:dyDescent="0.2"/>
    <row r="10514" ht="12.75" customHeight="1" x14ac:dyDescent="0.2"/>
    <row r="10515" ht="12.75" customHeight="1" x14ac:dyDescent="0.2"/>
    <row r="10516" ht="12.75" customHeight="1" x14ac:dyDescent="0.2"/>
    <row r="10517" ht="12.75" customHeight="1" x14ac:dyDescent="0.2"/>
    <row r="10518" ht="12.75" customHeight="1" x14ac:dyDescent="0.2"/>
    <row r="10519" ht="12.75" customHeight="1" x14ac:dyDescent="0.2"/>
    <row r="10520" ht="12.75" customHeight="1" x14ac:dyDescent="0.2"/>
    <row r="10521" ht="12.75" customHeight="1" x14ac:dyDescent="0.2"/>
    <row r="10522" ht="12.75" customHeight="1" x14ac:dyDescent="0.2"/>
    <row r="10523" ht="12.75" customHeight="1" x14ac:dyDescent="0.2"/>
    <row r="10524" ht="12.75" customHeight="1" x14ac:dyDescent="0.2"/>
    <row r="10525" ht="12.75" customHeight="1" x14ac:dyDescent="0.2"/>
    <row r="10526" ht="12.75" customHeight="1" x14ac:dyDescent="0.2"/>
    <row r="10527" ht="12.75" customHeight="1" x14ac:dyDescent="0.2"/>
    <row r="10528" ht="12.75" customHeight="1" x14ac:dyDescent="0.2"/>
    <row r="10529" ht="12.75" customHeight="1" x14ac:dyDescent="0.2"/>
    <row r="10530" ht="12.75" customHeight="1" x14ac:dyDescent="0.2"/>
    <row r="10531" ht="12.75" customHeight="1" x14ac:dyDescent="0.2"/>
    <row r="10532" ht="12.75" customHeight="1" x14ac:dyDescent="0.2"/>
    <row r="10533" ht="12.75" customHeight="1" x14ac:dyDescent="0.2"/>
    <row r="10534" ht="12.75" customHeight="1" x14ac:dyDescent="0.2"/>
    <row r="10535" ht="12.75" customHeight="1" x14ac:dyDescent="0.2"/>
    <row r="10536" ht="12.75" customHeight="1" x14ac:dyDescent="0.2"/>
    <row r="10537" ht="12.75" customHeight="1" x14ac:dyDescent="0.2"/>
    <row r="10538" ht="12.75" customHeight="1" x14ac:dyDescent="0.2"/>
    <row r="10539" ht="12.75" customHeight="1" x14ac:dyDescent="0.2"/>
    <row r="10540" ht="12.75" customHeight="1" x14ac:dyDescent="0.2"/>
    <row r="10541" ht="12.75" customHeight="1" x14ac:dyDescent="0.2"/>
    <row r="10542" ht="12.75" customHeight="1" x14ac:dyDescent="0.2"/>
    <row r="10543" ht="12.75" customHeight="1" x14ac:dyDescent="0.2"/>
    <row r="10544" ht="12.75" customHeight="1" x14ac:dyDescent="0.2"/>
    <row r="10545" ht="12.75" customHeight="1" x14ac:dyDescent="0.2"/>
    <row r="10546" ht="12.75" customHeight="1" x14ac:dyDescent="0.2"/>
    <row r="10547" ht="12.75" customHeight="1" x14ac:dyDescent="0.2"/>
    <row r="10548" ht="12.75" customHeight="1" x14ac:dyDescent="0.2"/>
    <row r="10549" ht="12.75" customHeight="1" x14ac:dyDescent="0.2"/>
    <row r="10550" ht="12.75" customHeight="1" x14ac:dyDescent="0.2"/>
    <row r="10551" ht="12.75" customHeight="1" x14ac:dyDescent="0.2"/>
    <row r="10552" ht="12.75" customHeight="1" x14ac:dyDescent="0.2"/>
    <row r="10553" ht="12.75" customHeight="1" x14ac:dyDescent="0.2"/>
    <row r="10554" ht="12.75" customHeight="1" x14ac:dyDescent="0.2"/>
    <row r="10555" ht="12.75" customHeight="1" x14ac:dyDescent="0.2"/>
    <row r="10556" ht="12.75" customHeight="1" x14ac:dyDescent="0.2"/>
    <row r="10557" ht="12.75" customHeight="1" x14ac:dyDescent="0.2"/>
    <row r="10558" ht="12.75" customHeight="1" x14ac:dyDescent="0.2"/>
    <row r="10559" ht="12.75" customHeight="1" x14ac:dyDescent="0.2"/>
    <row r="10560" ht="12.75" customHeight="1" x14ac:dyDescent="0.2"/>
    <row r="10561" ht="12.75" customHeight="1" x14ac:dyDescent="0.2"/>
    <row r="10562" ht="12.75" customHeight="1" x14ac:dyDescent="0.2"/>
    <row r="10563" ht="12.75" customHeight="1" x14ac:dyDescent="0.2"/>
    <row r="10564" ht="12.75" customHeight="1" x14ac:dyDescent="0.2"/>
    <row r="10565" ht="12.75" customHeight="1" x14ac:dyDescent="0.2"/>
    <row r="10566" ht="12.75" customHeight="1" x14ac:dyDescent="0.2"/>
    <row r="10567" ht="12.75" customHeight="1" x14ac:dyDescent="0.2"/>
    <row r="10568" ht="12.75" customHeight="1" x14ac:dyDescent="0.2"/>
    <row r="10569" ht="12.75" customHeight="1" x14ac:dyDescent="0.2"/>
    <row r="10570" ht="12.75" customHeight="1" x14ac:dyDescent="0.2"/>
    <row r="10571" ht="12.75" customHeight="1" x14ac:dyDescent="0.2"/>
    <row r="10572" ht="12.75" customHeight="1" x14ac:dyDescent="0.2"/>
    <row r="10573" ht="12.75" customHeight="1" x14ac:dyDescent="0.2"/>
    <row r="10574" ht="12.75" customHeight="1" x14ac:dyDescent="0.2"/>
    <row r="10575" ht="12.75" customHeight="1" x14ac:dyDescent="0.2"/>
    <row r="10576" ht="12.75" customHeight="1" x14ac:dyDescent="0.2"/>
    <row r="10577" ht="12.75" customHeight="1" x14ac:dyDescent="0.2"/>
    <row r="10578" ht="12.75" customHeight="1" x14ac:dyDescent="0.2"/>
    <row r="10579" ht="12.75" customHeight="1" x14ac:dyDescent="0.2"/>
    <row r="10580" ht="12.75" customHeight="1" x14ac:dyDescent="0.2"/>
    <row r="10581" ht="12.75" customHeight="1" x14ac:dyDescent="0.2"/>
    <row r="10582" ht="12.75" customHeight="1" x14ac:dyDescent="0.2"/>
    <row r="10583" ht="12.75" customHeight="1" x14ac:dyDescent="0.2"/>
    <row r="10584" ht="12.75" customHeight="1" x14ac:dyDescent="0.2"/>
    <row r="10585" ht="12.75" customHeight="1" x14ac:dyDescent="0.2"/>
    <row r="10586" ht="12.75" customHeight="1" x14ac:dyDescent="0.2"/>
    <row r="10587" ht="12.75" customHeight="1" x14ac:dyDescent="0.2"/>
    <row r="10588" ht="12.75" customHeight="1" x14ac:dyDescent="0.2"/>
    <row r="10589" ht="12.75" customHeight="1" x14ac:dyDescent="0.2"/>
    <row r="10590" ht="12.75" customHeight="1" x14ac:dyDescent="0.2"/>
    <row r="10591" ht="12.75" customHeight="1" x14ac:dyDescent="0.2"/>
    <row r="10592" ht="12.75" customHeight="1" x14ac:dyDescent="0.2"/>
    <row r="10593" ht="12.75" customHeight="1" x14ac:dyDescent="0.2"/>
    <row r="10594" ht="12.75" customHeight="1" x14ac:dyDescent="0.2"/>
    <row r="10595" ht="12.75" customHeight="1" x14ac:dyDescent="0.2"/>
    <row r="10596" ht="12.75" customHeight="1" x14ac:dyDescent="0.2"/>
    <row r="10597" ht="12.75" customHeight="1" x14ac:dyDescent="0.2"/>
    <row r="10598" ht="12.75" customHeight="1" x14ac:dyDescent="0.2"/>
    <row r="10599" ht="12.75" customHeight="1" x14ac:dyDescent="0.2"/>
    <row r="10600" ht="12.75" customHeight="1" x14ac:dyDescent="0.2"/>
    <row r="10601" ht="12.75" customHeight="1" x14ac:dyDescent="0.2"/>
    <row r="10602" ht="12.75" customHeight="1" x14ac:dyDescent="0.2"/>
    <row r="10603" ht="12.75" customHeight="1" x14ac:dyDescent="0.2"/>
    <row r="10604" ht="12.75" customHeight="1" x14ac:dyDescent="0.2"/>
    <row r="10605" ht="12.75" customHeight="1" x14ac:dyDescent="0.2"/>
    <row r="10606" ht="12.75" customHeight="1" x14ac:dyDescent="0.2"/>
    <row r="10607" ht="12.75" customHeight="1" x14ac:dyDescent="0.2"/>
    <row r="10608" ht="12.75" customHeight="1" x14ac:dyDescent="0.2"/>
    <row r="10609" ht="12.75" customHeight="1" x14ac:dyDescent="0.2"/>
    <row r="10610" ht="12.75" customHeight="1" x14ac:dyDescent="0.2"/>
    <row r="10611" ht="12.75" customHeight="1" x14ac:dyDescent="0.2"/>
    <row r="10612" ht="12.75" customHeight="1" x14ac:dyDescent="0.2"/>
    <row r="10613" ht="12.75" customHeight="1" x14ac:dyDescent="0.2"/>
    <row r="10614" ht="12.75" customHeight="1" x14ac:dyDescent="0.2"/>
    <row r="10615" ht="12.75" customHeight="1" x14ac:dyDescent="0.2"/>
    <row r="10616" ht="12.75" customHeight="1" x14ac:dyDescent="0.2"/>
    <row r="10617" ht="12.75" customHeight="1" x14ac:dyDescent="0.2"/>
    <row r="10618" ht="12.75" customHeight="1" x14ac:dyDescent="0.2"/>
    <row r="10619" ht="12.75" customHeight="1" x14ac:dyDescent="0.2"/>
    <row r="10620" ht="12.75" customHeight="1" x14ac:dyDescent="0.2"/>
    <row r="10621" ht="12.75" customHeight="1" x14ac:dyDescent="0.2"/>
    <row r="10622" ht="12.75" customHeight="1" x14ac:dyDescent="0.2"/>
    <row r="10623" ht="12.75" customHeight="1" x14ac:dyDescent="0.2"/>
    <row r="10624" ht="12.75" customHeight="1" x14ac:dyDescent="0.2"/>
    <row r="10625" ht="12.75" customHeight="1" x14ac:dyDescent="0.2"/>
    <row r="10626" ht="12.75" customHeight="1" x14ac:dyDescent="0.2"/>
    <row r="10627" ht="12.75" customHeight="1" x14ac:dyDescent="0.2"/>
    <row r="10628" ht="12.75" customHeight="1" x14ac:dyDescent="0.2"/>
    <row r="10629" ht="12.75" customHeight="1" x14ac:dyDescent="0.2"/>
    <row r="10630" ht="12.75" customHeight="1" x14ac:dyDescent="0.2"/>
    <row r="10631" ht="12.75" customHeight="1" x14ac:dyDescent="0.2"/>
    <row r="10632" ht="12.75" customHeight="1" x14ac:dyDescent="0.2"/>
    <row r="10633" ht="12.75" customHeight="1" x14ac:dyDescent="0.2"/>
    <row r="10634" ht="12.75" customHeight="1" x14ac:dyDescent="0.2"/>
    <row r="10635" ht="12.75" customHeight="1" x14ac:dyDescent="0.2"/>
    <row r="10636" ht="12.75" customHeight="1" x14ac:dyDescent="0.2"/>
    <row r="10637" ht="12.75" customHeight="1" x14ac:dyDescent="0.2"/>
    <row r="10638" ht="12.75" customHeight="1" x14ac:dyDescent="0.2"/>
    <row r="10639" ht="12.75" customHeight="1" x14ac:dyDescent="0.2"/>
    <row r="10640" ht="12.75" customHeight="1" x14ac:dyDescent="0.2"/>
    <row r="10641" ht="12.75" customHeight="1" x14ac:dyDescent="0.2"/>
    <row r="10642" ht="12.75" customHeight="1" x14ac:dyDescent="0.2"/>
    <row r="10643" ht="12.75" customHeight="1" x14ac:dyDescent="0.2"/>
    <row r="10644" ht="12.75" customHeight="1" x14ac:dyDescent="0.2"/>
    <row r="10645" ht="12.75" customHeight="1" x14ac:dyDescent="0.2"/>
    <row r="10646" ht="12.75" customHeight="1" x14ac:dyDescent="0.2"/>
    <row r="10647" ht="12.75" customHeight="1" x14ac:dyDescent="0.2"/>
    <row r="10648" ht="12.75" customHeight="1" x14ac:dyDescent="0.2"/>
    <row r="10649" ht="12.75" customHeight="1" x14ac:dyDescent="0.2"/>
    <row r="10650" ht="12.75" customHeight="1" x14ac:dyDescent="0.2"/>
    <row r="10651" ht="12.75" customHeight="1" x14ac:dyDescent="0.2"/>
    <row r="10652" ht="12.75" customHeight="1" x14ac:dyDescent="0.2"/>
    <row r="10653" ht="12.75" customHeight="1" x14ac:dyDescent="0.2"/>
    <row r="10654" ht="12.75" customHeight="1" x14ac:dyDescent="0.2"/>
    <row r="10655" ht="12.75" customHeight="1" x14ac:dyDescent="0.2"/>
    <row r="10656" ht="12.75" customHeight="1" x14ac:dyDescent="0.2"/>
    <row r="10657" ht="12.75" customHeight="1" x14ac:dyDescent="0.2"/>
    <row r="10658" ht="12.75" customHeight="1" x14ac:dyDescent="0.2"/>
    <row r="10659" ht="12.75" customHeight="1" x14ac:dyDescent="0.2"/>
    <row r="10660" ht="12.75" customHeight="1" x14ac:dyDescent="0.2"/>
    <row r="10661" ht="12.75" customHeight="1" x14ac:dyDescent="0.2"/>
    <row r="10662" ht="12.75" customHeight="1" x14ac:dyDescent="0.2"/>
    <row r="10663" ht="12.75" customHeight="1" x14ac:dyDescent="0.2"/>
    <row r="10664" ht="12.75" customHeight="1" x14ac:dyDescent="0.2"/>
    <row r="10665" ht="12.75" customHeight="1" x14ac:dyDescent="0.2"/>
    <row r="10666" ht="12.75" customHeight="1" x14ac:dyDescent="0.2"/>
    <row r="10667" ht="12.75" customHeight="1" x14ac:dyDescent="0.2"/>
    <row r="10668" ht="12.75" customHeight="1" x14ac:dyDescent="0.2"/>
    <row r="10669" ht="12.75" customHeight="1" x14ac:dyDescent="0.2"/>
    <row r="10670" ht="12.75" customHeight="1" x14ac:dyDescent="0.2"/>
    <row r="10671" ht="12.75" customHeight="1" x14ac:dyDescent="0.2"/>
    <row r="10672" ht="12.75" customHeight="1" x14ac:dyDescent="0.2"/>
    <row r="10673" ht="12.75" customHeight="1" x14ac:dyDescent="0.2"/>
    <row r="10674" ht="12.75" customHeight="1" x14ac:dyDescent="0.2"/>
    <row r="10675" ht="12.75" customHeight="1" x14ac:dyDescent="0.2"/>
    <row r="10676" ht="12.75" customHeight="1" x14ac:dyDescent="0.2"/>
    <row r="10677" ht="12.75" customHeight="1" x14ac:dyDescent="0.2"/>
    <row r="10678" ht="12.75" customHeight="1" x14ac:dyDescent="0.2"/>
    <row r="10679" ht="12.75" customHeight="1" x14ac:dyDescent="0.2"/>
    <row r="10680" ht="12.75" customHeight="1" x14ac:dyDescent="0.2"/>
    <row r="10681" ht="12.75" customHeight="1" x14ac:dyDescent="0.2"/>
    <row r="10682" ht="12.75" customHeight="1" x14ac:dyDescent="0.2"/>
    <row r="10683" ht="12.75" customHeight="1" x14ac:dyDescent="0.2"/>
    <row r="10684" ht="12.75" customHeight="1" x14ac:dyDescent="0.2"/>
    <row r="10685" ht="12.75" customHeight="1" x14ac:dyDescent="0.2"/>
    <row r="10686" ht="12.75" customHeight="1" x14ac:dyDescent="0.2"/>
    <row r="10687" ht="12.75" customHeight="1" x14ac:dyDescent="0.2"/>
    <row r="10688" ht="12.75" customHeight="1" x14ac:dyDescent="0.2"/>
    <row r="10689" ht="12.75" customHeight="1" x14ac:dyDescent="0.2"/>
    <row r="10690" ht="12.75" customHeight="1" x14ac:dyDescent="0.2"/>
    <row r="10691" ht="12.75" customHeight="1" x14ac:dyDescent="0.2"/>
    <row r="10692" ht="12.75" customHeight="1" x14ac:dyDescent="0.2"/>
    <row r="10693" ht="12.75" customHeight="1" x14ac:dyDescent="0.2"/>
    <row r="10694" ht="12.75" customHeight="1" x14ac:dyDescent="0.2"/>
    <row r="10695" ht="12.75" customHeight="1" x14ac:dyDescent="0.2"/>
    <row r="10696" ht="12.75" customHeight="1" x14ac:dyDescent="0.2"/>
    <row r="10697" ht="12.75" customHeight="1" x14ac:dyDescent="0.2"/>
    <row r="10698" ht="12.75" customHeight="1" x14ac:dyDescent="0.2"/>
    <row r="10699" ht="12.75" customHeight="1" x14ac:dyDescent="0.2"/>
    <row r="10700" ht="12.75" customHeight="1" x14ac:dyDescent="0.2"/>
    <row r="10701" ht="12.75" customHeight="1" x14ac:dyDescent="0.2"/>
    <row r="10702" ht="12.75" customHeight="1" x14ac:dyDescent="0.2"/>
    <row r="10703" ht="12.75" customHeight="1" x14ac:dyDescent="0.2"/>
    <row r="10704" ht="12.75" customHeight="1" x14ac:dyDescent="0.2"/>
    <row r="10705" ht="12.75" customHeight="1" x14ac:dyDescent="0.2"/>
    <row r="10706" ht="12.75" customHeight="1" x14ac:dyDescent="0.2"/>
    <row r="10707" ht="12.75" customHeight="1" x14ac:dyDescent="0.2"/>
    <row r="10708" ht="12.75" customHeight="1" x14ac:dyDescent="0.2"/>
    <row r="10709" ht="12.75" customHeight="1" x14ac:dyDescent="0.2"/>
    <row r="10710" ht="12.75" customHeight="1" x14ac:dyDescent="0.2"/>
    <row r="10711" ht="12.75" customHeight="1" x14ac:dyDescent="0.2"/>
    <row r="10712" ht="12.75" customHeight="1" x14ac:dyDescent="0.2"/>
    <row r="10713" ht="12.75" customHeight="1" x14ac:dyDescent="0.2"/>
    <row r="10714" ht="12.75" customHeight="1" x14ac:dyDescent="0.2"/>
    <row r="10715" ht="12.75" customHeight="1" x14ac:dyDescent="0.2"/>
    <row r="10716" ht="12.75" customHeight="1" x14ac:dyDescent="0.2"/>
    <row r="10717" ht="12.75" customHeight="1" x14ac:dyDescent="0.2"/>
    <row r="10718" ht="12.75" customHeight="1" x14ac:dyDescent="0.2"/>
    <row r="10719" ht="12.75" customHeight="1" x14ac:dyDescent="0.2"/>
    <row r="10720" ht="12.75" customHeight="1" x14ac:dyDescent="0.2"/>
    <row r="10721" ht="12.75" customHeight="1" x14ac:dyDescent="0.2"/>
    <row r="10722" ht="12.75" customHeight="1" x14ac:dyDescent="0.2"/>
    <row r="10723" ht="12.75" customHeight="1" x14ac:dyDescent="0.2"/>
    <row r="10724" ht="12.75" customHeight="1" x14ac:dyDescent="0.2"/>
    <row r="10725" ht="12.75" customHeight="1" x14ac:dyDescent="0.2"/>
    <row r="10726" ht="12.75" customHeight="1" x14ac:dyDescent="0.2"/>
    <row r="10727" ht="12.75" customHeight="1" x14ac:dyDescent="0.2"/>
    <row r="10728" ht="12.75" customHeight="1" x14ac:dyDescent="0.2"/>
    <row r="10729" ht="12.75" customHeight="1" x14ac:dyDescent="0.2"/>
    <row r="10730" ht="12.75" customHeight="1" x14ac:dyDescent="0.2"/>
    <row r="10731" ht="12.75" customHeight="1" x14ac:dyDescent="0.2"/>
    <row r="10732" ht="12.75" customHeight="1" x14ac:dyDescent="0.2"/>
    <row r="10733" ht="12.75" customHeight="1" x14ac:dyDescent="0.2"/>
    <row r="10734" ht="12.75" customHeight="1" x14ac:dyDescent="0.2"/>
    <row r="10735" ht="12.75" customHeight="1" x14ac:dyDescent="0.2"/>
    <row r="10736" ht="12.75" customHeight="1" x14ac:dyDescent="0.2"/>
    <row r="10737" ht="12.75" customHeight="1" x14ac:dyDescent="0.2"/>
    <row r="10738" ht="12.75" customHeight="1" x14ac:dyDescent="0.2"/>
    <row r="10739" ht="12.75" customHeight="1" x14ac:dyDescent="0.2"/>
    <row r="10740" ht="12.75" customHeight="1" x14ac:dyDescent="0.2"/>
    <row r="10741" ht="12.75" customHeight="1" x14ac:dyDescent="0.2"/>
    <row r="10742" ht="12.75" customHeight="1" x14ac:dyDescent="0.2"/>
    <row r="10743" ht="12.75" customHeight="1" x14ac:dyDescent="0.2"/>
    <row r="10744" ht="12.75" customHeight="1" x14ac:dyDescent="0.2"/>
    <row r="10745" ht="12.75" customHeight="1" x14ac:dyDescent="0.2"/>
    <row r="10746" ht="12.75" customHeight="1" x14ac:dyDescent="0.2"/>
    <row r="10747" ht="12.75" customHeight="1" x14ac:dyDescent="0.2"/>
    <row r="10748" ht="12.75" customHeight="1" x14ac:dyDescent="0.2"/>
    <row r="10749" ht="12.75" customHeight="1" x14ac:dyDescent="0.2"/>
    <row r="10750" ht="12.75" customHeight="1" x14ac:dyDescent="0.2"/>
    <row r="10751" ht="12.75" customHeight="1" x14ac:dyDescent="0.2"/>
    <row r="10752" ht="12.75" customHeight="1" x14ac:dyDescent="0.2"/>
    <row r="10753" ht="12.75" customHeight="1" x14ac:dyDescent="0.2"/>
    <row r="10754" ht="12.75" customHeight="1" x14ac:dyDescent="0.2"/>
    <row r="10755" ht="12.75" customHeight="1" x14ac:dyDescent="0.2"/>
    <row r="10756" ht="12.75" customHeight="1" x14ac:dyDescent="0.2"/>
    <row r="10757" ht="12.75" customHeight="1" x14ac:dyDescent="0.2"/>
    <row r="10758" ht="12.75" customHeight="1" x14ac:dyDescent="0.2"/>
    <row r="10759" ht="12.75" customHeight="1" x14ac:dyDescent="0.2"/>
    <row r="10760" ht="12.75" customHeight="1" x14ac:dyDescent="0.2"/>
    <row r="10761" ht="12.75" customHeight="1" x14ac:dyDescent="0.2"/>
    <row r="10762" ht="12.75" customHeight="1" x14ac:dyDescent="0.2"/>
    <row r="10763" ht="12.75" customHeight="1" x14ac:dyDescent="0.2"/>
    <row r="10764" ht="12.75" customHeight="1" x14ac:dyDescent="0.2"/>
    <row r="10765" ht="12.75" customHeight="1" x14ac:dyDescent="0.2"/>
    <row r="10766" ht="12.75" customHeight="1" x14ac:dyDescent="0.2"/>
    <row r="10767" ht="12.75" customHeight="1" x14ac:dyDescent="0.2"/>
    <row r="10768" ht="12.75" customHeight="1" x14ac:dyDescent="0.2"/>
    <row r="10769" ht="12.75" customHeight="1" x14ac:dyDescent="0.2"/>
    <row r="10770" ht="12.75" customHeight="1" x14ac:dyDescent="0.2"/>
    <row r="10771" ht="12.75" customHeight="1" x14ac:dyDescent="0.2"/>
    <row r="10772" ht="12.75" customHeight="1" x14ac:dyDescent="0.2"/>
    <row r="10773" ht="12.75" customHeight="1" x14ac:dyDescent="0.2"/>
    <row r="10774" ht="12.75" customHeight="1" x14ac:dyDescent="0.2"/>
    <row r="10775" ht="12.75" customHeight="1" x14ac:dyDescent="0.2"/>
    <row r="10776" ht="12.75" customHeight="1" x14ac:dyDescent="0.2"/>
    <row r="10777" ht="12.75" customHeight="1" x14ac:dyDescent="0.2"/>
    <row r="10778" ht="12.75" customHeight="1" x14ac:dyDescent="0.2"/>
    <row r="10779" ht="12.75" customHeight="1" x14ac:dyDescent="0.2"/>
    <row r="10780" ht="12.75" customHeight="1" x14ac:dyDescent="0.2"/>
    <row r="10781" ht="12.75" customHeight="1" x14ac:dyDescent="0.2"/>
    <row r="10782" ht="12.75" customHeight="1" x14ac:dyDescent="0.2"/>
    <row r="10783" ht="12.75" customHeight="1" x14ac:dyDescent="0.2"/>
    <row r="10784" ht="12.75" customHeight="1" x14ac:dyDescent="0.2"/>
    <row r="10785" ht="12.75" customHeight="1" x14ac:dyDescent="0.2"/>
    <row r="10786" ht="12.75" customHeight="1" x14ac:dyDescent="0.2"/>
    <row r="10787" ht="12.75" customHeight="1" x14ac:dyDescent="0.2"/>
    <row r="10788" ht="12.75" customHeight="1" x14ac:dyDescent="0.2"/>
    <row r="10789" ht="12.75" customHeight="1" x14ac:dyDescent="0.2"/>
    <row r="10790" ht="12.75" customHeight="1" x14ac:dyDescent="0.2"/>
    <row r="10791" ht="12.75" customHeight="1" x14ac:dyDescent="0.2"/>
    <row r="10792" ht="12.75" customHeight="1" x14ac:dyDescent="0.2"/>
    <row r="10793" ht="12.75" customHeight="1" x14ac:dyDescent="0.2"/>
    <row r="10794" ht="12.75" customHeight="1" x14ac:dyDescent="0.2"/>
    <row r="10795" ht="12.75" customHeight="1" x14ac:dyDescent="0.2"/>
    <row r="10796" ht="12.75" customHeight="1" x14ac:dyDescent="0.2"/>
    <row r="10797" ht="12.75" customHeight="1" x14ac:dyDescent="0.2"/>
    <row r="10798" ht="12.75" customHeight="1" x14ac:dyDescent="0.2"/>
    <row r="10799" ht="12.75" customHeight="1" x14ac:dyDescent="0.2"/>
    <row r="10800" ht="12.75" customHeight="1" x14ac:dyDescent="0.2"/>
    <row r="10801" ht="12.75" customHeight="1" x14ac:dyDescent="0.2"/>
    <row r="10802" ht="12.75" customHeight="1" x14ac:dyDescent="0.2"/>
    <row r="10803" ht="12.75" customHeight="1" x14ac:dyDescent="0.2"/>
    <row r="10804" ht="12.75" customHeight="1" x14ac:dyDescent="0.2"/>
    <row r="10805" ht="12.75" customHeight="1" x14ac:dyDescent="0.2"/>
    <row r="10806" ht="12.75" customHeight="1" x14ac:dyDescent="0.2"/>
    <row r="10807" ht="12.75" customHeight="1" x14ac:dyDescent="0.2"/>
    <row r="10808" ht="12.75" customHeight="1" x14ac:dyDescent="0.2"/>
    <row r="10809" ht="12.75" customHeight="1" x14ac:dyDescent="0.2"/>
    <row r="10810" ht="12.75" customHeight="1" x14ac:dyDescent="0.2"/>
    <row r="10811" ht="12.75" customHeight="1" x14ac:dyDescent="0.2"/>
    <row r="10812" ht="12.75" customHeight="1" x14ac:dyDescent="0.2"/>
    <row r="10813" ht="12.75" customHeight="1" x14ac:dyDescent="0.2"/>
    <row r="10814" ht="12.75" customHeight="1" x14ac:dyDescent="0.2"/>
    <row r="10815" ht="12.75" customHeight="1" x14ac:dyDescent="0.2"/>
    <row r="10816" ht="12.75" customHeight="1" x14ac:dyDescent="0.2"/>
    <row r="10817" ht="12.75" customHeight="1" x14ac:dyDescent="0.2"/>
    <row r="10818" ht="12.75" customHeight="1" x14ac:dyDescent="0.2"/>
    <row r="10819" ht="12.75" customHeight="1" x14ac:dyDescent="0.2"/>
    <row r="10820" ht="12.75" customHeight="1" x14ac:dyDescent="0.2"/>
    <row r="10821" ht="12.75" customHeight="1" x14ac:dyDescent="0.2"/>
    <row r="10822" ht="12.75" customHeight="1" x14ac:dyDescent="0.2"/>
    <row r="10823" ht="12.75" customHeight="1" x14ac:dyDescent="0.2"/>
    <row r="10824" ht="12.75" customHeight="1" x14ac:dyDescent="0.2"/>
    <row r="10825" ht="12.75" customHeight="1" x14ac:dyDescent="0.2"/>
    <row r="10826" ht="12.75" customHeight="1" x14ac:dyDescent="0.2"/>
    <row r="10827" ht="12.75" customHeight="1" x14ac:dyDescent="0.2"/>
    <row r="10828" ht="12.75" customHeight="1" x14ac:dyDescent="0.2"/>
    <row r="10829" ht="12.75" customHeight="1" x14ac:dyDescent="0.2"/>
    <row r="10830" ht="12.75" customHeight="1" x14ac:dyDescent="0.2"/>
    <row r="10831" ht="12.75" customHeight="1" x14ac:dyDescent="0.2"/>
    <row r="10832" ht="12.75" customHeight="1" x14ac:dyDescent="0.2"/>
    <row r="10833" ht="12.75" customHeight="1" x14ac:dyDescent="0.2"/>
    <row r="10834" ht="12.75" customHeight="1" x14ac:dyDescent="0.2"/>
    <row r="10835" ht="12.75" customHeight="1" x14ac:dyDescent="0.2"/>
    <row r="10836" ht="12.75" customHeight="1" x14ac:dyDescent="0.2"/>
    <row r="10837" ht="12.75" customHeight="1" x14ac:dyDescent="0.2"/>
    <row r="10838" ht="12.75" customHeight="1" x14ac:dyDescent="0.2"/>
    <row r="10839" ht="12.75" customHeight="1" x14ac:dyDescent="0.2"/>
    <row r="10840" ht="12.75" customHeight="1" x14ac:dyDescent="0.2"/>
    <row r="10841" ht="12.75" customHeight="1" x14ac:dyDescent="0.2"/>
    <row r="10842" ht="12.75" customHeight="1" x14ac:dyDescent="0.2"/>
    <row r="10843" ht="12.75" customHeight="1" x14ac:dyDescent="0.2"/>
    <row r="10844" ht="12.75" customHeight="1" x14ac:dyDescent="0.2"/>
    <row r="10845" ht="12.75" customHeight="1" x14ac:dyDescent="0.2"/>
    <row r="10846" ht="12.75" customHeight="1" x14ac:dyDescent="0.2"/>
    <row r="10847" ht="12.75" customHeight="1" x14ac:dyDescent="0.2"/>
    <row r="10848" ht="12.75" customHeight="1" x14ac:dyDescent="0.2"/>
    <row r="10849" ht="12.75" customHeight="1" x14ac:dyDescent="0.2"/>
    <row r="10850" ht="12.75" customHeight="1" x14ac:dyDescent="0.2"/>
    <row r="10851" ht="12.75" customHeight="1" x14ac:dyDescent="0.2"/>
    <row r="10852" ht="12.75" customHeight="1" x14ac:dyDescent="0.2"/>
    <row r="10853" ht="12.75" customHeight="1" x14ac:dyDescent="0.2"/>
    <row r="10854" ht="12.75" customHeight="1" x14ac:dyDescent="0.2"/>
    <row r="10855" ht="12.75" customHeight="1" x14ac:dyDescent="0.2"/>
    <row r="10856" ht="12.75" customHeight="1" x14ac:dyDescent="0.2"/>
    <row r="10857" ht="12.75" customHeight="1" x14ac:dyDescent="0.2"/>
    <row r="10858" ht="12.75" customHeight="1" x14ac:dyDescent="0.2"/>
    <row r="10859" ht="12.75" customHeight="1" x14ac:dyDescent="0.2"/>
    <row r="10860" ht="12.75" customHeight="1" x14ac:dyDescent="0.2"/>
    <row r="10861" ht="12.75" customHeight="1" x14ac:dyDescent="0.2"/>
    <row r="10862" ht="12.75" customHeight="1" x14ac:dyDescent="0.2"/>
    <row r="10863" ht="12.75" customHeight="1" x14ac:dyDescent="0.2"/>
    <row r="10864" ht="12.75" customHeight="1" x14ac:dyDescent="0.2"/>
    <row r="10865" ht="12.75" customHeight="1" x14ac:dyDescent="0.2"/>
    <row r="10866" ht="12.75" customHeight="1" x14ac:dyDescent="0.2"/>
    <row r="10867" ht="12.75" customHeight="1" x14ac:dyDescent="0.2"/>
    <row r="10868" ht="12.75" customHeight="1" x14ac:dyDescent="0.2"/>
    <row r="10869" ht="12.75" customHeight="1" x14ac:dyDescent="0.2"/>
    <row r="10870" ht="12.75" customHeight="1" x14ac:dyDescent="0.2"/>
    <row r="10871" ht="12.75" customHeight="1" x14ac:dyDescent="0.2"/>
    <row r="10872" ht="12.75" customHeight="1" x14ac:dyDescent="0.2"/>
    <row r="10873" ht="12.75" customHeight="1" x14ac:dyDescent="0.2"/>
    <row r="10874" ht="12.75" customHeight="1" x14ac:dyDescent="0.2"/>
    <row r="10875" ht="12.75" customHeight="1" x14ac:dyDescent="0.2"/>
    <row r="10876" ht="12.75" customHeight="1" x14ac:dyDescent="0.2"/>
    <row r="10877" ht="12.75" customHeight="1" x14ac:dyDescent="0.2"/>
    <row r="10878" ht="12.75" customHeight="1" x14ac:dyDescent="0.2"/>
    <row r="10879" ht="12.75" customHeight="1" x14ac:dyDescent="0.2"/>
    <row r="10880" ht="12.75" customHeight="1" x14ac:dyDescent="0.2"/>
    <row r="10881" ht="12.75" customHeight="1" x14ac:dyDescent="0.2"/>
    <row r="10882" ht="12.75" customHeight="1" x14ac:dyDescent="0.2"/>
    <row r="10883" ht="12.75" customHeight="1" x14ac:dyDescent="0.2"/>
    <row r="10884" ht="12.75" customHeight="1" x14ac:dyDescent="0.2"/>
    <row r="10885" ht="12.75" customHeight="1" x14ac:dyDescent="0.2"/>
    <row r="10886" ht="12.75" customHeight="1" x14ac:dyDescent="0.2"/>
    <row r="10887" ht="12.75" customHeight="1" x14ac:dyDescent="0.2"/>
    <row r="10888" ht="12.75" customHeight="1" x14ac:dyDescent="0.2"/>
    <row r="10889" ht="12.75" customHeight="1" x14ac:dyDescent="0.2"/>
    <row r="10890" ht="12.75" customHeight="1" x14ac:dyDescent="0.2"/>
    <row r="10891" ht="12.75" customHeight="1" x14ac:dyDescent="0.2"/>
    <row r="10892" ht="12.75" customHeight="1" x14ac:dyDescent="0.2"/>
    <row r="10893" ht="12.75" customHeight="1" x14ac:dyDescent="0.2"/>
    <row r="10894" ht="12.75" customHeight="1" x14ac:dyDescent="0.2"/>
    <row r="10895" ht="12.75" customHeight="1" x14ac:dyDescent="0.2"/>
    <row r="10896" ht="12.75" customHeight="1" x14ac:dyDescent="0.2"/>
    <row r="10897" ht="12.75" customHeight="1" x14ac:dyDescent="0.2"/>
    <row r="10898" ht="12.75" customHeight="1" x14ac:dyDescent="0.2"/>
    <row r="10899" ht="12.75" customHeight="1" x14ac:dyDescent="0.2"/>
    <row r="10900" ht="12.75" customHeight="1" x14ac:dyDescent="0.2"/>
    <row r="10901" ht="12.75" customHeight="1" x14ac:dyDescent="0.2"/>
    <row r="10902" ht="12.75" customHeight="1" x14ac:dyDescent="0.2"/>
    <row r="10903" ht="12.75" customHeight="1" x14ac:dyDescent="0.2"/>
    <row r="10904" ht="12.75" customHeight="1" x14ac:dyDescent="0.2"/>
    <row r="10905" ht="12.75" customHeight="1" x14ac:dyDescent="0.2"/>
    <row r="10906" ht="12.75" customHeight="1" x14ac:dyDescent="0.2"/>
    <row r="10907" ht="12.75" customHeight="1" x14ac:dyDescent="0.2"/>
    <row r="10908" ht="12.75" customHeight="1" x14ac:dyDescent="0.2"/>
    <row r="10909" ht="12.75" customHeight="1" x14ac:dyDescent="0.2"/>
    <row r="10910" ht="12.75" customHeight="1" x14ac:dyDescent="0.2"/>
    <row r="10911" ht="12.75" customHeight="1" x14ac:dyDescent="0.2"/>
    <row r="10912" ht="12.75" customHeight="1" x14ac:dyDescent="0.2"/>
    <row r="10913" ht="12.75" customHeight="1" x14ac:dyDescent="0.2"/>
    <row r="10914" ht="12.75" customHeight="1" x14ac:dyDescent="0.2"/>
    <row r="10915" ht="12.75" customHeight="1" x14ac:dyDescent="0.2"/>
    <row r="10916" ht="12.75" customHeight="1" x14ac:dyDescent="0.2"/>
    <row r="10917" ht="12.75" customHeight="1" x14ac:dyDescent="0.2"/>
    <row r="10918" ht="12.75" customHeight="1" x14ac:dyDescent="0.2"/>
    <row r="10919" ht="12.75" customHeight="1" x14ac:dyDescent="0.2"/>
    <row r="10920" ht="12.75" customHeight="1" x14ac:dyDescent="0.2"/>
    <row r="10921" ht="12.75" customHeight="1" x14ac:dyDescent="0.2"/>
    <row r="10922" ht="12.75" customHeight="1" x14ac:dyDescent="0.2"/>
    <row r="10923" ht="12.75" customHeight="1" x14ac:dyDescent="0.2"/>
    <row r="10924" ht="12.75" customHeight="1" x14ac:dyDescent="0.2"/>
    <row r="10925" ht="12.75" customHeight="1" x14ac:dyDescent="0.2"/>
    <row r="10926" ht="12.75" customHeight="1" x14ac:dyDescent="0.2"/>
    <row r="10927" ht="12.75" customHeight="1" x14ac:dyDescent="0.2"/>
    <row r="10928" ht="12.75" customHeight="1" x14ac:dyDescent="0.2"/>
    <row r="10929" ht="12.75" customHeight="1" x14ac:dyDescent="0.2"/>
    <row r="10930" ht="12.75" customHeight="1" x14ac:dyDescent="0.2"/>
    <row r="10931" ht="12.75" customHeight="1" x14ac:dyDescent="0.2"/>
    <row r="10932" ht="12.75" customHeight="1" x14ac:dyDescent="0.2"/>
    <row r="10933" ht="12.75" customHeight="1" x14ac:dyDescent="0.2"/>
    <row r="10934" ht="12.75" customHeight="1" x14ac:dyDescent="0.2"/>
    <row r="10935" ht="12.75" customHeight="1" x14ac:dyDescent="0.2"/>
    <row r="10936" ht="12.75" customHeight="1" x14ac:dyDescent="0.2"/>
    <row r="10937" ht="12.75" customHeight="1" x14ac:dyDescent="0.2"/>
    <row r="10938" ht="12.75" customHeight="1" x14ac:dyDescent="0.2"/>
    <row r="10939" ht="12.75" customHeight="1" x14ac:dyDescent="0.2"/>
    <row r="10940" ht="12.75" customHeight="1" x14ac:dyDescent="0.2"/>
    <row r="10941" ht="12.75" customHeight="1" x14ac:dyDescent="0.2"/>
    <row r="10942" ht="12.75" customHeight="1" x14ac:dyDescent="0.2"/>
    <row r="10943" ht="12.75" customHeight="1" x14ac:dyDescent="0.2"/>
    <row r="10944" ht="12.75" customHeight="1" x14ac:dyDescent="0.2"/>
    <row r="10945" ht="12.75" customHeight="1" x14ac:dyDescent="0.2"/>
    <row r="10946" ht="12.75" customHeight="1" x14ac:dyDescent="0.2"/>
    <row r="10947" ht="12.75" customHeight="1" x14ac:dyDescent="0.2"/>
    <row r="10948" ht="12.75" customHeight="1" x14ac:dyDescent="0.2"/>
    <row r="10949" ht="12.75" customHeight="1" x14ac:dyDescent="0.2"/>
    <row r="10950" ht="12.75" customHeight="1" x14ac:dyDescent="0.2"/>
    <row r="10951" ht="12.75" customHeight="1" x14ac:dyDescent="0.2"/>
    <row r="10952" ht="12.75" customHeight="1" x14ac:dyDescent="0.2"/>
    <row r="10953" ht="12.75" customHeight="1" x14ac:dyDescent="0.2"/>
    <row r="10954" ht="12.75" customHeight="1" x14ac:dyDescent="0.2"/>
    <row r="10955" ht="12.75" customHeight="1" x14ac:dyDescent="0.2"/>
    <row r="10956" ht="12.75" customHeight="1" x14ac:dyDescent="0.2"/>
    <row r="10957" ht="12.75" customHeight="1" x14ac:dyDescent="0.2"/>
    <row r="10958" ht="12.75" customHeight="1" x14ac:dyDescent="0.2"/>
    <row r="10959" ht="12.75" customHeight="1" x14ac:dyDescent="0.2"/>
    <row r="10960" ht="12.75" customHeight="1" x14ac:dyDescent="0.2"/>
    <row r="10961" ht="12.75" customHeight="1" x14ac:dyDescent="0.2"/>
    <row r="10962" ht="12.75" customHeight="1" x14ac:dyDescent="0.2"/>
    <row r="10963" ht="12.75" customHeight="1" x14ac:dyDescent="0.2"/>
    <row r="10964" ht="12.75" customHeight="1" x14ac:dyDescent="0.2"/>
    <row r="10965" ht="12.75" customHeight="1" x14ac:dyDescent="0.2"/>
    <row r="10966" ht="12.75" customHeight="1" x14ac:dyDescent="0.2"/>
    <row r="10967" ht="12.75" customHeight="1" x14ac:dyDescent="0.2"/>
    <row r="10968" ht="12.75" customHeight="1" x14ac:dyDescent="0.2"/>
    <row r="10969" ht="12.75" customHeight="1" x14ac:dyDescent="0.2"/>
    <row r="10970" ht="12.75" customHeight="1" x14ac:dyDescent="0.2"/>
    <row r="10971" ht="12.75" customHeight="1" x14ac:dyDescent="0.2"/>
    <row r="10972" ht="12.75" customHeight="1" x14ac:dyDescent="0.2"/>
    <row r="10973" ht="12.75" customHeight="1" x14ac:dyDescent="0.2"/>
    <row r="10974" ht="12.75" customHeight="1" x14ac:dyDescent="0.2"/>
    <row r="10975" ht="12.75" customHeight="1" x14ac:dyDescent="0.2"/>
    <row r="10976" ht="12.75" customHeight="1" x14ac:dyDescent="0.2"/>
    <row r="10977" ht="12.75" customHeight="1" x14ac:dyDescent="0.2"/>
    <row r="10978" ht="12.75" customHeight="1" x14ac:dyDescent="0.2"/>
    <row r="10979" ht="12.75" customHeight="1" x14ac:dyDescent="0.2"/>
    <row r="10980" ht="12.75" customHeight="1" x14ac:dyDescent="0.2"/>
    <row r="10981" ht="12.75" customHeight="1" x14ac:dyDescent="0.2"/>
    <row r="10982" ht="12.75" customHeight="1" x14ac:dyDescent="0.2"/>
    <row r="10983" ht="12.75" customHeight="1" x14ac:dyDescent="0.2"/>
    <row r="10984" ht="12.75" customHeight="1" x14ac:dyDescent="0.2"/>
    <row r="10985" ht="12.75" customHeight="1" x14ac:dyDescent="0.2"/>
    <row r="10986" ht="12.75" customHeight="1" x14ac:dyDescent="0.2"/>
    <row r="10987" ht="12.75" customHeight="1" x14ac:dyDescent="0.2"/>
    <row r="10988" ht="12.75" customHeight="1" x14ac:dyDescent="0.2"/>
    <row r="10989" ht="12.75" customHeight="1" x14ac:dyDescent="0.2"/>
    <row r="10990" ht="12.75" customHeight="1" x14ac:dyDescent="0.2"/>
    <row r="10991" ht="12.75" customHeight="1" x14ac:dyDescent="0.2"/>
    <row r="10992" ht="12.75" customHeight="1" x14ac:dyDescent="0.2"/>
    <row r="10993" ht="12.75" customHeight="1" x14ac:dyDescent="0.2"/>
    <row r="10994" ht="12.75" customHeight="1" x14ac:dyDescent="0.2"/>
    <row r="10995" ht="12.75" customHeight="1" x14ac:dyDescent="0.2"/>
    <row r="10996" ht="12.75" customHeight="1" x14ac:dyDescent="0.2"/>
    <row r="10997" ht="12.75" customHeight="1" x14ac:dyDescent="0.2"/>
    <row r="10998" ht="12.75" customHeight="1" x14ac:dyDescent="0.2"/>
    <row r="10999" ht="12.75" customHeight="1" x14ac:dyDescent="0.2"/>
    <row r="11000" ht="12.75" customHeight="1" x14ac:dyDescent="0.2"/>
    <row r="11001" ht="12.75" customHeight="1" x14ac:dyDescent="0.2"/>
    <row r="11002" ht="12.75" customHeight="1" x14ac:dyDescent="0.2"/>
    <row r="11003" ht="12.75" customHeight="1" x14ac:dyDescent="0.2"/>
    <row r="11004" ht="12.75" customHeight="1" x14ac:dyDescent="0.2"/>
    <row r="11005" ht="12.75" customHeight="1" x14ac:dyDescent="0.2"/>
    <row r="11006" ht="12.75" customHeight="1" x14ac:dyDescent="0.2"/>
    <row r="11007" ht="12.75" customHeight="1" x14ac:dyDescent="0.2"/>
    <row r="11008" ht="12.75" customHeight="1" x14ac:dyDescent="0.2"/>
    <row r="11009" ht="12.75" customHeight="1" x14ac:dyDescent="0.2"/>
    <row r="11010" ht="12.75" customHeight="1" x14ac:dyDescent="0.2"/>
    <row r="11011" ht="12.75" customHeight="1" x14ac:dyDescent="0.2"/>
    <row r="11012" ht="12.75" customHeight="1" x14ac:dyDescent="0.2"/>
    <row r="11013" ht="12.75" customHeight="1" x14ac:dyDescent="0.2"/>
    <row r="11014" ht="12.75" customHeight="1" x14ac:dyDescent="0.2"/>
    <row r="11015" ht="12.75" customHeight="1" x14ac:dyDescent="0.2"/>
    <row r="11016" ht="12.75" customHeight="1" x14ac:dyDescent="0.2"/>
    <row r="11017" ht="12.75" customHeight="1" x14ac:dyDescent="0.2"/>
    <row r="11018" ht="12.75" customHeight="1" x14ac:dyDescent="0.2"/>
    <row r="11019" ht="12.75" customHeight="1" x14ac:dyDescent="0.2"/>
    <row r="11020" ht="12.75" customHeight="1" x14ac:dyDescent="0.2"/>
    <row r="11021" ht="12.75" customHeight="1" x14ac:dyDescent="0.2"/>
    <row r="11022" ht="12.75" customHeight="1" x14ac:dyDescent="0.2"/>
    <row r="11023" ht="12.75" customHeight="1" x14ac:dyDescent="0.2"/>
    <row r="11024" ht="12.75" customHeight="1" x14ac:dyDescent="0.2"/>
    <row r="11025" ht="12.75" customHeight="1" x14ac:dyDescent="0.2"/>
    <row r="11026" ht="12.75" customHeight="1" x14ac:dyDescent="0.2"/>
    <row r="11027" ht="12.75" customHeight="1" x14ac:dyDescent="0.2"/>
    <row r="11028" ht="12.75" customHeight="1" x14ac:dyDescent="0.2"/>
    <row r="11029" ht="12.75" customHeight="1" x14ac:dyDescent="0.2"/>
    <row r="11030" ht="12.75" customHeight="1" x14ac:dyDescent="0.2"/>
    <row r="11031" ht="12.75" customHeight="1" x14ac:dyDescent="0.2"/>
    <row r="11032" ht="12.75" customHeight="1" x14ac:dyDescent="0.2"/>
    <row r="11033" ht="12.75" customHeight="1" x14ac:dyDescent="0.2"/>
    <row r="11034" ht="12.75" customHeight="1" x14ac:dyDescent="0.2"/>
    <row r="11035" ht="12.75" customHeight="1" x14ac:dyDescent="0.2"/>
    <row r="11036" ht="12.75" customHeight="1" x14ac:dyDescent="0.2"/>
    <row r="11037" ht="12.75" customHeight="1" x14ac:dyDescent="0.2"/>
    <row r="11038" ht="12.75" customHeight="1" x14ac:dyDescent="0.2"/>
    <row r="11039" ht="12.75" customHeight="1" x14ac:dyDescent="0.2"/>
    <row r="11040" ht="12.75" customHeight="1" x14ac:dyDescent="0.2"/>
    <row r="11041" ht="12.75" customHeight="1" x14ac:dyDescent="0.2"/>
    <row r="11042" ht="12.75" customHeight="1" x14ac:dyDescent="0.2"/>
    <row r="11043" ht="12.75" customHeight="1" x14ac:dyDescent="0.2"/>
    <row r="11044" ht="12.75" customHeight="1" x14ac:dyDescent="0.2"/>
    <row r="11045" ht="12.75" customHeight="1" x14ac:dyDescent="0.2"/>
    <row r="11046" ht="12.75" customHeight="1" x14ac:dyDescent="0.2"/>
    <row r="11047" ht="12.75" customHeight="1" x14ac:dyDescent="0.2"/>
    <row r="11048" ht="12.75" customHeight="1" x14ac:dyDescent="0.2"/>
    <row r="11049" ht="12.75" customHeight="1" x14ac:dyDescent="0.2"/>
    <row r="11050" ht="12.75" customHeight="1" x14ac:dyDescent="0.2"/>
    <row r="11051" ht="12.75" customHeight="1" x14ac:dyDescent="0.2"/>
    <row r="11052" ht="12.75" customHeight="1" x14ac:dyDescent="0.2"/>
    <row r="11053" ht="12.75" customHeight="1" x14ac:dyDescent="0.2"/>
    <row r="11054" ht="12.75" customHeight="1" x14ac:dyDescent="0.2"/>
    <row r="11055" ht="12.75" customHeight="1" x14ac:dyDescent="0.2"/>
    <row r="11056" ht="12.75" customHeight="1" x14ac:dyDescent="0.2"/>
    <row r="11057" ht="12.75" customHeight="1" x14ac:dyDescent="0.2"/>
    <row r="11058" ht="12.75" customHeight="1" x14ac:dyDescent="0.2"/>
    <row r="11059" ht="12.75" customHeight="1" x14ac:dyDescent="0.2"/>
    <row r="11060" ht="12.75" customHeight="1" x14ac:dyDescent="0.2"/>
    <row r="11061" ht="12.75" customHeight="1" x14ac:dyDescent="0.2"/>
    <row r="11062" ht="12.75" customHeight="1" x14ac:dyDescent="0.2"/>
    <row r="11063" ht="12.75" customHeight="1" x14ac:dyDescent="0.2"/>
    <row r="11064" ht="12.75" customHeight="1" x14ac:dyDescent="0.2"/>
    <row r="11065" ht="12.75" customHeight="1" x14ac:dyDescent="0.2"/>
    <row r="11066" ht="12.75" customHeight="1" x14ac:dyDescent="0.2"/>
    <row r="11067" ht="12.75" customHeight="1" x14ac:dyDescent="0.2"/>
    <row r="11068" ht="12.75" customHeight="1" x14ac:dyDescent="0.2"/>
    <row r="11069" ht="12.75" customHeight="1" x14ac:dyDescent="0.2"/>
    <row r="11070" ht="12.75" customHeight="1" x14ac:dyDescent="0.2"/>
    <row r="11071" ht="12.75" customHeight="1" x14ac:dyDescent="0.2"/>
    <row r="11072" ht="12.75" customHeight="1" x14ac:dyDescent="0.2"/>
    <row r="11073" ht="12.75" customHeight="1" x14ac:dyDescent="0.2"/>
    <row r="11074" ht="12.75" customHeight="1" x14ac:dyDescent="0.2"/>
    <row r="11075" ht="12.75" customHeight="1" x14ac:dyDescent="0.2"/>
    <row r="11076" ht="12.75" customHeight="1" x14ac:dyDescent="0.2"/>
    <row r="11077" ht="12.75" customHeight="1" x14ac:dyDescent="0.2"/>
    <row r="11078" ht="12.75" customHeight="1" x14ac:dyDescent="0.2"/>
    <row r="11079" ht="12.75" customHeight="1" x14ac:dyDescent="0.2"/>
    <row r="11080" ht="12.75" customHeight="1" x14ac:dyDescent="0.2"/>
    <row r="11081" ht="12.75" customHeight="1" x14ac:dyDescent="0.2"/>
    <row r="11082" ht="12.75" customHeight="1" x14ac:dyDescent="0.2"/>
    <row r="11083" ht="12.75" customHeight="1" x14ac:dyDescent="0.2"/>
    <row r="11084" ht="12.75" customHeight="1" x14ac:dyDescent="0.2"/>
    <row r="11085" ht="12.75" customHeight="1" x14ac:dyDescent="0.2"/>
    <row r="11086" ht="12.75" customHeight="1" x14ac:dyDescent="0.2"/>
    <row r="11087" ht="12.75" customHeight="1" x14ac:dyDescent="0.2"/>
    <row r="11088" ht="12.75" customHeight="1" x14ac:dyDescent="0.2"/>
    <row r="11089" ht="12.75" customHeight="1" x14ac:dyDescent="0.2"/>
    <row r="11090" ht="12.75" customHeight="1" x14ac:dyDescent="0.2"/>
    <row r="11091" ht="12.75" customHeight="1" x14ac:dyDescent="0.2"/>
    <row r="11092" ht="12.75" customHeight="1" x14ac:dyDescent="0.2"/>
    <row r="11093" ht="12.75" customHeight="1" x14ac:dyDescent="0.2"/>
    <row r="11094" ht="12.75" customHeight="1" x14ac:dyDescent="0.2"/>
    <row r="11095" ht="12.75" customHeight="1" x14ac:dyDescent="0.2"/>
    <row r="11096" ht="12.75" customHeight="1" x14ac:dyDescent="0.2"/>
    <row r="11097" ht="12.75" customHeight="1" x14ac:dyDescent="0.2"/>
    <row r="11098" ht="12.75" customHeight="1" x14ac:dyDescent="0.2"/>
    <row r="11099" ht="12.75" customHeight="1" x14ac:dyDescent="0.2"/>
    <row r="11100" ht="12.75" customHeight="1" x14ac:dyDescent="0.2"/>
    <row r="11101" ht="12.75" customHeight="1" x14ac:dyDescent="0.2"/>
    <row r="11102" ht="12.75" customHeight="1" x14ac:dyDescent="0.2"/>
    <row r="11103" ht="12.75" customHeight="1" x14ac:dyDescent="0.2"/>
    <row r="11104" ht="12.75" customHeight="1" x14ac:dyDescent="0.2"/>
    <row r="11105" ht="12.75" customHeight="1" x14ac:dyDescent="0.2"/>
    <row r="11106" ht="12.75" customHeight="1" x14ac:dyDescent="0.2"/>
    <row r="11107" ht="12.75" customHeight="1" x14ac:dyDescent="0.2"/>
    <row r="11108" ht="12.75" customHeight="1" x14ac:dyDescent="0.2"/>
    <row r="11109" ht="12.75" customHeight="1" x14ac:dyDescent="0.2"/>
    <row r="11110" ht="12.75" customHeight="1" x14ac:dyDescent="0.2"/>
    <row r="11111" ht="12.75" customHeight="1" x14ac:dyDescent="0.2"/>
    <row r="11112" ht="12.75" customHeight="1" x14ac:dyDescent="0.2"/>
    <row r="11113" ht="12.75" customHeight="1" x14ac:dyDescent="0.2"/>
    <row r="11114" ht="12.75" customHeight="1" x14ac:dyDescent="0.2"/>
    <row r="11115" ht="12.75" customHeight="1" x14ac:dyDescent="0.2"/>
    <row r="11116" ht="12.75" customHeight="1" x14ac:dyDescent="0.2"/>
    <row r="11117" ht="12.75" customHeight="1" x14ac:dyDescent="0.2"/>
    <row r="11118" ht="12.75" customHeight="1" x14ac:dyDescent="0.2"/>
    <row r="11119" ht="12.75" customHeight="1" x14ac:dyDescent="0.2"/>
    <row r="11120" ht="12.75" customHeight="1" x14ac:dyDescent="0.2"/>
    <row r="11121" ht="12.75" customHeight="1" x14ac:dyDescent="0.2"/>
    <row r="11122" ht="12.75" customHeight="1" x14ac:dyDescent="0.2"/>
    <row r="11123" ht="12.75" customHeight="1" x14ac:dyDescent="0.2"/>
    <row r="11124" ht="12.75" customHeight="1" x14ac:dyDescent="0.2"/>
    <row r="11125" ht="12.75" customHeight="1" x14ac:dyDescent="0.2"/>
    <row r="11126" ht="12.75" customHeight="1" x14ac:dyDescent="0.2"/>
    <row r="11127" ht="12.75" customHeight="1" x14ac:dyDescent="0.2"/>
    <row r="11128" ht="12.75" customHeight="1" x14ac:dyDescent="0.2"/>
    <row r="11129" ht="12.75" customHeight="1" x14ac:dyDescent="0.2"/>
    <row r="11130" ht="12.75" customHeight="1" x14ac:dyDescent="0.2"/>
    <row r="11131" ht="12.75" customHeight="1" x14ac:dyDescent="0.2"/>
    <row r="11132" ht="12.75" customHeight="1" x14ac:dyDescent="0.2"/>
    <row r="11133" ht="12.75" customHeight="1" x14ac:dyDescent="0.2"/>
    <row r="11134" ht="12.75" customHeight="1" x14ac:dyDescent="0.2"/>
    <row r="11135" ht="12.75" customHeight="1" x14ac:dyDescent="0.2"/>
    <row r="11136" ht="12.75" customHeight="1" x14ac:dyDescent="0.2"/>
    <row r="11137" ht="12.75" customHeight="1" x14ac:dyDescent="0.2"/>
    <row r="11138" ht="12.75" customHeight="1" x14ac:dyDescent="0.2"/>
    <row r="11139" ht="12.75" customHeight="1" x14ac:dyDescent="0.2"/>
    <row r="11140" ht="12.75" customHeight="1" x14ac:dyDescent="0.2"/>
    <row r="11141" ht="12.75" customHeight="1" x14ac:dyDescent="0.2"/>
    <row r="11142" ht="12.75" customHeight="1" x14ac:dyDescent="0.2"/>
    <row r="11143" ht="12.75" customHeight="1" x14ac:dyDescent="0.2"/>
    <row r="11144" ht="12.75" customHeight="1" x14ac:dyDescent="0.2"/>
    <row r="11145" ht="12.75" customHeight="1" x14ac:dyDescent="0.2"/>
    <row r="11146" ht="12.75" customHeight="1" x14ac:dyDescent="0.2"/>
    <row r="11147" ht="12.75" customHeight="1" x14ac:dyDescent="0.2"/>
    <row r="11148" ht="12.75" customHeight="1" x14ac:dyDescent="0.2"/>
    <row r="11149" ht="12.75" customHeight="1" x14ac:dyDescent="0.2"/>
    <row r="11150" ht="12.75" customHeight="1" x14ac:dyDescent="0.2"/>
    <row r="11151" ht="12.75" customHeight="1" x14ac:dyDescent="0.2"/>
    <row r="11152" ht="12.75" customHeight="1" x14ac:dyDescent="0.2"/>
    <row r="11153" ht="12.75" customHeight="1" x14ac:dyDescent="0.2"/>
    <row r="11154" ht="12.75" customHeight="1" x14ac:dyDescent="0.2"/>
    <row r="11155" ht="12.75" customHeight="1" x14ac:dyDescent="0.2"/>
    <row r="11156" ht="12.75" customHeight="1" x14ac:dyDescent="0.2"/>
    <row r="11157" ht="12.75" customHeight="1" x14ac:dyDescent="0.2"/>
    <row r="11158" ht="12.75" customHeight="1" x14ac:dyDescent="0.2"/>
    <row r="11159" ht="12.75" customHeight="1" x14ac:dyDescent="0.2"/>
    <row r="11160" ht="12.75" customHeight="1" x14ac:dyDescent="0.2"/>
    <row r="11161" ht="12.75" customHeight="1" x14ac:dyDescent="0.2"/>
    <row r="11162" ht="12.75" customHeight="1" x14ac:dyDescent="0.2"/>
    <row r="11163" ht="12.75" customHeight="1" x14ac:dyDescent="0.2"/>
    <row r="11164" ht="12.75" customHeight="1" x14ac:dyDescent="0.2"/>
    <row r="11165" ht="12.75" customHeight="1" x14ac:dyDescent="0.2"/>
    <row r="11166" ht="12.75" customHeight="1" x14ac:dyDescent="0.2"/>
    <row r="11167" ht="12.75" customHeight="1" x14ac:dyDescent="0.2"/>
    <row r="11168" ht="12.75" customHeight="1" x14ac:dyDescent="0.2"/>
    <row r="11169" ht="12.75" customHeight="1" x14ac:dyDescent="0.2"/>
    <row r="11170" ht="12.75" customHeight="1" x14ac:dyDescent="0.2"/>
    <row r="11171" ht="12.75" customHeight="1" x14ac:dyDescent="0.2"/>
    <row r="11172" ht="12.75" customHeight="1" x14ac:dyDescent="0.2"/>
    <row r="11173" ht="12.75" customHeight="1" x14ac:dyDescent="0.2"/>
    <row r="11174" ht="12.75" customHeight="1" x14ac:dyDescent="0.2"/>
    <row r="11175" ht="12.75" customHeight="1" x14ac:dyDescent="0.2"/>
    <row r="11176" ht="12.75" customHeight="1" x14ac:dyDescent="0.2"/>
    <row r="11177" ht="12.75" customHeight="1" x14ac:dyDescent="0.2"/>
    <row r="11178" ht="12.75" customHeight="1" x14ac:dyDescent="0.2"/>
    <row r="11179" ht="12.75" customHeight="1" x14ac:dyDescent="0.2"/>
    <row r="11180" ht="12.75" customHeight="1" x14ac:dyDescent="0.2"/>
    <row r="11181" ht="12.75" customHeight="1" x14ac:dyDescent="0.2"/>
    <row r="11182" ht="12.75" customHeight="1" x14ac:dyDescent="0.2"/>
    <row r="11183" ht="12.75" customHeight="1" x14ac:dyDescent="0.2"/>
    <row r="11184" ht="12.75" customHeight="1" x14ac:dyDescent="0.2"/>
    <row r="11185" ht="12.75" customHeight="1" x14ac:dyDescent="0.2"/>
    <row r="11186" ht="12.75" customHeight="1" x14ac:dyDescent="0.2"/>
    <row r="11187" ht="12.75" customHeight="1" x14ac:dyDescent="0.2"/>
    <row r="11188" ht="12.75" customHeight="1" x14ac:dyDescent="0.2"/>
    <row r="11189" ht="12.75" customHeight="1" x14ac:dyDescent="0.2"/>
    <row r="11190" ht="12.75" customHeight="1" x14ac:dyDescent="0.2"/>
    <row r="11191" ht="12.75" customHeight="1" x14ac:dyDescent="0.2"/>
    <row r="11192" ht="12.75" customHeight="1" x14ac:dyDescent="0.2"/>
    <row r="11193" ht="12.75" customHeight="1" x14ac:dyDescent="0.2"/>
    <row r="11194" ht="12.75" customHeight="1" x14ac:dyDescent="0.2"/>
    <row r="11195" ht="12.75" customHeight="1" x14ac:dyDescent="0.2"/>
    <row r="11196" ht="12.75" customHeight="1" x14ac:dyDescent="0.2"/>
    <row r="11197" ht="12.75" customHeight="1" x14ac:dyDescent="0.2"/>
    <row r="11198" ht="12.75" customHeight="1" x14ac:dyDescent="0.2"/>
    <row r="11199" ht="12.75" customHeight="1" x14ac:dyDescent="0.2"/>
    <row r="11200" ht="12.75" customHeight="1" x14ac:dyDescent="0.2"/>
    <row r="11201" ht="12.75" customHeight="1" x14ac:dyDescent="0.2"/>
    <row r="11202" ht="12.75" customHeight="1" x14ac:dyDescent="0.2"/>
    <row r="11203" ht="12.75" customHeight="1" x14ac:dyDescent="0.2"/>
    <row r="11204" ht="12.75" customHeight="1" x14ac:dyDescent="0.2"/>
    <row r="11205" ht="12.75" customHeight="1" x14ac:dyDescent="0.2"/>
    <row r="11206" ht="12.75" customHeight="1" x14ac:dyDescent="0.2"/>
    <row r="11207" ht="12.75" customHeight="1" x14ac:dyDescent="0.2"/>
    <row r="11208" ht="12.75" customHeight="1" x14ac:dyDescent="0.2"/>
    <row r="11209" ht="12.75" customHeight="1" x14ac:dyDescent="0.2"/>
    <row r="11210" ht="12.75" customHeight="1" x14ac:dyDescent="0.2"/>
    <row r="11211" ht="12.75" customHeight="1" x14ac:dyDescent="0.2"/>
    <row r="11212" ht="12.75" customHeight="1" x14ac:dyDescent="0.2"/>
    <row r="11213" ht="12.75" customHeight="1" x14ac:dyDescent="0.2"/>
    <row r="11214" ht="12.75" customHeight="1" x14ac:dyDescent="0.2"/>
    <row r="11215" ht="12.75" customHeight="1" x14ac:dyDescent="0.2"/>
    <row r="11216" ht="12.75" customHeight="1" x14ac:dyDescent="0.2"/>
    <row r="11217" ht="12.75" customHeight="1" x14ac:dyDescent="0.2"/>
    <row r="11218" ht="12.75" customHeight="1" x14ac:dyDescent="0.2"/>
    <row r="11219" ht="12.75" customHeight="1" x14ac:dyDescent="0.2"/>
    <row r="11220" ht="12.75" customHeight="1" x14ac:dyDescent="0.2"/>
    <row r="11221" ht="12.75" customHeight="1" x14ac:dyDescent="0.2"/>
    <row r="11222" ht="12.75" customHeight="1" x14ac:dyDescent="0.2"/>
    <row r="11223" ht="12.75" customHeight="1" x14ac:dyDescent="0.2"/>
    <row r="11224" ht="12.75" customHeight="1" x14ac:dyDescent="0.2"/>
    <row r="11225" ht="12.75" customHeight="1" x14ac:dyDescent="0.2"/>
    <row r="11226" ht="12.75" customHeight="1" x14ac:dyDescent="0.2"/>
    <row r="11227" ht="12.75" customHeight="1" x14ac:dyDescent="0.2"/>
    <row r="11228" ht="12.75" customHeight="1" x14ac:dyDescent="0.2"/>
    <row r="11229" ht="12.75" customHeight="1" x14ac:dyDescent="0.2"/>
    <row r="11230" ht="12.75" customHeight="1" x14ac:dyDescent="0.2"/>
    <row r="11231" ht="12.75" customHeight="1" x14ac:dyDescent="0.2"/>
    <row r="11232" ht="12.75" customHeight="1" x14ac:dyDescent="0.2"/>
    <row r="11233" ht="12.75" customHeight="1" x14ac:dyDescent="0.2"/>
    <row r="11234" ht="12.75" customHeight="1" x14ac:dyDescent="0.2"/>
    <row r="11235" ht="12.75" customHeight="1" x14ac:dyDescent="0.2"/>
    <row r="11236" ht="12.75" customHeight="1" x14ac:dyDescent="0.2"/>
    <row r="11237" ht="12.75" customHeight="1" x14ac:dyDescent="0.2"/>
    <row r="11238" ht="12.75" customHeight="1" x14ac:dyDescent="0.2"/>
    <row r="11239" ht="12.75" customHeight="1" x14ac:dyDescent="0.2"/>
    <row r="11240" ht="12.75" customHeight="1" x14ac:dyDescent="0.2"/>
    <row r="11241" ht="12.75" customHeight="1" x14ac:dyDescent="0.2"/>
    <row r="11242" ht="12.75" customHeight="1" x14ac:dyDescent="0.2"/>
    <row r="11243" ht="12.75" customHeight="1" x14ac:dyDescent="0.2"/>
    <row r="11244" ht="12.75" customHeight="1" x14ac:dyDescent="0.2"/>
    <row r="11245" ht="12.75" customHeight="1" x14ac:dyDescent="0.2"/>
    <row r="11246" ht="12.75" customHeight="1" x14ac:dyDescent="0.2"/>
    <row r="11247" ht="12.75" customHeight="1" x14ac:dyDescent="0.2"/>
    <row r="11248" ht="12.75" customHeight="1" x14ac:dyDescent="0.2"/>
    <row r="11249" ht="12.75" customHeight="1" x14ac:dyDescent="0.2"/>
    <row r="11250" ht="12.75" customHeight="1" x14ac:dyDescent="0.2"/>
    <row r="11251" ht="12.75" customHeight="1" x14ac:dyDescent="0.2"/>
    <row r="11252" ht="12.75" customHeight="1" x14ac:dyDescent="0.2"/>
    <row r="11253" ht="12.75" customHeight="1" x14ac:dyDescent="0.2"/>
    <row r="11254" ht="12.75" customHeight="1" x14ac:dyDescent="0.2"/>
    <row r="11255" ht="12.75" customHeight="1" x14ac:dyDescent="0.2"/>
    <row r="11256" ht="12.75" customHeight="1" x14ac:dyDescent="0.2"/>
    <row r="11257" ht="12.75" customHeight="1" x14ac:dyDescent="0.2"/>
    <row r="11258" ht="12.75" customHeight="1" x14ac:dyDescent="0.2"/>
    <row r="11259" ht="12.75" customHeight="1" x14ac:dyDescent="0.2"/>
    <row r="11260" ht="12.75" customHeight="1" x14ac:dyDescent="0.2"/>
    <row r="11261" ht="12.75" customHeight="1" x14ac:dyDescent="0.2"/>
    <row r="11262" ht="12.75" customHeight="1" x14ac:dyDescent="0.2"/>
    <row r="11263" ht="12.75" customHeight="1" x14ac:dyDescent="0.2"/>
    <row r="11264" ht="12.75" customHeight="1" x14ac:dyDescent="0.2"/>
    <row r="11265" ht="12.75" customHeight="1" x14ac:dyDescent="0.2"/>
    <row r="11266" ht="12.75" customHeight="1" x14ac:dyDescent="0.2"/>
    <row r="11267" ht="12.75" customHeight="1" x14ac:dyDescent="0.2"/>
    <row r="11268" ht="12.75" customHeight="1" x14ac:dyDescent="0.2"/>
    <row r="11269" ht="12.75" customHeight="1" x14ac:dyDescent="0.2"/>
    <row r="11270" ht="12.75" customHeight="1" x14ac:dyDescent="0.2"/>
    <row r="11271" ht="12.75" customHeight="1" x14ac:dyDescent="0.2"/>
    <row r="11272" ht="12.75" customHeight="1" x14ac:dyDescent="0.2"/>
    <row r="11273" ht="12.75" customHeight="1" x14ac:dyDescent="0.2"/>
    <row r="11274" ht="12.75" customHeight="1" x14ac:dyDescent="0.2"/>
    <row r="11275" ht="12.75" customHeight="1" x14ac:dyDescent="0.2"/>
    <row r="11276" ht="12.75" customHeight="1" x14ac:dyDescent="0.2"/>
    <row r="11277" ht="12.75" customHeight="1" x14ac:dyDescent="0.2"/>
    <row r="11278" ht="12.75" customHeight="1" x14ac:dyDescent="0.2"/>
    <row r="11279" ht="12.75" customHeight="1" x14ac:dyDescent="0.2"/>
    <row r="11280" ht="12.75" customHeight="1" x14ac:dyDescent="0.2"/>
    <row r="11281" ht="12.75" customHeight="1" x14ac:dyDescent="0.2"/>
    <row r="11282" ht="12.75" customHeight="1" x14ac:dyDescent="0.2"/>
    <row r="11283" ht="12.75" customHeight="1" x14ac:dyDescent="0.2"/>
    <row r="11284" ht="12.75" customHeight="1" x14ac:dyDescent="0.2"/>
    <row r="11285" ht="12.75" customHeight="1" x14ac:dyDescent="0.2"/>
    <row r="11286" ht="12.75" customHeight="1" x14ac:dyDescent="0.2"/>
    <row r="11287" ht="12.75" customHeight="1" x14ac:dyDescent="0.2"/>
    <row r="11288" ht="12.75" customHeight="1" x14ac:dyDescent="0.2"/>
    <row r="11289" ht="12.75" customHeight="1" x14ac:dyDescent="0.2"/>
    <row r="11290" ht="12.75" customHeight="1" x14ac:dyDescent="0.2"/>
    <row r="11291" ht="12.75" customHeight="1" x14ac:dyDescent="0.2"/>
    <row r="11292" ht="12.75" customHeight="1" x14ac:dyDescent="0.2"/>
    <row r="11293" ht="12.75" customHeight="1" x14ac:dyDescent="0.2"/>
    <row r="11294" ht="12.75" customHeight="1" x14ac:dyDescent="0.2"/>
    <row r="11295" ht="12.75" customHeight="1" x14ac:dyDescent="0.2"/>
    <row r="11296" ht="12.75" customHeight="1" x14ac:dyDescent="0.2"/>
    <row r="11297" ht="12.75" customHeight="1" x14ac:dyDescent="0.2"/>
    <row r="11298" ht="12.75" customHeight="1" x14ac:dyDescent="0.2"/>
    <row r="11299" ht="12.75" customHeight="1" x14ac:dyDescent="0.2"/>
    <row r="11300" ht="12.75" customHeight="1" x14ac:dyDescent="0.2"/>
    <row r="11301" ht="12.75" customHeight="1" x14ac:dyDescent="0.2"/>
    <row r="11302" ht="12.75" customHeight="1" x14ac:dyDescent="0.2"/>
    <row r="11303" ht="12.75" customHeight="1" x14ac:dyDescent="0.2"/>
    <row r="11304" ht="12.75" customHeight="1" x14ac:dyDescent="0.2"/>
    <row r="11305" ht="12.75" customHeight="1" x14ac:dyDescent="0.2"/>
    <row r="11306" ht="12.75" customHeight="1" x14ac:dyDescent="0.2"/>
    <row r="11307" ht="12.75" customHeight="1" x14ac:dyDescent="0.2"/>
    <row r="11308" ht="12.75" customHeight="1" x14ac:dyDescent="0.2"/>
    <row r="11309" ht="12.75" customHeight="1" x14ac:dyDescent="0.2"/>
    <row r="11310" ht="12.75" customHeight="1" x14ac:dyDescent="0.2"/>
    <row r="11311" ht="12.75" customHeight="1" x14ac:dyDescent="0.2"/>
    <row r="11312" ht="12.75" customHeight="1" x14ac:dyDescent="0.2"/>
    <row r="11313" ht="12.75" customHeight="1" x14ac:dyDescent="0.2"/>
    <row r="11314" ht="12.75" customHeight="1" x14ac:dyDescent="0.2"/>
    <row r="11315" ht="12.75" customHeight="1" x14ac:dyDescent="0.2"/>
    <row r="11316" ht="12.75" customHeight="1" x14ac:dyDescent="0.2"/>
    <row r="11317" ht="12.75" customHeight="1" x14ac:dyDescent="0.2"/>
    <row r="11318" ht="12.75" customHeight="1" x14ac:dyDescent="0.2"/>
    <row r="11319" ht="12.75" customHeight="1" x14ac:dyDescent="0.2"/>
    <row r="11320" ht="12.75" customHeight="1" x14ac:dyDescent="0.2"/>
    <row r="11321" ht="12.75" customHeight="1" x14ac:dyDescent="0.2"/>
    <row r="11322" ht="12.75" customHeight="1" x14ac:dyDescent="0.2"/>
    <row r="11323" ht="12.75" customHeight="1" x14ac:dyDescent="0.2"/>
    <row r="11324" ht="12.75" customHeight="1" x14ac:dyDescent="0.2"/>
    <row r="11325" ht="12.75" customHeight="1" x14ac:dyDescent="0.2"/>
    <row r="11326" ht="12.75" customHeight="1" x14ac:dyDescent="0.2"/>
    <row r="11327" ht="12.75" customHeight="1" x14ac:dyDescent="0.2"/>
    <row r="11328" ht="12.75" customHeight="1" x14ac:dyDescent="0.2"/>
    <row r="11329" ht="12.75" customHeight="1" x14ac:dyDescent="0.2"/>
    <row r="11330" ht="12.75" customHeight="1" x14ac:dyDescent="0.2"/>
    <row r="11331" ht="12.75" customHeight="1" x14ac:dyDescent="0.2"/>
    <row r="11332" ht="12.75" customHeight="1" x14ac:dyDescent="0.2"/>
    <row r="11333" ht="12.75" customHeight="1" x14ac:dyDescent="0.2"/>
    <row r="11334" ht="12.75" customHeight="1" x14ac:dyDescent="0.2"/>
    <row r="11335" ht="12.75" customHeight="1" x14ac:dyDescent="0.2"/>
    <row r="11336" ht="12.75" customHeight="1" x14ac:dyDescent="0.2"/>
    <row r="11337" ht="12.75" customHeight="1" x14ac:dyDescent="0.2"/>
    <row r="11338" ht="12.75" customHeight="1" x14ac:dyDescent="0.2"/>
    <row r="11339" ht="12.75" customHeight="1" x14ac:dyDescent="0.2"/>
    <row r="11340" ht="12.75" customHeight="1" x14ac:dyDescent="0.2"/>
    <row r="11341" ht="12.75" customHeight="1" x14ac:dyDescent="0.2"/>
    <row r="11342" ht="12.75" customHeight="1" x14ac:dyDescent="0.2"/>
    <row r="11343" ht="12.75" customHeight="1" x14ac:dyDescent="0.2"/>
    <row r="11344" ht="12.75" customHeight="1" x14ac:dyDescent="0.2"/>
    <row r="11345" ht="12.75" customHeight="1" x14ac:dyDescent="0.2"/>
    <row r="11346" ht="12.75" customHeight="1" x14ac:dyDescent="0.2"/>
    <row r="11347" ht="12.75" customHeight="1" x14ac:dyDescent="0.2"/>
    <row r="11348" ht="12.75" customHeight="1" x14ac:dyDescent="0.2"/>
    <row r="11349" ht="12.75" customHeight="1" x14ac:dyDescent="0.2"/>
    <row r="11350" ht="12.75" customHeight="1" x14ac:dyDescent="0.2"/>
    <row r="11351" ht="12.75" customHeight="1" x14ac:dyDescent="0.2"/>
    <row r="11352" ht="12.75" customHeight="1" x14ac:dyDescent="0.2"/>
    <row r="11353" ht="12.75" customHeight="1" x14ac:dyDescent="0.2"/>
    <row r="11354" ht="12.75" customHeight="1" x14ac:dyDescent="0.2"/>
    <row r="11355" ht="12.75" customHeight="1" x14ac:dyDescent="0.2"/>
    <row r="11356" ht="12.75" customHeight="1" x14ac:dyDescent="0.2"/>
    <row r="11357" ht="12.75" customHeight="1" x14ac:dyDescent="0.2"/>
    <row r="11358" ht="12.75" customHeight="1" x14ac:dyDescent="0.2"/>
    <row r="11359" ht="12.75" customHeight="1" x14ac:dyDescent="0.2"/>
    <row r="11360" ht="12.75" customHeight="1" x14ac:dyDescent="0.2"/>
    <row r="11361" ht="12.75" customHeight="1" x14ac:dyDescent="0.2"/>
    <row r="11362" ht="12.75" customHeight="1" x14ac:dyDescent="0.2"/>
    <row r="11363" ht="12.75" customHeight="1" x14ac:dyDescent="0.2"/>
    <row r="11364" ht="12.75" customHeight="1" x14ac:dyDescent="0.2"/>
    <row r="11365" ht="12.75" customHeight="1" x14ac:dyDescent="0.2"/>
    <row r="11366" ht="12.75" customHeight="1" x14ac:dyDescent="0.2"/>
    <row r="11367" ht="12.75" customHeight="1" x14ac:dyDescent="0.2"/>
    <row r="11368" ht="12.75" customHeight="1" x14ac:dyDescent="0.2"/>
    <row r="11369" ht="12.75" customHeight="1" x14ac:dyDescent="0.2"/>
    <row r="11370" ht="12.75" customHeight="1" x14ac:dyDescent="0.2"/>
    <row r="11371" ht="12.75" customHeight="1" x14ac:dyDescent="0.2"/>
    <row r="11372" ht="12.75" customHeight="1" x14ac:dyDescent="0.2"/>
    <row r="11373" ht="12.75" customHeight="1" x14ac:dyDescent="0.2"/>
    <row r="11374" ht="12.75" customHeight="1" x14ac:dyDescent="0.2"/>
    <row r="11375" ht="12.75" customHeight="1" x14ac:dyDescent="0.2"/>
    <row r="11376" ht="12.75" customHeight="1" x14ac:dyDescent="0.2"/>
    <row r="11377" ht="12.75" customHeight="1" x14ac:dyDescent="0.2"/>
    <row r="11378" ht="12.75" customHeight="1" x14ac:dyDescent="0.2"/>
    <row r="11379" ht="12.75" customHeight="1" x14ac:dyDescent="0.2"/>
    <row r="11380" ht="12.75" customHeight="1" x14ac:dyDescent="0.2"/>
    <row r="11381" ht="12.75" customHeight="1" x14ac:dyDescent="0.2"/>
    <row r="11382" ht="12.75" customHeight="1" x14ac:dyDescent="0.2"/>
    <row r="11383" ht="12.75" customHeight="1" x14ac:dyDescent="0.2"/>
    <row r="11384" ht="12.75" customHeight="1" x14ac:dyDescent="0.2"/>
    <row r="11385" ht="12.75" customHeight="1" x14ac:dyDescent="0.2"/>
    <row r="11386" ht="12.75" customHeight="1" x14ac:dyDescent="0.2"/>
    <row r="11387" ht="12.75" customHeight="1" x14ac:dyDescent="0.2"/>
    <row r="11388" ht="12.75" customHeight="1" x14ac:dyDescent="0.2"/>
    <row r="11389" ht="12.75" customHeight="1" x14ac:dyDescent="0.2"/>
    <row r="11390" ht="12.75" customHeight="1" x14ac:dyDescent="0.2"/>
    <row r="11391" ht="12.75" customHeight="1" x14ac:dyDescent="0.2"/>
    <row r="11392" ht="12.75" customHeight="1" x14ac:dyDescent="0.2"/>
    <row r="11393" ht="12.75" customHeight="1" x14ac:dyDescent="0.2"/>
    <row r="11394" ht="12.75" customHeight="1" x14ac:dyDescent="0.2"/>
    <row r="11395" ht="12.75" customHeight="1" x14ac:dyDescent="0.2"/>
    <row r="11396" ht="12.75" customHeight="1" x14ac:dyDescent="0.2"/>
    <row r="11397" ht="12.75" customHeight="1" x14ac:dyDescent="0.2"/>
    <row r="11398" ht="12.75" customHeight="1" x14ac:dyDescent="0.2"/>
    <row r="11399" ht="12.75" customHeight="1" x14ac:dyDescent="0.2"/>
    <row r="11400" ht="12.75" customHeight="1" x14ac:dyDescent="0.2"/>
    <row r="11401" ht="12.75" customHeight="1" x14ac:dyDescent="0.2"/>
    <row r="11402" ht="12.75" customHeight="1" x14ac:dyDescent="0.2"/>
    <row r="11403" ht="12.75" customHeight="1" x14ac:dyDescent="0.2"/>
    <row r="11404" ht="12.75" customHeight="1" x14ac:dyDescent="0.2"/>
    <row r="11405" ht="12.75" customHeight="1" x14ac:dyDescent="0.2"/>
    <row r="11406" ht="12.75" customHeight="1" x14ac:dyDescent="0.2"/>
    <row r="11407" ht="12.75" customHeight="1" x14ac:dyDescent="0.2"/>
    <row r="11408" ht="12.75" customHeight="1" x14ac:dyDescent="0.2"/>
    <row r="11409" ht="12.75" customHeight="1" x14ac:dyDescent="0.2"/>
    <row r="11410" ht="12.75" customHeight="1" x14ac:dyDescent="0.2"/>
    <row r="11411" ht="12.75" customHeight="1" x14ac:dyDescent="0.2"/>
    <row r="11412" ht="12.75" customHeight="1" x14ac:dyDescent="0.2"/>
    <row r="11413" ht="12.75" customHeight="1" x14ac:dyDescent="0.2"/>
    <row r="11414" ht="12.75" customHeight="1" x14ac:dyDescent="0.2"/>
    <row r="11415" ht="12.75" customHeight="1" x14ac:dyDescent="0.2"/>
    <row r="11416" ht="12.75" customHeight="1" x14ac:dyDescent="0.2"/>
    <row r="11417" ht="12.75" customHeight="1" x14ac:dyDescent="0.2"/>
    <row r="11418" ht="12.75" customHeight="1" x14ac:dyDescent="0.2"/>
    <row r="11419" ht="12.75" customHeight="1" x14ac:dyDescent="0.2"/>
    <row r="11420" ht="12.75" customHeight="1" x14ac:dyDescent="0.2"/>
    <row r="11421" ht="12.75" customHeight="1" x14ac:dyDescent="0.2"/>
    <row r="11422" ht="12.75" customHeight="1" x14ac:dyDescent="0.2"/>
    <row r="11423" ht="12.75" customHeight="1" x14ac:dyDescent="0.2"/>
    <row r="11424" ht="12.75" customHeight="1" x14ac:dyDescent="0.2"/>
    <row r="11425" ht="12.75" customHeight="1" x14ac:dyDescent="0.2"/>
    <row r="11426" ht="12.75" customHeight="1" x14ac:dyDescent="0.2"/>
    <row r="11427" ht="12.75" customHeight="1" x14ac:dyDescent="0.2"/>
    <row r="11428" ht="12.75" customHeight="1" x14ac:dyDescent="0.2"/>
    <row r="11429" ht="12.75" customHeight="1" x14ac:dyDescent="0.2"/>
    <row r="11430" ht="12.75" customHeight="1" x14ac:dyDescent="0.2"/>
    <row r="11431" ht="12.75" customHeight="1" x14ac:dyDescent="0.2"/>
    <row r="11432" ht="12.75" customHeight="1" x14ac:dyDescent="0.2"/>
    <row r="11433" ht="12.75" customHeight="1" x14ac:dyDescent="0.2"/>
    <row r="11434" ht="12.75" customHeight="1" x14ac:dyDescent="0.2"/>
    <row r="11435" ht="12.75" customHeight="1" x14ac:dyDescent="0.2"/>
    <row r="11436" ht="12.75" customHeight="1" x14ac:dyDescent="0.2"/>
    <row r="11437" ht="12.75" customHeight="1" x14ac:dyDescent="0.2"/>
    <row r="11438" ht="12.75" customHeight="1" x14ac:dyDescent="0.2"/>
    <row r="11439" ht="12.75" customHeight="1" x14ac:dyDescent="0.2"/>
    <row r="11440" ht="12.75" customHeight="1" x14ac:dyDescent="0.2"/>
    <row r="11441" ht="12.75" customHeight="1" x14ac:dyDescent="0.2"/>
    <row r="11442" ht="12.75" customHeight="1" x14ac:dyDescent="0.2"/>
    <row r="11443" ht="12.75" customHeight="1" x14ac:dyDescent="0.2"/>
    <row r="11444" ht="12.75" customHeight="1" x14ac:dyDescent="0.2"/>
    <row r="11445" ht="12.75" customHeight="1" x14ac:dyDescent="0.2"/>
    <row r="11446" ht="12.75" customHeight="1" x14ac:dyDescent="0.2"/>
    <row r="11447" ht="12.75" customHeight="1" x14ac:dyDescent="0.2"/>
    <row r="11448" ht="12.75" customHeight="1" x14ac:dyDescent="0.2"/>
    <row r="11449" ht="12.75" customHeight="1" x14ac:dyDescent="0.2"/>
    <row r="11450" ht="12.75" customHeight="1" x14ac:dyDescent="0.2"/>
    <row r="11451" ht="12.75" customHeight="1" x14ac:dyDescent="0.2"/>
    <row r="11452" ht="12.75" customHeight="1" x14ac:dyDescent="0.2"/>
    <row r="11453" ht="12.75" customHeight="1" x14ac:dyDescent="0.2"/>
    <row r="11454" ht="12.75" customHeight="1" x14ac:dyDescent="0.2"/>
    <row r="11455" ht="12.75" customHeight="1" x14ac:dyDescent="0.2"/>
    <row r="11456" ht="12.75" customHeight="1" x14ac:dyDescent="0.2"/>
    <row r="11457" ht="12.75" customHeight="1" x14ac:dyDescent="0.2"/>
    <row r="11458" ht="12.75" customHeight="1" x14ac:dyDescent="0.2"/>
    <row r="11459" ht="12.75" customHeight="1" x14ac:dyDescent="0.2"/>
    <row r="11460" ht="12.75" customHeight="1" x14ac:dyDescent="0.2"/>
    <row r="11461" ht="12.75" customHeight="1" x14ac:dyDescent="0.2"/>
    <row r="11462" ht="12.75" customHeight="1" x14ac:dyDescent="0.2"/>
    <row r="11463" ht="12.75" customHeight="1" x14ac:dyDescent="0.2"/>
    <row r="11464" ht="12.75" customHeight="1" x14ac:dyDescent="0.2"/>
    <row r="11465" ht="12.75" customHeight="1" x14ac:dyDescent="0.2"/>
    <row r="11466" ht="12.75" customHeight="1" x14ac:dyDescent="0.2"/>
    <row r="11467" ht="12.75" customHeight="1" x14ac:dyDescent="0.2"/>
    <row r="11468" ht="12.75" customHeight="1" x14ac:dyDescent="0.2"/>
    <row r="11469" ht="12.75" customHeight="1" x14ac:dyDescent="0.2"/>
    <row r="11470" ht="12.75" customHeight="1" x14ac:dyDescent="0.2"/>
    <row r="11471" ht="12.75" customHeight="1" x14ac:dyDescent="0.2"/>
    <row r="11472" ht="12.75" customHeight="1" x14ac:dyDescent="0.2"/>
    <row r="11473" ht="12.75" customHeight="1" x14ac:dyDescent="0.2"/>
    <row r="11474" ht="12.75" customHeight="1" x14ac:dyDescent="0.2"/>
    <row r="11475" ht="12.75" customHeight="1" x14ac:dyDescent="0.2"/>
    <row r="11476" ht="12.75" customHeight="1" x14ac:dyDescent="0.2"/>
    <row r="11477" ht="12.75" customHeight="1" x14ac:dyDescent="0.2"/>
    <row r="11478" ht="12.75" customHeight="1" x14ac:dyDescent="0.2"/>
    <row r="11479" ht="12.75" customHeight="1" x14ac:dyDescent="0.2"/>
    <row r="11480" ht="12.75" customHeight="1" x14ac:dyDescent="0.2"/>
    <row r="11481" ht="12.75" customHeight="1" x14ac:dyDescent="0.2"/>
    <row r="11482" ht="12.75" customHeight="1" x14ac:dyDescent="0.2"/>
    <row r="11483" ht="12.75" customHeight="1" x14ac:dyDescent="0.2"/>
    <row r="11484" ht="12.75" customHeight="1" x14ac:dyDescent="0.2"/>
    <row r="11485" ht="12.75" customHeight="1" x14ac:dyDescent="0.2"/>
    <row r="11486" ht="12.75" customHeight="1" x14ac:dyDescent="0.2"/>
    <row r="11487" ht="12.75" customHeight="1" x14ac:dyDescent="0.2"/>
    <row r="11488" ht="12.75" customHeight="1" x14ac:dyDescent="0.2"/>
    <row r="11489" ht="12.75" customHeight="1" x14ac:dyDescent="0.2"/>
    <row r="11490" ht="12.75" customHeight="1" x14ac:dyDescent="0.2"/>
    <row r="11491" ht="12.75" customHeight="1" x14ac:dyDescent="0.2"/>
    <row r="11492" ht="12.75" customHeight="1" x14ac:dyDescent="0.2"/>
    <row r="11493" ht="12.75" customHeight="1" x14ac:dyDescent="0.2"/>
    <row r="11494" ht="12.75" customHeight="1" x14ac:dyDescent="0.2"/>
    <row r="11495" ht="12.75" customHeight="1" x14ac:dyDescent="0.2"/>
    <row r="11496" ht="12.75" customHeight="1" x14ac:dyDescent="0.2"/>
    <row r="11497" ht="12.75" customHeight="1" x14ac:dyDescent="0.2"/>
    <row r="11498" ht="12.75" customHeight="1" x14ac:dyDescent="0.2"/>
    <row r="11499" ht="12.75" customHeight="1" x14ac:dyDescent="0.2"/>
    <row r="11500" ht="12.75" customHeight="1" x14ac:dyDescent="0.2"/>
    <row r="11501" ht="12.75" customHeight="1" x14ac:dyDescent="0.2"/>
    <row r="11502" ht="12.75" customHeight="1" x14ac:dyDescent="0.2"/>
    <row r="11503" ht="12.75" customHeight="1" x14ac:dyDescent="0.2"/>
    <row r="11504" ht="12.75" customHeight="1" x14ac:dyDescent="0.2"/>
    <row r="11505" ht="12.75" customHeight="1" x14ac:dyDescent="0.2"/>
    <row r="11506" ht="12.75" customHeight="1" x14ac:dyDescent="0.2"/>
    <row r="11507" ht="12.75" customHeight="1" x14ac:dyDescent="0.2"/>
    <row r="11508" ht="12.75" customHeight="1" x14ac:dyDescent="0.2"/>
    <row r="11509" ht="12.75" customHeight="1" x14ac:dyDescent="0.2"/>
    <row r="11510" ht="12.75" customHeight="1" x14ac:dyDescent="0.2"/>
    <row r="11511" ht="12.75" customHeight="1" x14ac:dyDescent="0.2"/>
    <row r="11512" ht="12.75" customHeight="1" x14ac:dyDescent="0.2"/>
    <row r="11513" ht="12.75" customHeight="1" x14ac:dyDescent="0.2"/>
    <row r="11514" ht="12.75" customHeight="1" x14ac:dyDescent="0.2"/>
    <row r="11515" ht="12.75" customHeight="1" x14ac:dyDescent="0.2"/>
    <row r="11516" ht="12.75" customHeight="1" x14ac:dyDescent="0.2"/>
    <row r="11517" ht="12.75" customHeight="1" x14ac:dyDescent="0.2"/>
    <row r="11518" ht="12.75" customHeight="1" x14ac:dyDescent="0.2"/>
    <row r="11519" ht="12.75" customHeight="1" x14ac:dyDescent="0.2"/>
    <row r="11520" ht="12.75" customHeight="1" x14ac:dyDescent="0.2"/>
    <row r="11521" ht="12.75" customHeight="1" x14ac:dyDescent="0.2"/>
    <row r="11522" ht="12.75" customHeight="1" x14ac:dyDescent="0.2"/>
    <row r="11523" ht="12.75" customHeight="1" x14ac:dyDescent="0.2"/>
    <row r="11524" ht="12.75" customHeight="1" x14ac:dyDescent="0.2"/>
    <row r="11525" ht="12.75" customHeight="1" x14ac:dyDescent="0.2"/>
    <row r="11526" ht="12.75" customHeight="1" x14ac:dyDescent="0.2"/>
    <row r="11527" ht="12.75" customHeight="1" x14ac:dyDescent="0.2"/>
    <row r="11528" ht="12.75" customHeight="1" x14ac:dyDescent="0.2"/>
    <row r="11529" ht="12.75" customHeight="1" x14ac:dyDescent="0.2"/>
    <row r="11530" ht="12.75" customHeight="1" x14ac:dyDescent="0.2"/>
    <row r="11531" ht="12.75" customHeight="1" x14ac:dyDescent="0.2"/>
    <row r="11532" ht="12.75" customHeight="1" x14ac:dyDescent="0.2"/>
    <row r="11533" ht="12.75" customHeight="1" x14ac:dyDescent="0.2"/>
    <row r="11534" ht="12.75" customHeight="1" x14ac:dyDescent="0.2"/>
    <row r="11535" ht="12.75" customHeight="1" x14ac:dyDescent="0.2"/>
    <row r="11536" ht="12.75" customHeight="1" x14ac:dyDescent="0.2"/>
    <row r="11537" ht="12.75" customHeight="1" x14ac:dyDescent="0.2"/>
    <row r="11538" ht="12.75" customHeight="1" x14ac:dyDescent="0.2"/>
    <row r="11539" ht="12.75" customHeight="1" x14ac:dyDescent="0.2"/>
    <row r="11540" ht="12.75" customHeight="1" x14ac:dyDescent="0.2"/>
    <row r="11541" ht="12.75" customHeight="1" x14ac:dyDescent="0.2"/>
    <row r="11542" ht="12.75" customHeight="1" x14ac:dyDescent="0.2"/>
    <row r="11543" ht="12.75" customHeight="1" x14ac:dyDescent="0.2"/>
    <row r="11544" ht="12.75" customHeight="1" x14ac:dyDescent="0.2"/>
    <row r="11545" ht="12.75" customHeight="1" x14ac:dyDescent="0.2"/>
    <row r="11546" ht="12.75" customHeight="1" x14ac:dyDescent="0.2"/>
    <row r="11547" ht="12.75" customHeight="1" x14ac:dyDescent="0.2"/>
    <row r="11548" ht="12.75" customHeight="1" x14ac:dyDescent="0.2"/>
    <row r="11549" ht="12.75" customHeight="1" x14ac:dyDescent="0.2"/>
    <row r="11550" ht="12.75" customHeight="1" x14ac:dyDescent="0.2"/>
    <row r="11551" ht="12.75" customHeight="1" x14ac:dyDescent="0.2"/>
    <row r="11552" ht="12.75" customHeight="1" x14ac:dyDescent="0.2"/>
    <row r="11553" ht="12.75" customHeight="1" x14ac:dyDescent="0.2"/>
    <row r="11554" ht="12.75" customHeight="1" x14ac:dyDescent="0.2"/>
    <row r="11555" ht="12.75" customHeight="1" x14ac:dyDescent="0.2"/>
    <row r="11556" ht="12.75" customHeight="1" x14ac:dyDescent="0.2"/>
    <row r="11557" ht="12.75" customHeight="1" x14ac:dyDescent="0.2"/>
    <row r="11558" ht="12.75" customHeight="1" x14ac:dyDescent="0.2"/>
    <row r="11559" ht="12.75" customHeight="1" x14ac:dyDescent="0.2"/>
    <row r="11560" ht="12.75" customHeight="1" x14ac:dyDescent="0.2"/>
    <row r="11561" ht="12.75" customHeight="1" x14ac:dyDescent="0.2"/>
    <row r="11562" ht="12.75" customHeight="1" x14ac:dyDescent="0.2"/>
    <row r="11563" ht="12.75" customHeight="1" x14ac:dyDescent="0.2"/>
    <row r="11564" ht="12.75" customHeight="1" x14ac:dyDescent="0.2"/>
    <row r="11565" ht="12.75" customHeight="1" x14ac:dyDescent="0.2"/>
    <row r="11566" ht="12.75" customHeight="1" x14ac:dyDescent="0.2"/>
    <row r="11567" ht="12.75" customHeight="1" x14ac:dyDescent="0.2"/>
    <row r="11568" ht="12.75" customHeight="1" x14ac:dyDescent="0.2"/>
    <row r="11569" ht="12.75" customHeight="1" x14ac:dyDescent="0.2"/>
    <row r="11570" ht="12.75" customHeight="1" x14ac:dyDescent="0.2"/>
    <row r="11571" ht="12.75" customHeight="1" x14ac:dyDescent="0.2"/>
    <row r="11572" ht="12.75" customHeight="1" x14ac:dyDescent="0.2"/>
    <row r="11573" ht="12.75" customHeight="1" x14ac:dyDescent="0.2"/>
    <row r="11574" ht="12.75" customHeight="1" x14ac:dyDescent="0.2"/>
    <row r="11575" ht="12.75" customHeight="1" x14ac:dyDescent="0.2"/>
    <row r="11576" ht="12.75" customHeight="1" x14ac:dyDescent="0.2"/>
    <row r="11577" ht="12.75" customHeight="1" x14ac:dyDescent="0.2"/>
    <row r="11578" ht="12.75" customHeight="1" x14ac:dyDescent="0.2"/>
    <row r="11579" ht="12.75" customHeight="1" x14ac:dyDescent="0.2"/>
    <row r="11580" ht="12.75" customHeight="1" x14ac:dyDescent="0.2"/>
    <row r="11581" ht="12.75" customHeight="1" x14ac:dyDescent="0.2"/>
    <row r="11582" ht="12.75" customHeight="1" x14ac:dyDescent="0.2"/>
    <row r="11583" ht="12.75" customHeight="1" x14ac:dyDescent="0.2"/>
    <row r="11584" ht="12.75" customHeight="1" x14ac:dyDescent="0.2"/>
    <row r="11585" ht="12.75" customHeight="1" x14ac:dyDescent="0.2"/>
    <row r="11586" ht="12.75" customHeight="1" x14ac:dyDescent="0.2"/>
    <row r="11587" ht="12.75" customHeight="1" x14ac:dyDescent="0.2"/>
    <row r="11588" ht="12.75" customHeight="1" x14ac:dyDescent="0.2"/>
    <row r="11589" ht="12.75" customHeight="1" x14ac:dyDescent="0.2"/>
    <row r="11590" ht="12.75" customHeight="1" x14ac:dyDescent="0.2"/>
    <row r="11591" ht="12.75" customHeight="1" x14ac:dyDescent="0.2"/>
    <row r="11592" ht="12.75" customHeight="1" x14ac:dyDescent="0.2"/>
    <row r="11593" ht="12.75" customHeight="1" x14ac:dyDescent="0.2"/>
    <row r="11594" ht="12.75" customHeight="1" x14ac:dyDescent="0.2"/>
    <row r="11595" ht="12.75" customHeight="1" x14ac:dyDescent="0.2"/>
    <row r="11596" ht="12.75" customHeight="1" x14ac:dyDescent="0.2"/>
    <row r="11597" ht="12.75" customHeight="1" x14ac:dyDescent="0.2"/>
    <row r="11598" ht="12.75" customHeight="1" x14ac:dyDescent="0.2"/>
    <row r="11599" ht="12.75" customHeight="1" x14ac:dyDescent="0.2"/>
    <row r="11600" ht="12.75" customHeight="1" x14ac:dyDescent="0.2"/>
    <row r="11601" ht="12.75" customHeight="1" x14ac:dyDescent="0.2"/>
    <row r="11602" ht="12.75" customHeight="1" x14ac:dyDescent="0.2"/>
    <row r="11603" ht="12.75" customHeight="1" x14ac:dyDescent="0.2"/>
    <row r="11604" ht="12.75" customHeight="1" x14ac:dyDescent="0.2"/>
    <row r="11605" ht="12.75" customHeight="1" x14ac:dyDescent="0.2"/>
    <row r="11606" ht="12.75" customHeight="1" x14ac:dyDescent="0.2"/>
    <row r="11607" ht="12.75" customHeight="1" x14ac:dyDescent="0.2"/>
    <row r="11608" ht="12.75" customHeight="1" x14ac:dyDescent="0.2"/>
    <row r="11609" ht="12.75" customHeight="1" x14ac:dyDescent="0.2"/>
    <row r="11610" ht="12.75" customHeight="1" x14ac:dyDescent="0.2"/>
    <row r="11611" ht="12.75" customHeight="1" x14ac:dyDescent="0.2"/>
    <row r="11612" ht="12.75" customHeight="1" x14ac:dyDescent="0.2"/>
    <row r="11613" ht="12.75" customHeight="1" x14ac:dyDescent="0.2"/>
    <row r="11614" ht="12.75" customHeight="1" x14ac:dyDescent="0.2"/>
    <row r="11615" ht="12.75" customHeight="1" x14ac:dyDescent="0.2"/>
    <row r="11616" ht="12.75" customHeight="1" x14ac:dyDescent="0.2"/>
    <row r="11617" ht="12.75" customHeight="1" x14ac:dyDescent="0.2"/>
    <row r="11618" ht="12.75" customHeight="1" x14ac:dyDescent="0.2"/>
    <row r="11619" ht="12.75" customHeight="1" x14ac:dyDescent="0.2"/>
    <row r="11620" ht="12.75" customHeight="1" x14ac:dyDescent="0.2"/>
    <row r="11621" ht="12.75" customHeight="1" x14ac:dyDescent="0.2"/>
    <row r="11622" ht="12.75" customHeight="1" x14ac:dyDescent="0.2"/>
    <row r="11623" ht="12.75" customHeight="1" x14ac:dyDescent="0.2"/>
    <row r="11624" ht="12.75" customHeight="1" x14ac:dyDescent="0.2"/>
    <row r="11625" ht="12.75" customHeight="1" x14ac:dyDescent="0.2"/>
    <row r="11626" ht="12.75" customHeight="1" x14ac:dyDescent="0.2"/>
    <row r="11627" ht="12.75" customHeight="1" x14ac:dyDescent="0.2"/>
    <row r="11628" ht="12.75" customHeight="1" x14ac:dyDescent="0.2"/>
    <row r="11629" ht="12.75" customHeight="1" x14ac:dyDescent="0.2"/>
    <row r="11630" ht="12.75" customHeight="1" x14ac:dyDescent="0.2"/>
    <row r="11631" ht="12.75" customHeight="1" x14ac:dyDescent="0.2"/>
    <row r="11632" ht="12.75" customHeight="1" x14ac:dyDescent="0.2"/>
    <row r="11633" ht="12.75" customHeight="1" x14ac:dyDescent="0.2"/>
    <row r="11634" ht="12.75" customHeight="1" x14ac:dyDescent="0.2"/>
    <row r="11635" ht="12.75" customHeight="1" x14ac:dyDescent="0.2"/>
    <row r="11636" ht="12.75" customHeight="1" x14ac:dyDescent="0.2"/>
    <row r="11637" ht="12.75" customHeight="1" x14ac:dyDescent="0.2"/>
    <row r="11638" ht="12.75" customHeight="1" x14ac:dyDescent="0.2"/>
    <row r="11639" ht="12.75" customHeight="1" x14ac:dyDescent="0.2"/>
    <row r="11640" ht="12.75" customHeight="1" x14ac:dyDescent="0.2"/>
    <row r="11641" ht="12.75" customHeight="1" x14ac:dyDescent="0.2"/>
    <row r="11642" ht="12.75" customHeight="1" x14ac:dyDescent="0.2"/>
    <row r="11643" ht="12.75" customHeight="1" x14ac:dyDescent="0.2"/>
    <row r="11644" ht="12.75" customHeight="1" x14ac:dyDescent="0.2"/>
    <row r="11645" ht="12.75" customHeight="1" x14ac:dyDescent="0.2"/>
    <row r="11646" ht="12.75" customHeight="1" x14ac:dyDescent="0.2"/>
    <row r="11647" ht="12.75" customHeight="1" x14ac:dyDescent="0.2"/>
    <row r="11648" ht="12.75" customHeight="1" x14ac:dyDescent="0.2"/>
    <row r="11649" ht="12.75" customHeight="1" x14ac:dyDescent="0.2"/>
    <row r="11650" ht="12.75" customHeight="1" x14ac:dyDescent="0.2"/>
    <row r="11651" ht="12.75" customHeight="1" x14ac:dyDescent="0.2"/>
    <row r="11652" ht="12.75" customHeight="1" x14ac:dyDescent="0.2"/>
    <row r="11653" ht="12.75" customHeight="1" x14ac:dyDescent="0.2"/>
    <row r="11654" ht="12.75" customHeight="1" x14ac:dyDescent="0.2"/>
    <row r="11655" ht="12.75" customHeight="1" x14ac:dyDescent="0.2"/>
    <row r="11656" ht="12.75" customHeight="1" x14ac:dyDescent="0.2"/>
    <row r="11657" ht="12.75" customHeight="1" x14ac:dyDescent="0.2"/>
    <row r="11658" ht="12.75" customHeight="1" x14ac:dyDescent="0.2"/>
    <row r="11659" ht="12.75" customHeight="1" x14ac:dyDescent="0.2"/>
    <row r="11660" ht="12.75" customHeight="1" x14ac:dyDescent="0.2"/>
    <row r="11661" ht="12.75" customHeight="1" x14ac:dyDescent="0.2"/>
    <row r="11662" ht="12.75" customHeight="1" x14ac:dyDescent="0.2"/>
    <row r="11663" ht="12.75" customHeight="1" x14ac:dyDescent="0.2"/>
    <row r="11664" ht="12.75" customHeight="1" x14ac:dyDescent="0.2"/>
    <row r="11665" ht="12.75" customHeight="1" x14ac:dyDescent="0.2"/>
    <row r="11666" ht="12.75" customHeight="1" x14ac:dyDescent="0.2"/>
    <row r="11667" ht="12.75" customHeight="1" x14ac:dyDescent="0.2"/>
    <row r="11668" ht="12.75" customHeight="1" x14ac:dyDescent="0.2"/>
    <row r="11669" ht="12.75" customHeight="1" x14ac:dyDescent="0.2"/>
    <row r="11670" ht="12.75" customHeight="1" x14ac:dyDescent="0.2"/>
    <row r="11671" ht="12.75" customHeight="1" x14ac:dyDescent="0.2"/>
    <row r="11672" ht="12.75" customHeight="1" x14ac:dyDescent="0.2"/>
    <row r="11673" ht="12.75" customHeight="1" x14ac:dyDescent="0.2"/>
    <row r="11674" ht="12.75" customHeight="1" x14ac:dyDescent="0.2"/>
    <row r="11675" ht="12.75" customHeight="1" x14ac:dyDescent="0.2"/>
    <row r="11676" ht="12.75" customHeight="1" x14ac:dyDescent="0.2"/>
    <row r="11677" ht="12.75" customHeight="1" x14ac:dyDescent="0.2"/>
    <row r="11678" ht="12.75" customHeight="1" x14ac:dyDescent="0.2"/>
    <row r="11679" ht="12.75" customHeight="1" x14ac:dyDescent="0.2"/>
    <row r="11680" ht="12.75" customHeight="1" x14ac:dyDescent="0.2"/>
    <row r="11681" ht="12.75" customHeight="1" x14ac:dyDescent="0.2"/>
    <row r="11682" ht="12.75" customHeight="1" x14ac:dyDescent="0.2"/>
    <row r="11683" ht="12.75" customHeight="1" x14ac:dyDescent="0.2"/>
    <row r="11684" ht="12.75" customHeight="1" x14ac:dyDescent="0.2"/>
    <row r="11685" ht="12.75" customHeight="1" x14ac:dyDescent="0.2"/>
    <row r="11686" ht="12.75" customHeight="1" x14ac:dyDescent="0.2"/>
    <row r="11687" ht="12.75" customHeight="1" x14ac:dyDescent="0.2"/>
    <row r="11688" ht="12.75" customHeight="1" x14ac:dyDescent="0.2"/>
    <row r="11689" ht="12.75" customHeight="1" x14ac:dyDescent="0.2"/>
    <row r="11690" ht="12.75" customHeight="1" x14ac:dyDescent="0.2"/>
    <row r="11691" ht="12.75" customHeight="1" x14ac:dyDescent="0.2"/>
    <row r="11692" ht="12.75" customHeight="1" x14ac:dyDescent="0.2"/>
    <row r="11693" ht="12.75" customHeight="1" x14ac:dyDescent="0.2"/>
    <row r="11694" ht="12.75" customHeight="1" x14ac:dyDescent="0.2"/>
    <row r="11695" ht="12.75" customHeight="1" x14ac:dyDescent="0.2"/>
    <row r="11696" ht="12.75" customHeight="1" x14ac:dyDescent="0.2"/>
    <row r="11697" ht="12.75" customHeight="1" x14ac:dyDescent="0.2"/>
    <row r="11698" ht="12.75" customHeight="1" x14ac:dyDescent="0.2"/>
    <row r="11699" ht="12.75" customHeight="1" x14ac:dyDescent="0.2"/>
    <row r="11700" ht="12.75" customHeight="1" x14ac:dyDescent="0.2"/>
    <row r="11701" ht="12.75" customHeight="1" x14ac:dyDescent="0.2"/>
    <row r="11702" ht="12.75" customHeight="1" x14ac:dyDescent="0.2"/>
    <row r="11703" ht="12.75" customHeight="1" x14ac:dyDescent="0.2"/>
    <row r="11704" ht="12.75" customHeight="1" x14ac:dyDescent="0.2"/>
    <row r="11705" ht="12.75" customHeight="1" x14ac:dyDescent="0.2"/>
    <row r="11706" ht="12.75" customHeight="1" x14ac:dyDescent="0.2"/>
    <row r="11707" ht="12.75" customHeight="1" x14ac:dyDescent="0.2"/>
    <row r="11708" ht="12.75" customHeight="1" x14ac:dyDescent="0.2"/>
    <row r="11709" ht="12.75" customHeight="1" x14ac:dyDescent="0.2"/>
    <row r="11710" ht="12.75" customHeight="1" x14ac:dyDescent="0.2"/>
    <row r="11711" ht="12.75" customHeight="1" x14ac:dyDescent="0.2"/>
    <row r="11712" ht="12.75" customHeight="1" x14ac:dyDescent="0.2"/>
    <row r="11713" ht="12.75" customHeight="1" x14ac:dyDescent="0.2"/>
    <row r="11714" ht="12.75" customHeight="1" x14ac:dyDescent="0.2"/>
    <row r="11715" ht="12.75" customHeight="1" x14ac:dyDescent="0.2"/>
    <row r="11716" ht="12.75" customHeight="1" x14ac:dyDescent="0.2"/>
    <row r="11717" ht="12.75" customHeight="1" x14ac:dyDescent="0.2"/>
    <row r="11718" ht="12.75" customHeight="1" x14ac:dyDescent="0.2"/>
    <row r="11719" ht="12.75" customHeight="1" x14ac:dyDescent="0.2"/>
    <row r="11720" ht="12.75" customHeight="1" x14ac:dyDescent="0.2"/>
    <row r="11721" ht="12.75" customHeight="1" x14ac:dyDescent="0.2"/>
    <row r="11722" ht="12.75" customHeight="1" x14ac:dyDescent="0.2"/>
    <row r="11723" ht="12.75" customHeight="1" x14ac:dyDescent="0.2"/>
    <row r="11724" ht="12.75" customHeight="1" x14ac:dyDescent="0.2"/>
    <row r="11725" ht="12.75" customHeight="1" x14ac:dyDescent="0.2"/>
    <row r="11726" ht="12.75" customHeight="1" x14ac:dyDescent="0.2"/>
    <row r="11727" ht="12.75" customHeight="1" x14ac:dyDescent="0.2"/>
    <row r="11728" ht="12.75" customHeight="1" x14ac:dyDescent="0.2"/>
    <row r="11729" ht="12.75" customHeight="1" x14ac:dyDescent="0.2"/>
    <row r="11730" ht="12.75" customHeight="1" x14ac:dyDescent="0.2"/>
    <row r="11731" ht="12.75" customHeight="1" x14ac:dyDescent="0.2"/>
    <row r="11732" ht="12.75" customHeight="1" x14ac:dyDescent="0.2"/>
    <row r="11733" ht="12.75" customHeight="1" x14ac:dyDescent="0.2"/>
    <row r="11734" ht="12.75" customHeight="1" x14ac:dyDescent="0.2"/>
    <row r="11735" ht="12.75" customHeight="1" x14ac:dyDescent="0.2"/>
    <row r="11736" ht="12.75" customHeight="1" x14ac:dyDescent="0.2"/>
    <row r="11737" ht="12.75" customHeight="1" x14ac:dyDescent="0.2"/>
    <row r="11738" ht="12.75" customHeight="1" x14ac:dyDescent="0.2"/>
    <row r="11739" ht="12.75" customHeight="1" x14ac:dyDescent="0.2"/>
    <row r="11740" ht="12.75" customHeight="1" x14ac:dyDescent="0.2"/>
    <row r="11741" ht="12.75" customHeight="1" x14ac:dyDescent="0.2"/>
    <row r="11742" ht="12.75" customHeight="1" x14ac:dyDescent="0.2"/>
    <row r="11743" ht="12.75" customHeight="1" x14ac:dyDescent="0.2"/>
    <row r="11744" ht="12.75" customHeight="1" x14ac:dyDescent="0.2"/>
    <row r="11745" ht="12.75" customHeight="1" x14ac:dyDescent="0.2"/>
    <row r="11746" ht="12.75" customHeight="1" x14ac:dyDescent="0.2"/>
    <row r="11747" ht="12.75" customHeight="1" x14ac:dyDescent="0.2"/>
    <row r="11748" ht="12.75" customHeight="1" x14ac:dyDescent="0.2"/>
    <row r="11749" ht="12.75" customHeight="1" x14ac:dyDescent="0.2"/>
    <row r="11750" ht="12.75" customHeight="1" x14ac:dyDescent="0.2"/>
    <row r="11751" ht="12.75" customHeight="1" x14ac:dyDescent="0.2"/>
    <row r="11752" ht="12.75" customHeight="1" x14ac:dyDescent="0.2"/>
    <row r="11753" ht="12.75" customHeight="1" x14ac:dyDescent="0.2"/>
    <row r="11754" ht="12.75" customHeight="1" x14ac:dyDescent="0.2"/>
    <row r="11755" ht="12.75" customHeight="1" x14ac:dyDescent="0.2"/>
    <row r="11756" ht="12.75" customHeight="1" x14ac:dyDescent="0.2"/>
    <row r="11757" ht="12.75" customHeight="1" x14ac:dyDescent="0.2"/>
    <row r="11758" ht="12.75" customHeight="1" x14ac:dyDescent="0.2"/>
    <row r="11759" ht="12.75" customHeight="1" x14ac:dyDescent="0.2"/>
    <row r="11760" ht="12.75" customHeight="1" x14ac:dyDescent="0.2"/>
    <row r="11761" ht="12.75" customHeight="1" x14ac:dyDescent="0.2"/>
    <row r="11762" ht="12.75" customHeight="1" x14ac:dyDescent="0.2"/>
    <row r="11763" ht="12.75" customHeight="1" x14ac:dyDescent="0.2"/>
    <row r="11764" ht="12.75" customHeight="1" x14ac:dyDescent="0.2"/>
    <row r="11765" ht="12.75" customHeight="1" x14ac:dyDescent="0.2"/>
    <row r="11766" ht="12.75" customHeight="1" x14ac:dyDescent="0.2"/>
    <row r="11767" ht="12.75" customHeight="1" x14ac:dyDescent="0.2"/>
    <row r="11768" ht="12.75" customHeight="1" x14ac:dyDescent="0.2"/>
    <row r="11769" ht="12.75" customHeight="1" x14ac:dyDescent="0.2"/>
    <row r="11770" ht="12.75" customHeight="1" x14ac:dyDescent="0.2"/>
    <row r="11771" ht="12.75" customHeight="1" x14ac:dyDescent="0.2"/>
    <row r="11772" ht="12.75" customHeight="1" x14ac:dyDescent="0.2"/>
    <row r="11773" ht="12.75" customHeight="1" x14ac:dyDescent="0.2"/>
    <row r="11774" ht="12.75" customHeight="1" x14ac:dyDescent="0.2"/>
    <row r="11775" ht="12.75" customHeight="1" x14ac:dyDescent="0.2"/>
    <row r="11776" ht="12.75" customHeight="1" x14ac:dyDescent="0.2"/>
    <row r="11777" ht="12.75" customHeight="1" x14ac:dyDescent="0.2"/>
    <row r="11778" ht="12.75" customHeight="1" x14ac:dyDescent="0.2"/>
    <row r="11779" ht="12.75" customHeight="1" x14ac:dyDescent="0.2"/>
    <row r="11780" ht="12.75" customHeight="1" x14ac:dyDescent="0.2"/>
    <row r="11781" ht="12.75" customHeight="1" x14ac:dyDescent="0.2"/>
    <row r="11782" ht="12.75" customHeight="1" x14ac:dyDescent="0.2"/>
    <row r="11783" ht="12.75" customHeight="1" x14ac:dyDescent="0.2"/>
    <row r="11784" ht="12.75" customHeight="1" x14ac:dyDescent="0.2"/>
    <row r="11785" ht="12.75" customHeight="1" x14ac:dyDescent="0.2"/>
    <row r="11786" ht="12.75" customHeight="1" x14ac:dyDescent="0.2"/>
    <row r="11787" ht="12.75" customHeight="1" x14ac:dyDescent="0.2"/>
    <row r="11788" ht="12.75" customHeight="1" x14ac:dyDescent="0.2"/>
    <row r="11789" ht="12.75" customHeight="1" x14ac:dyDescent="0.2"/>
    <row r="11790" ht="12.75" customHeight="1" x14ac:dyDescent="0.2"/>
    <row r="11791" ht="12.75" customHeight="1" x14ac:dyDescent="0.2"/>
    <row r="11792" ht="12.75" customHeight="1" x14ac:dyDescent="0.2"/>
    <row r="11793" ht="12.75" customHeight="1" x14ac:dyDescent="0.2"/>
    <row r="11794" ht="12.75" customHeight="1" x14ac:dyDescent="0.2"/>
    <row r="11795" ht="12.75" customHeight="1" x14ac:dyDescent="0.2"/>
    <row r="11796" ht="12.75" customHeight="1" x14ac:dyDescent="0.2"/>
    <row r="11797" ht="12.75" customHeight="1" x14ac:dyDescent="0.2"/>
    <row r="11798" ht="12.75" customHeight="1" x14ac:dyDescent="0.2"/>
    <row r="11799" ht="12.75" customHeight="1" x14ac:dyDescent="0.2"/>
    <row r="11800" ht="12.75" customHeight="1" x14ac:dyDescent="0.2"/>
    <row r="11801" ht="12.75" customHeight="1" x14ac:dyDescent="0.2"/>
    <row r="11802" ht="12.75" customHeight="1" x14ac:dyDescent="0.2"/>
    <row r="11803" ht="12.75" customHeight="1" x14ac:dyDescent="0.2"/>
    <row r="11804" ht="12.75" customHeight="1" x14ac:dyDescent="0.2"/>
    <row r="11805" ht="12.75" customHeight="1" x14ac:dyDescent="0.2"/>
    <row r="11806" ht="12.75" customHeight="1" x14ac:dyDescent="0.2"/>
    <row r="11807" ht="12.75" customHeight="1" x14ac:dyDescent="0.2"/>
    <row r="11808" ht="12.75" customHeight="1" x14ac:dyDescent="0.2"/>
    <row r="11809" ht="12.75" customHeight="1" x14ac:dyDescent="0.2"/>
    <row r="11810" ht="12.75" customHeight="1" x14ac:dyDescent="0.2"/>
    <row r="11811" ht="12.75" customHeight="1" x14ac:dyDescent="0.2"/>
    <row r="11812" ht="12.75" customHeight="1" x14ac:dyDescent="0.2"/>
    <row r="11813" ht="12.75" customHeight="1" x14ac:dyDescent="0.2"/>
    <row r="11814" ht="12.75" customHeight="1" x14ac:dyDescent="0.2"/>
    <row r="11815" ht="12.75" customHeight="1" x14ac:dyDescent="0.2"/>
    <row r="11816" ht="12.75" customHeight="1" x14ac:dyDescent="0.2"/>
    <row r="11817" ht="12.75" customHeight="1" x14ac:dyDescent="0.2"/>
    <row r="11818" ht="12.75" customHeight="1" x14ac:dyDescent="0.2"/>
    <row r="11819" ht="12.75" customHeight="1" x14ac:dyDescent="0.2"/>
    <row r="11820" ht="12.75" customHeight="1" x14ac:dyDescent="0.2"/>
    <row r="11821" ht="12.75" customHeight="1" x14ac:dyDescent="0.2"/>
    <row r="11822" ht="12.75" customHeight="1" x14ac:dyDescent="0.2"/>
    <row r="11823" ht="12.75" customHeight="1" x14ac:dyDescent="0.2"/>
    <row r="11824" ht="12.75" customHeight="1" x14ac:dyDescent="0.2"/>
    <row r="11825" ht="12.75" customHeight="1" x14ac:dyDescent="0.2"/>
    <row r="11826" ht="12.75" customHeight="1" x14ac:dyDescent="0.2"/>
    <row r="11827" ht="12.75" customHeight="1" x14ac:dyDescent="0.2"/>
    <row r="11828" ht="12.75" customHeight="1" x14ac:dyDescent="0.2"/>
    <row r="11829" ht="12.75" customHeight="1" x14ac:dyDescent="0.2"/>
    <row r="11830" ht="12.75" customHeight="1" x14ac:dyDescent="0.2"/>
    <row r="11831" ht="12.75" customHeight="1" x14ac:dyDescent="0.2"/>
    <row r="11832" ht="12.75" customHeight="1" x14ac:dyDescent="0.2"/>
    <row r="11833" ht="12.75" customHeight="1" x14ac:dyDescent="0.2"/>
    <row r="11834" ht="12.75" customHeight="1" x14ac:dyDescent="0.2"/>
    <row r="11835" ht="12.75" customHeight="1" x14ac:dyDescent="0.2"/>
    <row r="11836" ht="12.75" customHeight="1" x14ac:dyDescent="0.2"/>
    <row r="11837" ht="12.75" customHeight="1" x14ac:dyDescent="0.2"/>
    <row r="11838" ht="12.75" customHeight="1" x14ac:dyDescent="0.2"/>
    <row r="11839" ht="12.75" customHeight="1" x14ac:dyDescent="0.2"/>
    <row r="11840" ht="12.75" customHeight="1" x14ac:dyDescent="0.2"/>
    <row r="11841" ht="12.75" customHeight="1" x14ac:dyDescent="0.2"/>
    <row r="11842" ht="12.75" customHeight="1" x14ac:dyDescent="0.2"/>
    <row r="11843" ht="12.75" customHeight="1" x14ac:dyDescent="0.2"/>
    <row r="11844" ht="12.75" customHeight="1" x14ac:dyDescent="0.2"/>
    <row r="11845" ht="12.75" customHeight="1" x14ac:dyDescent="0.2"/>
    <row r="11846" ht="12.75" customHeight="1" x14ac:dyDescent="0.2"/>
    <row r="11847" ht="12.75" customHeight="1" x14ac:dyDescent="0.2"/>
    <row r="11848" ht="12.75" customHeight="1" x14ac:dyDescent="0.2"/>
    <row r="11849" ht="12.75" customHeight="1" x14ac:dyDescent="0.2"/>
    <row r="11850" ht="12.75" customHeight="1" x14ac:dyDescent="0.2"/>
    <row r="11851" ht="12.75" customHeight="1" x14ac:dyDescent="0.2"/>
    <row r="11852" ht="12.75" customHeight="1" x14ac:dyDescent="0.2"/>
    <row r="11853" ht="12.75" customHeight="1" x14ac:dyDescent="0.2"/>
    <row r="11854" ht="12.75" customHeight="1" x14ac:dyDescent="0.2"/>
    <row r="11855" ht="12.75" customHeight="1" x14ac:dyDescent="0.2"/>
    <row r="11856" ht="12.75" customHeight="1" x14ac:dyDescent="0.2"/>
    <row r="11857" ht="12.75" customHeight="1" x14ac:dyDescent="0.2"/>
    <row r="11858" ht="12.75" customHeight="1" x14ac:dyDescent="0.2"/>
    <row r="11859" ht="12.75" customHeight="1" x14ac:dyDescent="0.2"/>
    <row r="11860" ht="12.75" customHeight="1" x14ac:dyDescent="0.2"/>
    <row r="11861" ht="12.75" customHeight="1" x14ac:dyDescent="0.2"/>
    <row r="11862" ht="12.75" customHeight="1" x14ac:dyDescent="0.2"/>
    <row r="11863" ht="12.75" customHeight="1" x14ac:dyDescent="0.2"/>
    <row r="11864" ht="12.75" customHeight="1" x14ac:dyDescent="0.2"/>
    <row r="11865" ht="12.75" customHeight="1" x14ac:dyDescent="0.2"/>
    <row r="11866" ht="12.75" customHeight="1" x14ac:dyDescent="0.2"/>
    <row r="11867" ht="12.75" customHeight="1" x14ac:dyDescent="0.2"/>
    <row r="11868" ht="12.75" customHeight="1" x14ac:dyDescent="0.2"/>
    <row r="11869" ht="12.75" customHeight="1" x14ac:dyDescent="0.2"/>
    <row r="11870" ht="12.75" customHeight="1" x14ac:dyDescent="0.2"/>
    <row r="11871" ht="12.75" customHeight="1" x14ac:dyDescent="0.2"/>
    <row r="11872" ht="12.75" customHeight="1" x14ac:dyDescent="0.2"/>
    <row r="11873" ht="12.75" customHeight="1" x14ac:dyDescent="0.2"/>
    <row r="11874" ht="12.75" customHeight="1" x14ac:dyDescent="0.2"/>
    <row r="11875" ht="12.75" customHeight="1" x14ac:dyDescent="0.2"/>
    <row r="11876" ht="12.75" customHeight="1" x14ac:dyDescent="0.2"/>
    <row r="11877" ht="12.75" customHeight="1" x14ac:dyDescent="0.2"/>
    <row r="11878" ht="12.75" customHeight="1" x14ac:dyDescent="0.2"/>
    <row r="11879" ht="12.75" customHeight="1" x14ac:dyDescent="0.2"/>
    <row r="11880" ht="12.75" customHeight="1" x14ac:dyDescent="0.2"/>
    <row r="11881" ht="12.75" customHeight="1" x14ac:dyDescent="0.2"/>
    <row r="11882" ht="12.75" customHeight="1" x14ac:dyDescent="0.2"/>
    <row r="11883" ht="12.75" customHeight="1" x14ac:dyDescent="0.2"/>
    <row r="11884" ht="12.75" customHeight="1" x14ac:dyDescent="0.2"/>
    <row r="11885" ht="12.75" customHeight="1" x14ac:dyDescent="0.2"/>
    <row r="11886" ht="12.75" customHeight="1" x14ac:dyDescent="0.2"/>
    <row r="11887" ht="12.75" customHeight="1" x14ac:dyDescent="0.2"/>
    <row r="11888" ht="12.75" customHeight="1" x14ac:dyDescent="0.2"/>
    <row r="11889" ht="12.75" customHeight="1" x14ac:dyDescent="0.2"/>
    <row r="11890" ht="12.75" customHeight="1" x14ac:dyDescent="0.2"/>
    <row r="11891" ht="12.75" customHeight="1" x14ac:dyDescent="0.2"/>
    <row r="11892" ht="12.75" customHeight="1" x14ac:dyDescent="0.2"/>
    <row r="11893" ht="12.75" customHeight="1" x14ac:dyDescent="0.2"/>
    <row r="11894" ht="12.75" customHeight="1" x14ac:dyDescent="0.2"/>
    <row r="11895" ht="12.75" customHeight="1" x14ac:dyDescent="0.2"/>
    <row r="11896" ht="12.75" customHeight="1" x14ac:dyDescent="0.2"/>
    <row r="11897" ht="12.75" customHeight="1" x14ac:dyDescent="0.2"/>
    <row r="11898" ht="12.75" customHeight="1" x14ac:dyDescent="0.2"/>
    <row r="11899" ht="12.75" customHeight="1" x14ac:dyDescent="0.2"/>
    <row r="11900" ht="12.75" customHeight="1" x14ac:dyDescent="0.2"/>
    <row r="11901" ht="12.75" customHeight="1" x14ac:dyDescent="0.2"/>
    <row r="11902" ht="12.75" customHeight="1" x14ac:dyDescent="0.2"/>
    <row r="11903" ht="12.75" customHeight="1" x14ac:dyDescent="0.2"/>
    <row r="11904" ht="12.75" customHeight="1" x14ac:dyDescent="0.2"/>
    <row r="11905" ht="12.75" customHeight="1" x14ac:dyDescent="0.2"/>
    <row r="11906" ht="12.75" customHeight="1" x14ac:dyDescent="0.2"/>
    <row r="11907" ht="12.75" customHeight="1" x14ac:dyDescent="0.2"/>
    <row r="11908" ht="12.75" customHeight="1" x14ac:dyDescent="0.2"/>
    <row r="11909" ht="12.75" customHeight="1" x14ac:dyDescent="0.2"/>
    <row r="11910" ht="12.75" customHeight="1" x14ac:dyDescent="0.2"/>
    <row r="11911" ht="12.75" customHeight="1" x14ac:dyDescent="0.2"/>
    <row r="11912" ht="12.75" customHeight="1" x14ac:dyDescent="0.2"/>
    <row r="11913" ht="12.75" customHeight="1" x14ac:dyDescent="0.2"/>
    <row r="11914" ht="12.75" customHeight="1" x14ac:dyDescent="0.2"/>
    <row r="11915" ht="12.75" customHeight="1" x14ac:dyDescent="0.2"/>
    <row r="11916" ht="12.75" customHeight="1" x14ac:dyDescent="0.2"/>
    <row r="11917" ht="12.75" customHeight="1" x14ac:dyDescent="0.2"/>
    <row r="11918" ht="12.75" customHeight="1" x14ac:dyDescent="0.2"/>
    <row r="11919" ht="12.75" customHeight="1" x14ac:dyDescent="0.2"/>
    <row r="11920" ht="12.75" customHeight="1" x14ac:dyDescent="0.2"/>
    <row r="11921" ht="12.75" customHeight="1" x14ac:dyDescent="0.2"/>
    <row r="11922" ht="12.75" customHeight="1" x14ac:dyDescent="0.2"/>
    <row r="11923" ht="12.75" customHeight="1" x14ac:dyDescent="0.2"/>
    <row r="11924" ht="12.75" customHeight="1" x14ac:dyDescent="0.2"/>
    <row r="11925" ht="12.75" customHeight="1" x14ac:dyDescent="0.2"/>
    <row r="11926" ht="12.75" customHeight="1" x14ac:dyDescent="0.2"/>
    <row r="11927" ht="12.75" customHeight="1" x14ac:dyDescent="0.2"/>
    <row r="11928" ht="12.75" customHeight="1" x14ac:dyDescent="0.2"/>
    <row r="11929" ht="12.75" customHeight="1" x14ac:dyDescent="0.2"/>
    <row r="11930" ht="12.75" customHeight="1" x14ac:dyDescent="0.2"/>
    <row r="11931" ht="12.75" customHeight="1" x14ac:dyDescent="0.2"/>
    <row r="11932" ht="12.75" customHeight="1" x14ac:dyDescent="0.2"/>
    <row r="11933" ht="12.75" customHeight="1" x14ac:dyDescent="0.2"/>
    <row r="11934" ht="12.75" customHeight="1" x14ac:dyDescent="0.2"/>
    <row r="11935" ht="12.75" customHeight="1" x14ac:dyDescent="0.2"/>
    <row r="11936" ht="12.75" customHeight="1" x14ac:dyDescent="0.2"/>
    <row r="11937" ht="12.75" customHeight="1" x14ac:dyDescent="0.2"/>
    <row r="11938" ht="12.75" customHeight="1" x14ac:dyDescent="0.2"/>
    <row r="11939" ht="12.75" customHeight="1" x14ac:dyDescent="0.2"/>
    <row r="11940" ht="12.75" customHeight="1" x14ac:dyDescent="0.2"/>
    <row r="11941" ht="12.75" customHeight="1" x14ac:dyDescent="0.2"/>
    <row r="11942" ht="12.75" customHeight="1" x14ac:dyDescent="0.2"/>
    <row r="11943" ht="12.75" customHeight="1" x14ac:dyDescent="0.2"/>
    <row r="11944" ht="12.75" customHeight="1" x14ac:dyDescent="0.2"/>
    <row r="11945" ht="12.75" customHeight="1" x14ac:dyDescent="0.2"/>
    <row r="11946" ht="12.75" customHeight="1" x14ac:dyDescent="0.2"/>
    <row r="11947" ht="12.75" customHeight="1" x14ac:dyDescent="0.2"/>
    <row r="11948" ht="12.75" customHeight="1" x14ac:dyDescent="0.2"/>
    <row r="11949" ht="12.75" customHeight="1" x14ac:dyDescent="0.2"/>
    <row r="11950" ht="12.75" customHeight="1" x14ac:dyDescent="0.2"/>
    <row r="11951" ht="12.75" customHeight="1" x14ac:dyDescent="0.2"/>
    <row r="11952" ht="12.75" customHeight="1" x14ac:dyDescent="0.2"/>
    <row r="11953" ht="12.75" customHeight="1" x14ac:dyDescent="0.2"/>
    <row r="11954" ht="12.75" customHeight="1" x14ac:dyDescent="0.2"/>
    <row r="11955" ht="12.75" customHeight="1" x14ac:dyDescent="0.2"/>
    <row r="11956" ht="12.75" customHeight="1" x14ac:dyDescent="0.2"/>
    <row r="11957" ht="12.75" customHeight="1" x14ac:dyDescent="0.2"/>
    <row r="11958" ht="12.75" customHeight="1" x14ac:dyDescent="0.2"/>
    <row r="11959" ht="12.75" customHeight="1" x14ac:dyDescent="0.2"/>
    <row r="11960" ht="12.75" customHeight="1" x14ac:dyDescent="0.2"/>
    <row r="11961" ht="12.75" customHeight="1" x14ac:dyDescent="0.2"/>
    <row r="11962" ht="12.75" customHeight="1" x14ac:dyDescent="0.2"/>
    <row r="11963" ht="12.75" customHeight="1" x14ac:dyDescent="0.2"/>
    <row r="11964" ht="12.75" customHeight="1" x14ac:dyDescent="0.2"/>
    <row r="11965" ht="12.75" customHeight="1" x14ac:dyDescent="0.2"/>
    <row r="11966" ht="12.75" customHeight="1" x14ac:dyDescent="0.2"/>
    <row r="11967" ht="12.75" customHeight="1" x14ac:dyDescent="0.2"/>
    <row r="11968" ht="12.75" customHeight="1" x14ac:dyDescent="0.2"/>
    <row r="11969" ht="12.75" customHeight="1" x14ac:dyDescent="0.2"/>
    <row r="11970" ht="12.75" customHeight="1" x14ac:dyDescent="0.2"/>
    <row r="11971" ht="12.75" customHeight="1" x14ac:dyDescent="0.2"/>
    <row r="11972" ht="12.75" customHeight="1" x14ac:dyDescent="0.2"/>
    <row r="11973" ht="12.75" customHeight="1" x14ac:dyDescent="0.2"/>
    <row r="11974" ht="12.75" customHeight="1" x14ac:dyDescent="0.2"/>
    <row r="11975" ht="12.75" customHeight="1" x14ac:dyDescent="0.2"/>
    <row r="11976" ht="12.75" customHeight="1" x14ac:dyDescent="0.2"/>
    <row r="11977" ht="12.75" customHeight="1" x14ac:dyDescent="0.2"/>
    <row r="11978" ht="12.75" customHeight="1" x14ac:dyDescent="0.2"/>
    <row r="11979" ht="12.75" customHeight="1" x14ac:dyDescent="0.2"/>
    <row r="11980" ht="12.75" customHeight="1" x14ac:dyDescent="0.2"/>
    <row r="11981" ht="12.75" customHeight="1" x14ac:dyDescent="0.2"/>
    <row r="11982" ht="12.75" customHeight="1" x14ac:dyDescent="0.2"/>
    <row r="11983" ht="12.75" customHeight="1" x14ac:dyDescent="0.2"/>
    <row r="11984" ht="12.75" customHeight="1" x14ac:dyDescent="0.2"/>
    <row r="11985" ht="12.75" customHeight="1" x14ac:dyDescent="0.2"/>
    <row r="11986" ht="12.75" customHeight="1" x14ac:dyDescent="0.2"/>
    <row r="11987" ht="12.75" customHeight="1" x14ac:dyDescent="0.2"/>
    <row r="11988" ht="12.75" customHeight="1" x14ac:dyDescent="0.2"/>
    <row r="11989" ht="12.75" customHeight="1" x14ac:dyDescent="0.2"/>
    <row r="11990" ht="12.75" customHeight="1" x14ac:dyDescent="0.2"/>
    <row r="11991" ht="12.75" customHeight="1" x14ac:dyDescent="0.2"/>
    <row r="11992" ht="12.75" customHeight="1" x14ac:dyDescent="0.2"/>
    <row r="11993" ht="12.75" customHeight="1" x14ac:dyDescent="0.2"/>
    <row r="11994" ht="12.75" customHeight="1" x14ac:dyDescent="0.2"/>
    <row r="11995" ht="12.75" customHeight="1" x14ac:dyDescent="0.2"/>
    <row r="11996" ht="12.75" customHeight="1" x14ac:dyDescent="0.2"/>
    <row r="11997" ht="12.75" customHeight="1" x14ac:dyDescent="0.2"/>
    <row r="11998" ht="12.75" customHeight="1" x14ac:dyDescent="0.2"/>
    <row r="11999" ht="12.75" customHeight="1" x14ac:dyDescent="0.2"/>
    <row r="12000" ht="12.75" customHeight="1" x14ac:dyDescent="0.2"/>
    <row r="12001" ht="12.75" customHeight="1" x14ac:dyDescent="0.2"/>
    <row r="12002" ht="12.75" customHeight="1" x14ac:dyDescent="0.2"/>
    <row r="12003" ht="12.75" customHeight="1" x14ac:dyDescent="0.2"/>
    <row r="12004" ht="12.75" customHeight="1" x14ac:dyDescent="0.2"/>
    <row r="12005" ht="12.75" customHeight="1" x14ac:dyDescent="0.2"/>
    <row r="12006" ht="12.75" customHeight="1" x14ac:dyDescent="0.2"/>
    <row r="12007" ht="12.75" customHeight="1" x14ac:dyDescent="0.2"/>
    <row r="12008" ht="12.75" customHeight="1" x14ac:dyDescent="0.2"/>
    <row r="12009" ht="12.75" customHeight="1" x14ac:dyDescent="0.2"/>
    <row r="12010" ht="12.75" customHeight="1" x14ac:dyDescent="0.2"/>
    <row r="12011" ht="12.75" customHeight="1" x14ac:dyDescent="0.2"/>
    <row r="12012" ht="12.75" customHeight="1" x14ac:dyDescent="0.2"/>
    <row r="12013" ht="12.75" customHeight="1" x14ac:dyDescent="0.2"/>
    <row r="12014" ht="12.75" customHeight="1" x14ac:dyDescent="0.2"/>
    <row r="12015" ht="12.75" customHeight="1" x14ac:dyDescent="0.2"/>
    <row r="12016" ht="12.75" customHeight="1" x14ac:dyDescent="0.2"/>
    <row r="12017" ht="12.75" customHeight="1" x14ac:dyDescent="0.2"/>
    <row r="12018" ht="12.75" customHeight="1" x14ac:dyDescent="0.2"/>
    <row r="12019" ht="12.75" customHeight="1" x14ac:dyDescent="0.2"/>
    <row r="12020" ht="12.75" customHeight="1" x14ac:dyDescent="0.2"/>
    <row r="12021" ht="12.75" customHeight="1" x14ac:dyDescent="0.2"/>
    <row r="12022" ht="12.75" customHeight="1" x14ac:dyDescent="0.2"/>
    <row r="12023" ht="12.75" customHeight="1" x14ac:dyDescent="0.2"/>
    <row r="12024" ht="12.75" customHeight="1" x14ac:dyDescent="0.2"/>
    <row r="12025" ht="12.75" customHeight="1" x14ac:dyDescent="0.2"/>
    <row r="12026" ht="12.75" customHeight="1" x14ac:dyDescent="0.2"/>
    <row r="12027" ht="12.75" customHeight="1" x14ac:dyDescent="0.2"/>
    <row r="12028" ht="12.75" customHeight="1" x14ac:dyDescent="0.2"/>
    <row r="12029" ht="12.75" customHeight="1" x14ac:dyDescent="0.2"/>
    <row r="12030" ht="12.75" customHeight="1" x14ac:dyDescent="0.2"/>
    <row r="12031" ht="12.75" customHeight="1" x14ac:dyDescent="0.2"/>
    <row r="12032" ht="12.75" customHeight="1" x14ac:dyDescent="0.2"/>
    <row r="12033" ht="12.75" customHeight="1" x14ac:dyDescent="0.2"/>
    <row r="12034" ht="12.75" customHeight="1" x14ac:dyDescent="0.2"/>
    <row r="12035" ht="12.75" customHeight="1" x14ac:dyDescent="0.2"/>
    <row r="12036" ht="12.75" customHeight="1" x14ac:dyDescent="0.2"/>
    <row r="12037" ht="12.75" customHeight="1" x14ac:dyDescent="0.2"/>
    <row r="12038" ht="12.75" customHeight="1" x14ac:dyDescent="0.2"/>
    <row r="12039" ht="12.75" customHeight="1" x14ac:dyDescent="0.2"/>
    <row r="12040" ht="12.75" customHeight="1" x14ac:dyDescent="0.2"/>
    <row r="12041" ht="12.75" customHeight="1" x14ac:dyDescent="0.2"/>
    <row r="12042" ht="12.75" customHeight="1" x14ac:dyDescent="0.2"/>
    <row r="12043" ht="12.75" customHeight="1" x14ac:dyDescent="0.2"/>
    <row r="12044" ht="12.75" customHeight="1" x14ac:dyDescent="0.2"/>
    <row r="12045" ht="12.75" customHeight="1" x14ac:dyDescent="0.2"/>
    <row r="12046" ht="12.75" customHeight="1" x14ac:dyDescent="0.2"/>
    <row r="12047" ht="12.75" customHeight="1" x14ac:dyDescent="0.2"/>
    <row r="12048" ht="12.75" customHeight="1" x14ac:dyDescent="0.2"/>
    <row r="12049" ht="12.75" customHeight="1" x14ac:dyDescent="0.2"/>
    <row r="12050" ht="12.75" customHeight="1" x14ac:dyDescent="0.2"/>
    <row r="12051" ht="12.75" customHeight="1" x14ac:dyDescent="0.2"/>
    <row r="12052" ht="12.75" customHeight="1" x14ac:dyDescent="0.2"/>
    <row r="12053" ht="12.75" customHeight="1" x14ac:dyDescent="0.2"/>
    <row r="12054" ht="12.75" customHeight="1" x14ac:dyDescent="0.2"/>
    <row r="12055" ht="12.75" customHeight="1" x14ac:dyDescent="0.2"/>
    <row r="12056" ht="12.75" customHeight="1" x14ac:dyDescent="0.2"/>
    <row r="12057" ht="12.75" customHeight="1" x14ac:dyDescent="0.2"/>
    <row r="12058" ht="12.75" customHeight="1" x14ac:dyDescent="0.2"/>
    <row r="12059" ht="12.75" customHeight="1" x14ac:dyDescent="0.2"/>
    <row r="12060" ht="12.75" customHeight="1" x14ac:dyDescent="0.2"/>
    <row r="12061" ht="12.75" customHeight="1" x14ac:dyDescent="0.2"/>
    <row r="12062" ht="12.75" customHeight="1" x14ac:dyDescent="0.2"/>
    <row r="12063" ht="12.75" customHeight="1" x14ac:dyDescent="0.2"/>
    <row r="12064" ht="12.75" customHeight="1" x14ac:dyDescent="0.2"/>
    <row r="12065" ht="12.75" customHeight="1" x14ac:dyDescent="0.2"/>
    <row r="12066" ht="12.75" customHeight="1" x14ac:dyDescent="0.2"/>
    <row r="12067" ht="12.75" customHeight="1" x14ac:dyDescent="0.2"/>
    <row r="12068" ht="12.75" customHeight="1" x14ac:dyDescent="0.2"/>
    <row r="12069" ht="12.75" customHeight="1" x14ac:dyDescent="0.2"/>
    <row r="12070" ht="12.75" customHeight="1" x14ac:dyDescent="0.2"/>
    <row r="12071" ht="12.75" customHeight="1" x14ac:dyDescent="0.2"/>
    <row r="12072" ht="12.75" customHeight="1" x14ac:dyDescent="0.2"/>
    <row r="12073" ht="12.75" customHeight="1" x14ac:dyDescent="0.2"/>
    <row r="12074" ht="12.75" customHeight="1" x14ac:dyDescent="0.2"/>
    <row r="12075" ht="12.75" customHeight="1" x14ac:dyDescent="0.2"/>
    <row r="12076" ht="12.75" customHeight="1" x14ac:dyDescent="0.2"/>
    <row r="12077" ht="12.75" customHeight="1" x14ac:dyDescent="0.2"/>
    <row r="12078" ht="12.75" customHeight="1" x14ac:dyDescent="0.2"/>
    <row r="12079" ht="12.75" customHeight="1" x14ac:dyDescent="0.2"/>
    <row r="12080" ht="12.75" customHeight="1" x14ac:dyDescent="0.2"/>
    <row r="12081" ht="12.75" customHeight="1" x14ac:dyDescent="0.2"/>
    <row r="12082" ht="12.75" customHeight="1" x14ac:dyDescent="0.2"/>
    <row r="12083" ht="12.75" customHeight="1" x14ac:dyDescent="0.2"/>
    <row r="12084" ht="12.75" customHeight="1" x14ac:dyDescent="0.2"/>
    <row r="12085" ht="12.75" customHeight="1" x14ac:dyDescent="0.2"/>
    <row r="12086" ht="12.75" customHeight="1" x14ac:dyDescent="0.2"/>
    <row r="12087" ht="12.75" customHeight="1" x14ac:dyDescent="0.2"/>
    <row r="12088" ht="12.75" customHeight="1" x14ac:dyDescent="0.2"/>
    <row r="12089" ht="12.75" customHeight="1" x14ac:dyDescent="0.2"/>
    <row r="12090" ht="12.75" customHeight="1" x14ac:dyDescent="0.2"/>
    <row r="12091" ht="12.75" customHeight="1" x14ac:dyDescent="0.2"/>
    <row r="12092" ht="12.75" customHeight="1" x14ac:dyDescent="0.2"/>
    <row r="12093" ht="12.75" customHeight="1" x14ac:dyDescent="0.2"/>
    <row r="12094" ht="12.75" customHeight="1" x14ac:dyDescent="0.2"/>
    <row r="12095" ht="12.75" customHeight="1" x14ac:dyDescent="0.2"/>
    <row r="12096" ht="12.75" customHeight="1" x14ac:dyDescent="0.2"/>
    <row r="12097" ht="12.75" customHeight="1" x14ac:dyDescent="0.2"/>
    <row r="12098" ht="12.75" customHeight="1" x14ac:dyDescent="0.2"/>
    <row r="12099" ht="12.75" customHeight="1" x14ac:dyDescent="0.2"/>
    <row r="12100" ht="12.75" customHeight="1" x14ac:dyDescent="0.2"/>
    <row r="12101" ht="12.75" customHeight="1" x14ac:dyDescent="0.2"/>
    <row r="12102" ht="12.75" customHeight="1" x14ac:dyDescent="0.2"/>
    <row r="12103" ht="12.75" customHeight="1" x14ac:dyDescent="0.2"/>
    <row r="12104" ht="12.75" customHeight="1" x14ac:dyDescent="0.2"/>
    <row r="12105" ht="12.75" customHeight="1" x14ac:dyDescent="0.2"/>
    <row r="12106" ht="12.75" customHeight="1" x14ac:dyDescent="0.2"/>
    <row r="12107" ht="12.75" customHeight="1" x14ac:dyDescent="0.2"/>
    <row r="12108" ht="12.75" customHeight="1" x14ac:dyDescent="0.2"/>
    <row r="12109" ht="12.75" customHeight="1" x14ac:dyDescent="0.2"/>
    <row r="12110" ht="12.75" customHeight="1" x14ac:dyDescent="0.2"/>
    <row r="12111" ht="12.75" customHeight="1" x14ac:dyDescent="0.2"/>
    <row r="12112" ht="12.75" customHeight="1" x14ac:dyDescent="0.2"/>
    <row r="12113" ht="12.75" customHeight="1" x14ac:dyDescent="0.2"/>
    <row r="12114" ht="12.75" customHeight="1" x14ac:dyDescent="0.2"/>
    <row r="12115" ht="12.75" customHeight="1" x14ac:dyDescent="0.2"/>
    <row r="12116" ht="12.75" customHeight="1" x14ac:dyDescent="0.2"/>
    <row r="12117" ht="12.75" customHeight="1" x14ac:dyDescent="0.2"/>
    <row r="12118" ht="12.75" customHeight="1" x14ac:dyDescent="0.2"/>
    <row r="12119" ht="12.75" customHeight="1" x14ac:dyDescent="0.2"/>
    <row r="12120" ht="12.75" customHeight="1" x14ac:dyDescent="0.2"/>
    <row r="12121" ht="12.75" customHeight="1" x14ac:dyDescent="0.2"/>
    <row r="12122" ht="12.75" customHeight="1" x14ac:dyDescent="0.2"/>
    <row r="12123" ht="12.75" customHeight="1" x14ac:dyDescent="0.2"/>
    <row r="12124" ht="12.75" customHeight="1" x14ac:dyDescent="0.2"/>
    <row r="12125" ht="12.75" customHeight="1" x14ac:dyDescent="0.2"/>
    <row r="12126" ht="12.75" customHeight="1" x14ac:dyDescent="0.2"/>
    <row r="12127" ht="12.75" customHeight="1" x14ac:dyDescent="0.2"/>
    <row r="12128" ht="12.75" customHeight="1" x14ac:dyDescent="0.2"/>
    <row r="12129" ht="12.75" customHeight="1" x14ac:dyDescent="0.2"/>
    <row r="12130" ht="12.75" customHeight="1" x14ac:dyDescent="0.2"/>
    <row r="12131" ht="12.75" customHeight="1" x14ac:dyDescent="0.2"/>
    <row r="12132" ht="12.75" customHeight="1" x14ac:dyDescent="0.2"/>
    <row r="12133" ht="12.75" customHeight="1" x14ac:dyDescent="0.2"/>
    <row r="12134" ht="12.75" customHeight="1" x14ac:dyDescent="0.2"/>
    <row r="12135" ht="12.75" customHeight="1" x14ac:dyDescent="0.2"/>
    <row r="12136" ht="12.75" customHeight="1" x14ac:dyDescent="0.2"/>
    <row r="12137" ht="12.75" customHeight="1" x14ac:dyDescent="0.2"/>
    <row r="12138" ht="12.75" customHeight="1" x14ac:dyDescent="0.2"/>
    <row r="12139" ht="12.75" customHeight="1" x14ac:dyDescent="0.2"/>
    <row r="12140" ht="12.75" customHeight="1" x14ac:dyDescent="0.2"/>
    <row r="12141" ht="12.75" customHeight="1" x14ac:dyDescent="0.2"/>
    <row r="12142" ht="12.75" customHeight="1" x14ac:dyDescent="0.2"/>
    <row r="12143" ht="12.75" customHeight="1" x14ac:dyDescent="0.2"/>
    <row r="12144" ht="12.75" customHeight="1" x14ac:dyDescent="0.2"/>
    <row r="12145" ht="12.75" customHeight="1" x14ac:dyDescent="0.2"/>
    <row r="12146" ht="12.75" customHeight="1" x14ac:dyDescent="0.2"/>
    <row r="12147" ht="12.75" customHeight="1" x14ac:dyDescent="0.2"/>
    <row r="12148" ht="12.75" customHeight="1" x14ac:dyDescent="0.2"/>
    <row r="12149" ht="12.75" customHeight="1" x14ac:dyDescent="0.2"/>
    <row r="12150" ht="12.75" customHeight="1" x14ac:dyDescent="0.2"/>
    <row r="12151" ht="12.75" customHeight="1" x14ac:dyDescent="0.2"/>
    <row r="12152" ht="12.75" customHeight="1" x14ac:dyDescent="0.2"/>
    <row r="12153" ht="12.75" customHeight="1" x14ac:dyDescent="0.2"/>
    <row r="12154" ht="12.75" customHeight="1" x14ac:dyDescent="0.2"/>
    <row r="12155" ht="12.75" customHeight="1" x14ac:dyDescent="0.2"/>
    <row r="12156" ht="12.75" customHeight="1" x14ac:dyDescent="0.2"/>
    <row r="12157" ht="12.75" customHeight="1" x14ac:dyDescent="0.2"/>
    <row r="12158" ht="12.75" customHeight="1" x14ac:dyDescent="0.2"/>
    <row r="12159" ht="12.75" customHeight="1" x14ac:dyDescent="0.2"/>
    <row r="12160" ht="12.75" customHeight="1" x14ac:dyDescent="0.2"/>
    <row r="12161" ht="12.75" customHeight="1" x14ac:dyDescent="0.2"/>
    <row r="12162" ht="12.75" customHeight="1" x14ac:dyDescent="0.2"/>
    <row r="12163" ht="12.75" customHeight="1" x14ac:dyDescent="0.2"/>
    <row r="12164" ht="12.75" customHeight="1" x14ac:dyDescent="0.2"/>
    <row r="12165" ht="12.75" customHeight="1" x14ac:dyDescent="0.2"/>
    <row r="12166" ht="12.75" customHeight="1" x14ac:dyDescent="0.2"/>
    <row r="12167" ht="12.75" customHeight="1" x14ac:dyDescent="0.2"/>
    <row r="12168" ht="12.75" customHeight="1" x14ac:dyDescent="0.2"/>
    <row r="12169" ht="12.75" customHeight="1" x14ac:dyDescent="0.2"/>
    <row r="12170" ht="12.75" customHeight="1" x14ac:dyDescent="0.2"/>
    <row r="12171" ht="12.75" customHeight="1" x14ac:dyDescent="0.2"/>
    <row r="12172" ht="12.75" customHeight="1" x14ac:dyDescent="0.2"/>
    <row r="12173" ht="12.75" customHeight="1" x14ac:dyDescent="0.2"/>
    <row r="12174" ht="12.75" customHeight="1" x14ac:dyDescent="0.2"/>
    <row r="12175" ht="12.75" customHeight="1" x14ac:dyDescent="0.2"/>
    <row r="12176" ht="12.75" customHeight="1" x14ac:dyDescent="0.2"/>
    <row r="12177" ht="12.75" customHeight="1" x14ac:dyDescent="0.2"/>
    <row r="12178" ht="12.75" customHeight="1" x14ac:dyDescent="0.2"/>
    <row r="12179" ht="12.75" customHeight="1" x14ac:dyDescent="0.2"/>
    <row r="12180" ht="12.75" customHeight="1" x14ac:dyDescent="0.2"/>
    <row r="12181" ht="12.75" customHeight="1" x14ac:dyDescent="0.2"/>
    <row r="12182" ht="12.75" customHeight="1" x14ac:dyDescent="0.2"/>
    <row r="12183" ht="12.75" customHeight="1" x14ac:dyDescent="0.2"/>
    <row r="12184" ht="12.75" customHeight="1" x14ac:dyDescent="0.2"/>
    <row r="12185" ht="12.75" customHeight="1" x14ac:dyDescent="0.2"/>
    <row r="12186" ht="12.75" customHeight="1" x14ac:dyDescent="0.2"/>
    <row r="12187" ht="12.75" customHeight="1" x14ac:dyDescent="0.2"/>
    <row r="12188" ht="12.75" customHeight="1" x14ac:dyDescent="0.2"/>
    <row r="12189" ht="12.75" customHeight="1" x14ac:dyDescent="0.2"/>
    <row r="12190" ht="12.75" customHeight="1" x14ac:dyDescent="0.2"/>
    <row r="12191" ht="12.75" customHeight="1" x14ac:dyDescent="0.2"/>
    <row r="12192" ht="12.75" customHeight="1" x14ac:dyDescent="0.2"/>
    <row r="12193" ht="12.75" customHeight="1" x14ac:dyDescent="0.2"/>
    <row r="12194" ht="12.75" customHeight="1" x14ac:dyDescent="0.2"/>
    <row r="12195" ht="12.75" customHeight="1" x14ac:dyDescent="0.2"/>
    <row r="12196" ht="12.75" customHeight="1" x14ac:dyDescent="0.2"/>
    <row r="12197" ht="12.75" customHeight="1" x14ac:dyDescent="0.2"/>
    <row r="12198" ht="12.75" customHeight="1" x14ac:dyDescent="0.2"/>
    <row r="12199" ht="12.75" customHeight="1" x14ac:dyDescent="0.2"/>
    <row r="12200" ht="12.75" customHeight="1" x14ac:dyDescent="0.2"/>
    <row r="12201" ht="12.75" customHeight="1" x14ac:dyDescent="0.2"/>
    <row r="12202" ht="12.75" customHeight="1" x14ac:dyDescent="0.2"/>
    <row r="12203" ht="12.75" customHeight="1" x14ac:dyDescent="0.2"/>
    <row r="12204" ht="12.75" customHeight="1" x14ac:dyDescent="0.2"/>
    <row r="12205" ht="12.75" customHeight="1" x14ac:dyDescent="0.2"/>
    <row r="12206" ht="12.75" customHeight="1" x14ac:dyDescent="0.2"/>
    <row r="12207" ht="12.75" customHeight="1" x14ac:dyDescent="0.2"/>
    <row r="12208" ht="12.75" customHeight="1" x14ac:dyDescent="0.2"/>
    <row r="12209" ht="12.75" customHeight="1" x14ac:dyDescent="0.2"/>
    <row r="12210" ht="12.75" customHeight="1" x14ac:dyDescent="0.2"/>
    <row r="12211" ht="12.75" customHeight="1" x14ac:dyDescent="0.2"/>
    <row r="12212" ht="12.75" customHeight="1" x14ac:dyDescent="0.2"/>
    <row r="12213" ht="12.75" customHeight="1" x14ac:dyDescent="0.2"/>
    <row r="12214" ht="12.75" customHeight="1" x14ac:dyDescent="0.2"/>
    <row r="12215" ht="12.75" customHeight="1" x14ac:dyDescent="0.2"/>
    <row r="12216" ht="12.75" customHeight="1" x14ac:dyDescent="0.2"/>
    <row r="12217" ht="12.75" customHeight="1" x14ac:dyDescent="0.2"/>
    <row r="12218" ht="12.75" customHeight="1" x14ac:dyDescent="0.2"/>
    <row r="12219" ht="12.75" customHeight="1" x14ac:dyDescent="0.2"/>
    <row r="12220" ht="12.75" customHeight="1" x14ac:dyDescent="0.2"/>
    <row r="12221" ht="12.75" customHeight="1" x14ac:dyDescent="0.2"/>
    <row r="12222" ht="12.75" customHeight="1" x14ac:dyDescent="0.2"/>
    <row r="12223" ht="12.75" customHeight="1" x14ac:dyDescent="0.2"/>
    <row r="12224" ht="12.75" customHeight="1" x14ac:dyDescent="0.2"/>
    <row r="12225" ht="12.75" customHeight="1" x14ac:dyDescent="0.2"/>
    <row r="12226" ht="12.75" customHeight="1" x14ac:dyDescent="0.2"/>
    <row r="12227" ht="12.75" customHeight="1" x14ac:dyDescent="0.2"/>
    <row r="12228" ht="12.75" customHeight="1" x14ac:dyDescent="0.2"/>
    <row r="12229" ht="12.75" customHeight="1" x14ac:dyDescent="0.2"/>
    <row r="12230" ht="12.75" customHeight="1" x14ac:dyDescent="0.2"/>
    <row r="12231" ht="12.75" customHeight="1" x14ac:dyDescent="0.2"/>
    <row r="12232" ht="12.75" customHeight="1" x14ac:dyDescent="0.2"/>
    <row r="12233" ht="12.75" customHeight="1" x14ac:dyDescent="0.2"/>
    <row r="12234" ht="12.75" customHeight="1" x14ac:dyDescent="0.2"/>
    <row r="12235" ht="12.75" customHeight="1" x14ac:dyDescent="0.2"/>
    <row r="12236" ht="12.75" customHeight="1" x14ac:dyDescent="0.2"/>
    <row r="12237" ht="12.75" customHeight="1" x14ac:dyDescent="0.2"/>
    <row r="12238" ht="12.75" customHeight="1" x14ac:dyDescent="0.2"/>
    <row r="12239" ht="12.75" customHeight="1" x14ac:dyDescent="0.2"/>
    <row r="12240" ht="12.75" customHeight="1" x14ac:dyDescent="0.2"/>
    <row r="12241" ht="12.75" customHeight="1" x14ac:dyDescent="0.2"/>
    <row r="12242" ht="12.75" customHeight="1" x14ac:dyDescent="0.2"/>
    <row r="12243" ht="12.75" customHeight="1" x14ac:dyDescent="0.2"/>
    <row r="12244" ht="12.75" customHeight="1" x14ac:dyDescent="0.2"/>
    <row r="12245" ht="12.75" customHeight="1" x14ac:dyDescent="0.2"/>
    <row r="12246" ht="12.75" customHeight="1" x14ac:dyDescent="0.2"/>
    <row r="12247" ht="12.75" customHeight="1" x14ac:dyDescent="0.2"/>
    <row r="12248" ht="12.75" customHeight="1" x14ac:dyDescent="0.2"/>
    <row r="12249" ht="12.75" customHeight="1" x14ac:dyDescent="0.2"/>
    <row r="12250" ht="12.75" customHeight="1" x14ac:dyDescent="0.2"/>
    <row r="12251" ht="12.75" customHeight="1" x14ac:dyDescent="0.2"/>
    <row r="12252" ht="12.75" customHeight="1" x14ac:dyDescent="0.2"/>
    <row r="12253" ht="12.75" customHeight="1" x14ac:dyDescent="0.2"/>
    <row r="12254" ht="12.75" customHeight="1" x14ac:dyDescent="0.2"/>
    <row r="12255" ht="12.75" customHeight="1" x14ac:dyDescent="0.2"/>
    <row r="12256" ht="12.75" customHeight="1" x14ac:dyDescent="0.2"/>
    <row r="12257" ht="12.75" customHeight="1" x14ac:dyDescent="0.2"/>
    <row r="12258" ht="12.75" customHeight="1" x14ac:dyDescent="0.2"/>
    <row r="12259" ht="12.75" customHeight="1" x14ac:dyDescent="0.2"/>
    <row r="12260" ht="12.75" customHeight="1" x14ac:dyDescent="0.2"/>
    <row r="12261" ht="12.75" customHeight="1" x14ac:dyDescent="0.2"/>
    <row r="12262" ht="12.75" customHeight="1" x14ac:dyDescent="0.2"/>
    <row r="12263" ht="12.75" customHeight="1" x14ac:dyDescent="0.2"/>
    <row r="12264" ht="12.75" customHeight="1" x14ac:dyDescent="0.2"/>
    <row r="12265" ht="12.75" customHeight="1" x14ac:dyDescent="0.2"/>
    <row r="12266" ht="12.75" customHeight="1" x14ac:dyDescent="0.2"/>
    <row r="12267" ht="12.75" customHeight="1" x14ac:dyDescent="0.2"/>
    <row r="12268" ht="12.75" customHeight="1" x14ac:dyDescent="0.2"/>
    <row r="12269" ht="12.75" customHeight="1" x14ac:dyDescent="0.2"/>
    <row r="12270" ht="12.75" customHeight="1" x14ac:dyDescent="0.2"/>
    <row r="12271" ht="12.75" customHeight="1" x14ac:dyDescent="0.2"/>
    <row r="12272" ht="12.75" customHeight="1" x14ac:dyDescent="0.2"/>
    <row r="12273" ht="12.75" customHeight="1" x14ac:dyDescent="0.2"/>
    <row r="12274" ht="12.75" customHeight="1" x14ac:dyDescent="0.2"/>
    <row r="12275" ht="12.75" customHeight="1" x14ac:dyDescent="0.2"/>
    <row r="12276" ht="12.75" customHeight="1" x14ac:dyDescent="0.2"/>
    <row r="12277" ht="12.75" customHeight="1" x14ac:dyDescent="0.2"/>
    <row r="12278" ht="12.75" customHeight="1" x14ac:dyDescent="0.2"/>
    <row r="12279" ht="12.75" customHeight="1" x14ac:dyDescent="0.2"/>
    <row r="12280" ht="12.75" customHeight="1" x14ac:dyDescent="0.2"/>
    <row r="12281" ht="12.75" customHeight="1" x14ac:dyDescent="0.2"/>
    <row r="12282" ht="12.75" customHeight="1" x14ac:dyDescent="0.2"/>
    <row r="12283" ht="12.75" customHeight="1" x14ac:dyDescent="0.2"/>
    <row r="12284" ht="12.75" customHeight="1" x14ac:dyDescent="0.2"/>
    <row r="12285" ht="12.75" customHeight="1" x14ac:dyDescent="0.2"/>
    <row r="12286" ht="12.75" customHeight="1" x14ac:dyDescent="0.2"/>
    <row r="12287" ht="12.75" customHeight="1" x14ac:dyDescent="0.2"/>
    <row r="12288" ht="12.75" customHeight="1" x14ac:dyDescent="0.2"/>
    <row r="12289" ht="12.75" customHeight="1" x14ac:dyDescent="0.2"/>
    <row r="12290" ht="12.75" customHeight="1" x14ac:dyDescent="0.2"/>
    <row r="12291" ht="12.75" customHeight="1" x14ac:dyDescent="0.2"/>
    <row r="12292" ht="12.75" customHeight="1" x14ac:dyDescent="0.2"/>
    <row r="12293" ht="12.75" customHeight="1" x14ac:dyDescent="0.2"/>
    <row r="12294" ht="12.75" customHeight="1" x14ac:dyDescent="0.2"/>
    <row r="12295" ht="12.75" customHeight="1" x14ac:dyDescent="0.2"/>
    <row r="12296" ht="12.75" customHeight="1" x14ac:dyDescent="0.2"/>
    <row r="12297" ht="12.75" customHeight="1" x14ac:dyDescent="0.2"/>
    <row r="12298" ht="12.75" customHeight="1" x14ac:dyDescent="0.2"/>
    <row r="12299" ht="12.75" customHeight="1" x14ac:dyDescent="0.2"/>
    <row r="12300" ht="12.75" customHeight="1" x14ac:dyDescent="0.2"/>
    <row r="12301" ht="12.75" customHeight="1" x14ac:dyDescent="0.2"/>
    <row r="12302" ht="12.75" customHeight="1" x14ac:dyDescent="0.2"/>
    <row r="12303" ht="12.75" customHeight="1" x14ac:dyDescent="0.2"/>
    <row r="12304" ht="12.75" customHeight="1" x14ac:dyDescent="0.2"/>
    <row r="12305" ht="12.75" customHeight="1" x14ac:dyDescent="0.2"/>
    <row r="12306" ht="12.75" customHeight="1" x14ac:dyDescent="0.2"/>
    <row r="12307" ht="12.75" customHeight="1" x14ac:dyDescent="0.2"/>
    <row r="12308" ht="12.75" customHeight="1" x14ac:dyDescent="0.2"/>
    <row r="12309" ht="12.75" customHeight="1" x14ac:dyDescent="0.2"/>
    <row r="12310" ht="12.75" customHeight="1" x14ac:dyDescent="0.2"/>
    <row r="12311" ht="12.75" customHeight="1" x14ac:dyDescent="0.2"/>
    <row r="12312" ht="12.75" customHeight="1" x14ac:dyDescent="0.2"/>
    <row r="12313" ht="12.75" customHeight="1" x14ac:dyDescent="0.2"/>
    <row r="12314" ht="12.75" customHeight="1" x14ac:dyDescent="0.2"/>
    <row r="12315" ht="12.75" customHeight="1" x14ac:dyDescent="0.2"/>
    <row r="12316" ht="12.75" customHeight="1" x14ac:dyDescent="0.2"/>
    <row r="12317" ht="12.75" customHeight="1" x14ac:dyDescent="0.2"/>
    <row r="12318" ht="12.75" customHeight="1" x14ac:dyDescent="0.2"/>
    <row r="12319" ht="12.75" customHeight="1" x14ac:dyDescent="0.2"/>
    <row r="12320" ht="12.75" customHeight="1" x14ac:dyDescent="0.2"/>
    <row r="12321" ht="12.75" customHeight="1" x14ac:dyDescent="0.2"/>
    <row r="12322" ht="12.75" customHeight="1" x14ac:dyDescent="0.2"/>
    <row r="12323" ht="12.75" customHeight="1" x14ac:dyDescent="0.2"/>
    <row r="12324" ht="12.75" customHeight="1" x14ac:dyDescent="0.2"/>
    <row r="12325" ht="12.75" customHeight="1" x14ac:dyDescent="0.2"/>
    <row r="12326" ht="12.75" customHeight="1" x14ac:dyDescent="0.2"/>
    <row r="12327" ht="12.75" customHeight="1" x14ac:dyDescent="0.2"/>
    <row r="12328" ht="12.75" customHeight="1" x14ac:dyDescent="0.2"/>
    <row r="12329" ht="12.75" customHeight="1" x14ac:dyDescent="0.2"/>
    <row r="12330" ht="12.75" customHeight="1" x14ac:dyDescent="0.2"/>
    <row r="12331" ht="12.75" customHeight="1" x14ac:dyDescent="0.2"/>
    <row r="12332" ht="12.75" customHeight="1" x14ac:dyDescent="0.2"/>
    <row r="12333" ht="12.75" customHeight="1" x14ac:dyDescent="0.2"/>
    <row r="12334" ht="12.75" customHeight="1" x14ac:dyDescent="0.2"/>
    <row r="12335" ht="12.75" customHeight="1" x14ac:dyDescent="0.2"/>
    <row r="12336" ht="12.75" customHeight="1" x14ac:dyDescent="0.2"/>
    <row r="12337" ht="12.75" customHeight="1" x14ac:dyDescent="0.2"/>
    <row r="12338" ht="12.75" customHeight="1" x14ac:dyDescent="0.2"/>
    <row r="12339" ht="12.75" customHeight="1" x14ac:dyDescent="0.2"/>
    <row r="12340" ht="12.75" customHeight="1" x14ac:dyDescent="0.2"/>
    <row r="12341" ht="12.75" customHeight="1" x14ac:dyDescent="0.2"/>
    <row r="12342" ht="12.75" customHeight="1" x14ac:dyDescent="0.2"/>
    <row r="12343" ht="12.75" customHeight="1" x14ac:dyDescent="0.2"/>
    <row r="12344" ht="12.75" customHeight="1" x14ac:dyDescent="0.2"/>
    <row r="12345" ht="12.75" customHeight="1" x14ac:dyDescent="0.2"/>
    <row r="12346" ht="12.75" customHeight="1" x14ac:dyDescent="0.2"/>
    <row r="12347" ht="12.75" customHeight="1" x14ac:dyDescent="0.2"/>
    <row r="12348" ht="12.75" customHeight="1" x14ac:dyDescent="0.2"/>
    <row r="12349" ht="12.75" customHeight="1" x14ac:dyDescent="0.2"/>
    <row r="12350" ht="12.75" customHeight="1" x14ac:dyDescent="0.2"/>
    <row r="12351" ht="12.75" customHeight="1" x14ac:dyDescent="0.2"/>
    <row r="12352" ht="12.75" customHeight="1" x14ac:dyDescent="0.2"/>
    <row r="12353" ht="12.75" customHeight="1" x14ac:dyDescent="0.2"/>
    <row r="12354" ht="12.75" customHeight="1" x14ac:dyDescent="0.2"/>
    <row r="12355" ht="12.75" customHeight="1" x14ac:dyDescent="0.2"/>
    <row r="12356" ht="12.75" customHeight="1" x14ac:dyDescent="0.2"/>
    <row r="12357" ht="12.75" customHeight="1" x14ac:dyDescent="0.2"/>
    <row r="12358" ht="12.75" customHeight="1" x14ac:dyDescent="0.2"/>
    <row r="12359" ht="12.75" customHeight="1" x14ac:dyDescent="0.2"/>
    <row r="12360" ht="12.75" customHeight="1" x14ac:dyDescent="0.2"/>
    <row r="12361" ht="12.75" customHeight="1" x14ac:dyDescent="0.2"/>
    <row r="12362" ht="12.75" customHeight="1" x14ac:dyDescent="0.2"/>
    <row r="12363" ht="12.75" customHeight="1" x14ac:dyDescent="0.2"/>
    <row r="12364" ht="12.75" customHeight="1" x14ac:dyDescent="0.2"/>
    <row r="12365" ht="12.75" customHeight="1" x14ac:dyDescent="0.2"/>
    <row r="12366" ht="12.75" customHeight="1" x14ac:dyDescent="0.2"/>
    <row r="12367" ht="12.75" customHeight="1" x14ac:dyDescent="0.2"/>
    <row r="12368" ht="12.75" customHeight="1" x14ac:dyDescent="0.2"/>
    <row r="12369" ht="12.75" customHeight="1" x14ac:dyDescent="0.2"/>
    <row r="12370" ht="12.75" customHeight="1" x14ac:dyDescent="0.2"/>
    <row r="12371" ht="12.75" customHeight="1" x14ac:dyDescent="0.2"/>
    <row r="12372" ht="12.75" customHeight="1" x14ac:dyDescent="0.2"/>
    <row r="12373" ht="12.75" customHeight="1" x14ac:dyDescent="0.2"/>
    <row r="12374" ht="12.75" customHeight="1" x14ac:dyDescent="0.2"/>
    <row r="12375" ht="12.75" customHeight="1" x14ac:dyDescent="0.2"/>
    <row r="12376" ht="12.75" customHeight="1" x14ac:dyDescent="0.2"/>
    <row r="12377" ht="12.75" customHeight="1" x14ac:dyDescent="0.2"/>
    <row r="12378" ht="12.75" customHeight="1" x14ac:dyDescent="0.2"/>
    <row r="12379" ht="12.75" customHeight="1" x14ac:dyDescent="0.2"/>
    <row r="12380" ht="12.75" customHeight="1" x14ac:dyDescent="0.2"/>
    <row r="12381" ht="12.75" customHeight="1" x14ac:dyDescent="0.2"/>
    <row r="12382" ht="12.75" customHeight="1" x14ac:dyDescent="0.2"/>
    <row r="12383" ht="12.75" customHeight="1" x14ac:dyDescent="0.2"/>
    <row r="12384" ht="12.75" customHeight="1" x14ac:dyDescent="0.2"/>
    <row r="12385" ht="12.75" customHeight="1" x14ac:dyDescent="0.2"/>
    <row r="12386" ht="12.75" customHeight="1" x14ac:dyDescent="0.2"/>
    <row r="12387" ht="12.75" customHeight="1" x14ac:dyDescent="0.2"/>
    <row r="12388" ht="12.75" customHeight="1" x14ac:dyDescent="0.2"/>
    <row r="12389" ht="12.75" customHeight="1" x14ac:dyDescent="0.2"/>
    <row r="12390" ht="12.75" customHeight="1" x14ac:dyDescent="0.2"/>
    <row r="12391" ht="12.75" customHeight="1" x14ac:dyDescent="0.2"/>
    <row r="12392" ht="12.75" customHeight="1" x14ac:dyDescent="0.2"/>
    <row r="12393" ht="12.75" customHeight="1" x14ac:dyDescent="0.2"/>
    <row r="12394" ht="12.75" customHeight="1" x14ac:dyDescent="0.2"/>
    <row r="12395" ht="12.75" customHeight="1" x14ac:dyDescent="0.2"/>
    <row r="12396" ht="12.75" customHeight="1" x14ac:dyDescent="0.2"/>
    <row r="12397" ht="12.75" customHeight="1" x14ac:dyDescent="0.2"/>
    <row r="12398" ht="12.75" customHeight="1" x14ac:dyDescent="0.2"/>
    <row r="12399" ht="12.75" customHeight="1" x14ac:dyDescent="0.2"/>
    <row r="12400" ht="12.75" customHeight="1" x14ac:dyDescent="0.2"/>
    <row r="12401" ht="12.75" customHeight="1" x14ac:dyDescent="0.2"/>
    <row r="12402" ht="12.75" customHeight="1" x14ac:dyDescent="0.2"/>
    <row r="12403" ht="12.75" customHeight="1" x14ac:dyDescent="0.2"/>
    <row r="12404" ht="12.75" customHeight="1" x14ac:dyDescent="0.2"/>
    <row r="12405" ht="12.75" customHeight="1" x14ac:dyDescent="0.2"/>
    <row r="12406" ht="12.75" customHeight="1" x14ac:dyDescent="0.2"/>
    <row r="12407" ht="12.75" customHeight="1" x14ac:dyDescent="0.2"/>
    <row r="12408" ht="12.75" customHeight="1" x14ac:dyDescent="0.2"/>
    <row r="12409" ht="12.75" customHeight="1" x14ac:dyDescent="0.2"/>
    <row r="12410" ht="12.75" customHeight="1" x14ac:dyDescent="0.2"/>
    <row r="12411" ht="12.75" customHeight="1" x14ac:dyDescent="0.2"/>
    <row r="12412" ht="12.75" customHeight="1" x14ac:dyDescent="0.2"/>
    <row r="12413" ht="12.75" customHeight="1" x14ac:dyDescent="0.2"/>
    <row r="12414" ht="12.75" customHeight="1" x14ac:dyDescent="0.2"/>
    <row r="12415" ht="12.75" customHeight="1" x14ac:dyDescent="0.2"/>
    <row r="12416" ht="12.75" customHeight="1" x14ac:dyDescent="0.2"/>
    <row r="12417" ht="12.75" customHeight="1" x14ac:dyDescent="0.2"/>
    <row r="12418" ht="12.75" customHeight="1" x14ac:dyDescent="0.2"/>
    <row r="12419" ht="12.75" customHeight="1" x14ac:dyDescent="0.2"/>
    <row r="12420" ht="12.75" customHeight="1" x14ac:dyDescent="0.2"/>
    <row r="12421" ht="12.75" customHeight="1" x14ac:dyDescent="0.2"/>
    <row r="12422" ht="12.75" customHeight="1" x14ac:dyDescent="0.2"/>
    <row r="12423" ht="12.75" customHeight="1" x14ac:dyDescent="0.2"/>
    <row r="12424" ht="12.75" customHeight="1" x14ac:dyDescent="0.2"/>
    <row r="12425" ht="12.75" customHeight="1" x14ac:dyDescent="0.2"/>
    <row r="12426" ht="12.75" customHeight="1" x14ac:dyDescent="0.2"/>
    <row r="12427" ht="12.75" customHeight="1" x14ac:dyDescent="0.2"/>
    <row r="12428" ht="12.75" customHeight="1" x14ac:dyDescent="0.2"/>
    <row r="12429" ht="12.75" customHeight="1" x14ac:dyDescent="0.2"/>
    <row r="12430" ht="12.75" customHeight="1" x14ac:dyDescent="0.2"/>
    <row r="12431" ht="12.75" customHeight="1" x14ac:dyDescent="0.2"/>
    <row r="12432" ht="12.75" customHeight="1" x14ac:dyDescent="0.2"/>
    <row r="12433" ht="12.75" customHeight="1" x14ac:dyDescent="0.2"/>
    <row r="12434" ht="12.75" customHeight="1" x14ac:dyDescent="0.2"/>
    <row r="12435" ht="12.75" customHeight="1" x14ac:dyDescent="0.2"/>
    <row r="12436" ht="12.75" customHeight="1" x14ac:dyDescent="0.2"/>
    <row r="12437" ht="12.75" customHeight="1" x14ac:dyDescent="0.2"/>
    <row r="12438" ht="12.75" customHeight="1" x14ac:dyDescent="0.2"/>
    <row r="12439" ht="12.75" customHeight="1" x14ac:dyDescent="0.2"/>
    <row r="12440" ht="12.75" customHeight="1" x14ac:dyDescent="0.2"/>
    <row r="12441" ht="12.75" customHeight="1" x14ac:dyDescent="0.2"/>
    <row r="12442" ht="12.75" customHeight="1" x14ac:dyDescent="0.2"/>
    <row r="12443" ht="12.75" customHeight="1" x14ac:dyDescent="0.2"/>
    <row r="12444" ht="12.75" customHeight="1" x14ac:dyDescent="0.2"/>
    <row r="12445" ht="12.75" customHeight="1" x14ac:dyDescent="0.2"/>
    <row r="12446" ht="12.75" customHeight="1" x14ac:dyDescent="0.2"/>
    <row r="12447" ht="12.75" customHeight="1" x14ac:dyDescent="0.2"/>
    <row r="12448" ht="12.75" customHeight="1" x14ac:dyDescent="0.2"/>
    <row r="12449" ht="12.75" customHeight="1" x14ac:dyDescent="0.2"/>
    <row r="12450" ht="12.75" customHeight="1" x14ac:dyDescent="0.2"/>
    <row r="12451" ht="12.75" customHeight="1" x14ac:dyDescent="0.2"/>
    <row r="12452" ht="12.75" customHeight="1" x14ac:dyDescent="0.2"/>
    <row r="12453" ht="12.75" customHeight="1" x14ac:dyDescent="0.2"/>
    <row r="12454" ht="12.75" customHeight="1" x14ac:dyDescent="0.2"/>
    <row r="12455" ht="12.75" customHeight="1" x14ac:dyDescent="0.2"/>
    <row r="12456" ht="12.75" customHeight="1" x14ac:dyDescent="0.2"/>
    <row r="12457" ht="12.75" customHeight="1" x14ac:dyDescent="0.2"/>
    <row r="12458" ht="12.75" customHeight="1" x14ac:dyDescent="0.2"/>
    <row r="12459" ht="12.75" customHeight="1" x14ac:dyDescent="0.2"/>
    <row r="12460" ht="12.75" customHeight="1" x14ac:dyDescent="0.2"/>
    <row r="12461" ht="12.75" customHeight="1" x14ac:dyDescent="0.2"/>
    <row r="12462" ht="12.75" customHeight="1" x14ac:dyDescent="0.2"/>
    <row r="12463" ht="12.75" customHeight="1" x14ac:dyDescent="0.2"/>
    <row r="12464" ht="12.75" customHeight="1" x14ac:dyDescent="0.2"/>
    <row r="12465" ht="12.75" customHeight="1" x14ac:dyDescent="0.2"/>
    <row r="12466" ht="12.75" customHeight="1" x14ac:dyDescent="0.2"/>
    <row r="12467" ht="12.75" customHeight="1" x14ac:dyDescent="0.2"/>
    <row r="12468" ht="12.75" customHeight="1" x14ac:dyDescent="0.2"/>
    <row r="12469" ht="12.75" customHeight="1" x14ac:dyDescent="0.2"/>
    <row r="12470" ht="12.75" customHeight="1" x14ac:dyDescent="0.2"/>
    <row r="12471" ht="12.75" customHeight="1" x14ac:dyDescent="0.2"/>
    <row r="12472" ht="12.75" customHeight="1" x14ac:dyDescent="0.2"/>
    <row r="12473" ht="12.75" customHeight="1" x14ac:dyDescent="0.2"/>
    <row r="12474" ht="12.75" customHeight="1" x14ac:dyDescent="0.2"/>
    <row r="12475" ht="12.75" customHeight="1" x14ac:dyDescent="0.2"/>
    <row r="12476" ht="12.75" customHeight="1" x14ac:dyDescent="0.2"/>
    <row r="12477" ht="12.75" customHeight="1" x14ac:dyDescent="0.2"/>
    <row r="12478" ht="12.75" customHeight="1" x14ac:dyDescent="0.2"/>
    <row r="12479" ht="12.75" customHeight="1" x14ac:dyDescent="0.2"/>
    <row r="12480" ht="12.75" customHeight="1" x14ac:dyDescent="0.2"/>
    <row r="12481" ht="12.75" customHeight="1" x14ac:dyDescent="0.2"/>
    <row r="12482" ht="12.75" customHeight="1" x14ac:dyDescent="0.2"/>
    <row r="12483" ht="12.75" customHeight="1" x14ac:dyDescent="0.2"/>
    <row r="12484" ht="12.75" customHeight="1" x14ac:dyDescent="0.2"/>
    <row r="12485" ht="12.75" customHeight="1" x14ac:dyDescent="0.2"/>
    <row r="12486" ht="12.75" customHeight="1" x14ac:dyDescent="0.2"/>
    <row r="12487" ht="12.75" customHeight="1" x14ac:dyDescent="0.2"/>
    <row r="12488" ht="12.75" customHeight="1" x14ac:dyDescent="0.2"/>
    <row r="12489" ht="12.75" customHeight="1" x14ac:dyDescent="0.2"/>
    <row r="12490" ht="12.75" customHeight="1" x14ac:dyDescent="0.2"/>
    <row r="12491" ht="12.75" customHeight="1" x14ac:dyDescent="0.2"/>
    <row r="12492" ht="12.75" customHeight="1" x14ac:dyDescent="0.2"/>
    <row r="12493" ht="12.75" customHeight="1" x14ac:dyDescent="0.2"/>
    <row r="12494" ht="12.75" customHeight="1" x14ac:dyDescent="0.2"/>
    <row r="12495" ht="12.75" customHeight="1" x14ac:dyDescent="0.2"/>
    <row r="12496" ht="12.75" customHeight="1" x14ac:dyDescent="0.2"/>
    <row r="12497" ht="12.75" customHeight="1" x14ac:dyDescent="0.2"/>
    <row r="12498" ht="12.75" customHeight="1" x14ac:dyDescent="0.2"/>
    <row r="12499" ht="12.75" customHeight="1" x14ac:dyDescent="0.2"/>
    <row r="12500" ht="12.75" customHeight="1" x14ac:dyDescent="0.2"/>
    <row r="12501" ht="12.75" customHeight="1" x14ac:dyDescent="0.2"/>
    <row r="12502" ht="12.75" customHeight="1" x14ac:dyDescent="0.2"/>
    <row r="12503" ht="12.75" customHeight="1" x14ac:dyDescent="0.2"/>
    <row r="12504" ht="12.75" customHeight="1" x14ac:dyDescent="0.2"/>
    <row r="12505" ht="12.75" customHeight="1" x14ac:dyDescent="0.2"/>
    <row r="12506" ht="12.75" customHeight="1" x14ac:dyDescent="0.2"/>
    <row r="12507" ht="12.75" customHeight="1" x14ac:dyDescent="0.2"/>
    <row r="12508" ht="12.75" customHeight="1" x14ac:dyDescent="0.2"/>
    <row r="12509" ht="12.75" customHeight="1" x14ac:dyDescent="0.2"/>
    <row r="12510" ht="12.75" customHeight="1" x14ac:dyDescent="0.2"/>
    <row r="12511" ht="12.75" customHeight="1" x14ac:dyDescent="0.2"/>
    <row r="12512" ht="12.75" customHeight="1" x14ac:dyDescent="0.2"/>
    <row r="12513" ht="12.75" customHeight="1" x14ac:dyDescent="0.2"/>
    <row r="12514" ht="12.75" customHeight="1" x14ac:dyDescent="0.2"/>
    <row r="12515" ht="12.75" customHeight="1" x14ac:dyDescent="0.2"/>
    <row r="12516" ht="12.75" customHeight="1" x14ac:dyDescent="0.2"/>
    <row r="12517" ht="12.75" customHeight="1" x14ac:dyDescent="0.2"/>
    <row r="12518" ht="12.75" customHeight="1" x14ac:dyDescent="0.2"/>
    <row r="12519" ht="12.75" customHeight="1" x14ac:dyDescent="0.2"/>
    <row r="12520" ht="12.75" customHeight="1" x14ac:dyDescent="0.2"/>
    <row r="12521" ht="12.75" customHeight="1" x14ac:dyDescent="0.2"/>
    <row r="12522" ht="12.75" customHeight="1" x14ac:dyDescent="0.2"/>
    <row r="12523" ht="12.75" customHeight="1" x14ac:dyDescent="0.2"/>
    <row r="12524" ht="12.75" customHeight="1" x14ac:dyDescent="0.2"/>
    <row r="12525" ht="12.75" customHeight="1" x14ac:dyDescent="0.2"/>
    <row r="12526" ht="12.75" customHeight="1" x14ac:dyDescent="0.2"/>
    <row r="12527" ht="12.75" customHeight="1" x14ac:dyDescent="0.2"/>
    <row r="12528" ht="12.75" customHeight="1" x14ac:dyDescent="0.2"/>
    <row r="12529" ht="12.75" customHeight="1" x14ac:dyDescent="0.2"/>
    <row r="12530" ht="12.75" customHeight="1" x14ac:dyDescent="0.2"/>
    <row r="12531" ht="12.75" customHeight="1" x14ac:dyDescent="0.2"/>
    <row r="12532" ht="12.75" customHeight="1" x14ac:dyDescent="0.2"/>
    <row r="12533" ht="12.75" customHeight="1" x14ac:dyDescent="0.2"/>
    <row r="12534" ht="12.75" customHeight="1" x14ac:dyDescent="0.2"/>
    <row r="12535" ht="12.75" customHeight="1" x14ac:dyDescent="0.2"/>
    <row r="12536" ht="12.75" customHeight="1" x14ac:dyDescent="0.2"/>
    <row r="12537" ht="12.75" customHeight="1" x14ac:dyDescent="0.2"/>
    <row r="12538" ht="12.75" customHeight="1" x14ac:dyDescent="0.2"/>
    <row r="12539" ht="12.75" customHeight="1" x14ac:dyDescent="0.2"/>
    <row r="12540" ht="12.75" customHeight="1" x14ac:dyDescent="0.2"/>
    <row r="12541" ht="12.75" customHeight="1" x14ac:dyDescent="0.2"/>
    <row r="12542" ht="12.75" customHeight="1" x14ac:dyDescent="0.2"/>
    <row r="12543" ht="12.75" customHeight="1" x14ac:dyDescent="0.2"/>
    <row r="12544" ht="12.75" customHeight="1" x14ac:dyDescent="0.2"/>
    <row r="12545" ht="12.75" customHeight="1" x14ac:dyDescent="0.2"/>
    <row r="12546" ht="12.75" customHeight="1" x14ac:dyDescent="0.2"/>
    <row r="12547" ht="12.75" customHeight="1" x14ac:dyDescent="0.2"/>
    <row r="12548" ht="12.75" customHeight="1" x14ac:dyDescent="0.2"/>
    <row r="12549" ht="12.75" customHeight="1" x14ac:dyDescent="0.2"/>
    <row r="12550" ht="12.75" customHeight="1" x14ac:dyDescent="0.2"/>
    <row r="12551" ht="12.75" customHeight="1" x14ac:dyDescent="0.2"/>
    <row r="12552" ht="12.75" customHeight="1" x14ac:dyDescent="0.2"/>
    <row r="12553" ht="12.75" customHeight="1" x14ac:dyDescent="0.2"/>
    <row r="12554" ht="12.75" customHeight="1" x14ac:dyDescent="0.2"/>
    <row r="12555" ht="12.75" customHeight="1" x14ac:dyDescent="0.2"/>
    <row r="12556" ht="12.75" customHeight="1" x14ac:dyDescent="0.2"/>
    <row r="12557" ht="12.75" customHeight="1" x14ac:dyDescent="0.2"/>
    <row r="12558" ht="12.75" customHeight="1" x14ac:dyDescent="0.2"/>
    <row r="12559" ht="12.75" customHeight="1" x14ac:dyDescent="0.2"/>
    <row r="12560" ht="12.75" customHeight="1" x14ac:dyDescent="0.2"/>
    <row r="12561" ht="12.75" customHeight="1" x14ac:dyDescent="0.2"/>
    <row r="12562" ht="12.75" customHeight="1" x14ac:dyDescent="0.2"/>
    <row r="12563" ht="12.75" customHeight="1" x14ac:dyDescent="0.2"/>
    <row r="12564" ht="12.75" customHeight="1" x14ac:dyDescent="0.2"/>
    <row r="12565" ht="12.75" customHeight="1" x14ac:dyDescent="0.2"/>
    <row r="12566" ht="12.75" customHeight="1" x14ac:dyDescent="0.2"/>
    <row r="12567" ht="12.75" customHeight="1" x14ac:dyDescent="0.2"/>
    <row r="12568" ht="12.75" customHeight="1" x14ac:dyDescent="0.2"/>
    <row r="12569" ht="12.75" customHeight="1" x14ac:dyDescent="0.2"/>
    <row r="12570" ht="12.75" customHeight="1" x14ac:dyDescent="0.2"/>
    <row r="12571" ht="12.75" customHeight="1" x14ac:dyDescent="0.2"/>
    <row r="12572" ht="12.75" customHeight="1" x14ac:dyDescent="0.2"/>
    <row r="12573" ht="12.75" customHeight="1" x14ac:dyDescent="0.2"/>
    <row r="12574" ht="12.75" customHeight="1" x14ac:dyDescent="0.2"/>
    <row r="12575" ht="12.75" customHeight="1" x14ac:dyDescent="0.2"/>
    <row r="12576" ht="12.75" customHeight="1" x14ac:dyDescent="0.2"/>
    <row r="12577" ht="12.75" customHeight="1" x14ac:dyDescent="0.2"/>
    <row r="12578" ht="12.75" customHeight="1" x14ac:dyDescent="0.2"/>
    <row r="12579" ht="12.75" customHeight="1" x14ac:dyDescent="0.2"/>
    <row r="12580" ht="12.75" customHeight="1" x14ac:dyDescent="0.2"/>
    <row r="12581" ht="12.75" customHeight="1" x14ac:dyDescent="0.2"/>
    <row r="12582" ht="12.75" customHeight="1" x14ac:dyDescent="0.2"/>
    <row r="12583" ht="12.75" customHeight="1" x14ac:dyDescent="0.2"/>
    <row r="12584" ht="12.75" customHeight="1" x14ac:dyDescent="0.2"/>
    <row r="12585" ht="12.75" customHeight="1" x14ac:dyDescent="0.2"/>
    <row r="12586" ht="12.75" customHeight="1" x14ac:dyDescent="0.2"/>
    <row r="12587" ht="12.75" customHeight="1" x14ac:dyDescent="0.2"/>
    <row r="12588" ht="12.75" customHeight="1" x14ac:dyDescent="0.2"/>
    <row r="12589" ht="12.75" customHeight="1" x14ac:dyDescent="0.2"/>
    <row r="12590" ht="12.75" customHeight="1" x14ac:dyDescent="0.2"/>
    <row r="12591" ht="12.75" customHeight="1" x14ac:dyDescent="0.2"/>
    <row r="12592" ht="12.75" customHeight="1" x14ac:dyDescent="0.2"/>
    <row r="12593" ht="12.75" customHeight="1" x14ac:dyDescent="0.2"/>
    <row r="12594" ht="12.75" customHeight="1" x14ac:dyDescent="0.2"/>
    <row r="12595" ht="12.75" customHeight="1" x14ac:dyDescent="0.2"/>
    <row r="12596" ht="12.75" customHeight="1" x14ac:dyDescent="0.2"/>
    <row r="12597" ht="12.75" customHeight="1" x14ac:dyDescent="0.2"/>
    <row r="12598" ht="12.75" customHeight="1" x14ac:dyDescent="0.2"/>
    <row r="12599" ht="12.75" customHeight="1" x14ac:dyDescent="0.2"/>
    <row r="12600" ht="12.75" customHeight="1" x14ac:dyDescent="0.2"/>
    <row r="12601" ht="12.75" customHeight="1" x14ac:dyDescent="0.2"/>
    <row r="12602" ht="12.75" customHeight="1" x14ac:dyDescent="0.2"/>
    <row r="12603" ht="12.75" customHeight="1" x14ac:dyDescent="0.2"/>
    <row r="12604" ht="12.75" customHeight="1" x14ac:dyDescent="0.2"/>
    <row r="12605" ht="12.75" customHeight="1" x14ac:dyDescent="0.2"/>
    <row r="12606" ht="12.75" customHeight="1" x14ac:dyDescent="0.2"/>
    <row r="12607" ht="12.75" customHeight="1" x14ac:dyDescent="0.2"/>
    <row r="12608" ht="12.75" customHeight="1" x14ac:dyDescent="0.2"/>
    <row r="12609" ht="12.75" customHeight="1" x14ac:dyDescent="0.2"/>
    <row r="12610" ht="12.75" customHeight="1" x14ac:dyDescent="0.2"/>
    <row r="12611" ht="12.75" customHeight="1" x14ac:dyDescent="0.2"/>
    <row r="12612" ht="12.75" customHeight="1" x14ac:dyDescent="0.2"/>
    <row r="12613" ht="12.75" customHeight="1" x14ac:dyDescent="0.2"/>
    <row r="12614" ht="12.75" customHeight="1" x14ac:dyDescent="0.2"/>
    <row r="12615" ht="12.75" customHeight="1" x14ac:dyDescent="0.2"/>
    <row r="12616" ht="12.75" customHeight="1" x14ac:dyDescent="0.2"/>
    <row r="12617" ht="12.75" customHeight="1" x14ac:dyDescent="0.2"/>
    <row r="12618" ht="12.75" customHeight="1" x14ac:dyDescent="0.2"/>
    <row r="12619" ht="12.75" customHeight="1" x14ac:dyDescent="0.2"/>
    <row r="12620" ht="12.75" customHeight="1" x14ac:dyDescent="0.2"/>
    <row r="12621" ht="12.75" customHeight="1" x14ac:dyDescent="0.2"/>
    <row r="12622" ht="12.75" customHeight="1" x14ac:dyDescent="0.2"/>
    <row r="12623" ht="12.75" customHeight="1" x14ac:dyDescent="0.2"/>
    <row r="12624" ht="12.75" customHeight="1" x14ac:dyDescent="0.2"/>
    <row r="12625" ht="12.75" customHeight="1" x14ac:dyDescent="0.2"/>
    <row r="12626" ht="12.75" customHeight="1" x14ac:dyDescent="0.2"/>
    <row r="12627" ht="12.75" customHeight="1" x14ac:dyDescent="0.2"/>
    <row r="12628" ht="12.75" customHeight="1" x14ac:dyDescent="0.2"/>
    <row r="12629" ht="12.75" customHeight="1" x14ac:dyDescent="0.2"/>
    <row r="12630" ht="12.75" customHeight="1" x14ac:dyDescent="0.2"/>
    <row r="12631" ht="12.75" customHeight="1" x14ac:dyDescent="0.2"/>
    <row r="12632" ht="12.75" customHeight="1" x14ac:dyDescent="0.2"/>
    <row r="12633" ht="12.75" customHeight="1" x14ac:dyDescent="0.2"/>
    <row r="12634" ht="12.75" customHeight="1" x14ac:dyDescent="0.2"/>
    <row r="12635" ht="12.75" customHeight="1" x14ac:dyDescent="0.2"/>
    <row r="12636" ht="12.75" customHeight="1" x14ac:dyDescent="0.2"/>
    <row r="12637" ht="12.75" customHeight="1" x14ac:dyDescent="0.2"/>
    <row r="12638" ht="12.75" customHeight="1" x14ac:dyDescent="0.2"/>
    <row r="12639" ht="12.75" customHeight="1" x14ac:dyDescent="0.2"/>
    <row r="12640" ht="12.75" customHeight="1" x14ac:dyDescent="0.2"/>
    <row r="12641" ht="12.75" customHeight="1" x14ac:dyDescent="0.2"/>
    <row r="12642" ht="12.75" customHeight="1" x14ac:dyDescent="0.2"/>
    <row r="12643" ht="12.75" customHeight="1" x14ac:dyDescent="0.2"/>
    <row r="12644" ht="12.75" customHeight="1" x14ac:dyDescent="0.2"/>
    <row r="12645" ht="12.75" customHeight="1" x14ac:dyDescent="0.2"/>
    <row r="12646" ht="12.75" customHeight="1" x14ac:dyDescent="0.2"/>
    <row r="12647" ht="12.75" customHeight="1" x14ac:dyDescent="0.2"/>
    <row r="12648" ht="12.75" customHeight="1" x14ac:dyDescent="0.2"/>
    <row r="12649" ht="12.75" customHeight="1" x14ac:dyDescent="0.2"/>
    <row r="12650" ht="12.75" customHeight="1" x14ac:dyDescent="0.2"/>
    <row r="12651" ht="12.75" customHeight="1" x14ac:dyDescent="0.2"/>
    <row r="12652" ht="12.75" customHeight="1" x14ac:dyDescent="0.2"/>
    <row r="12653" ht="12.75" customHeight="1" x14ac:dyDescent="0.2"/>
    <row r="12654" ht="12.75" customHeight="1" x14ac:dyDescent="0.2"/>
    <row r="12655" ht="12.75" customHeight="1" x14ac:dyDescent="0.2"/>
    <row r="12656" ht="12.75" customHeight="1" x14ac:dyDescent="0.2"/>
    <row r="12657" ht="12.75" customHeight="1" x14ac:dyDescent="0.2"/>
    <row r="12658" ht="12.75" customHeight="1" x14ac:dyDescent="0.2"/>
    <row r="12659" ht="12.75" customHeight="1" x14ac:dyDescent="0.2"/>
    <row r="12660" ht="12.75" customHeight="1" x14ac:dyDescent="0.2"/>
    <row r="12661" ht="12.75" customHeight="1" x14ac:dyDescent="0.2"/>
    <row r="12662" ht="12.75" customHeight="1" x14ac:dyDescent="0.2"/>
    <row r="12663" ht="12.75" customHeight="1" x14ac:dyDescent="0.2"/>
    <row r="12664" ht="12.75" customHeight="1" x14ac:dyDescent="0.2"/>
    <row r="12665" ht="12.75" customHeight="1" x14ac:dyDescent="0.2"/>
    <row r="12666" ht="12.75" customHeight="1" x14ac:dyDescent="0.2"/>
    <row r="12667" ht="12.75" customHeight="1" x14ac:dyDescent="0.2"/>
    <row r="12668" ht="12.75" customHeight="1" x14ac:dyDescent="0.2"/>
    <row r="12669" ht="12.75" customHeight="1" x14ac:dyDescent="0.2"/>
    <row r="12670" ht="12.75" customHeight="1" x14ac:dyDescent="0.2"/>
    <row r="12671" ht="12.75" customHeight="1" x14ac:dyDescent="0.2"/>
    <row r="12672" ht="12.75" customHeight="1" x14ac:dyDescent="0.2"/>
    <row r="12673" ht="12.75" customHeight="1" x14ac:dyDescent="0.2"/>
    <row r="12674" ht="12.75" customHeight="1" x14ac:dyDescent="0.2"/>
    <row r="12675" ht="12.75" customHeight="1" x14ac:dyDescent="0.2"/>
    <row r="12676" ht="12.75" customHeight="1" x14ac:dyDescent="0.2"/>
    <row r="12677" ht="12.75" customHeight="1" x14ac:dyDescent="0.2"/>
    <row r="12678" ht="12.75" customHeight="1" x14ac:dyDescent="0.2"/>
    <row r="12679" ht="12.75" customHeight="1" x14ac:dyDescent="0.2"/>
    <row r="12680" ht="12.75" customHeight="1" x14ac:dyDescent="0.2"/>
    <row r="12681" ht="12.75" customHeight="1" x14ac:dyDescent="0.2"/>
    <row r="12682" ht="12.75" customHeight="1" x14ac:dyDescent="0.2"/>
    <row r="12683" ht="12.75" customHeight="1" x14ac:dyDescent="0.2"/>
    <row r="12684" ht="12.75" customHeight="1" x14ac:dyDescent="0.2"/>
    <row r="12685" ht="12.75" customHeight="1" x14ac:dyDescent="0.2"/>
    <row r="12686" ht="12.75" customHeight="1" x14ac:dyDescent="0.2"/>
    <row r="12687" ht="12.75" customHeight="1" x14ac:dyDescent="0.2"/>
    <row r="12688" ht="12.75" customHeight="1" x14ac:dyDescent="0.2"/>
    <row r="12689" ht="12.75" customHeight="1" x14ac:dyDescent="0.2"/>
    <row r="12690" ht="12.75" customHeight="1" x14ac:dyDescent="0.2"/>
    <row r="12691" ht="12.75" customHeight="1" x14ac:dyDescent="0.2"/>
    <row r="12692" ht="12.75" customHeight="1" x14ac:dyDescent="0.2"/>
    <row r="12693" ht="12.75" customHeight="1" x14ac:dyDescent="0.2"/>
    <row r="12694" ht="12.75" customHeight="1" x14ac:dyDescent="0.2"/>
    <row r="12695" ht="12.75" customHeight="1" x14ac:dyDescent="0.2"/>
    <row r="12696" ht="12.75" customHeight="1" x14ac:dyDescent="0.2"/>
    <row r="12697" ht="12.75" customHeight="1" x14ac:dyDescent="0.2"/>
    <row r="12698" ht="12.75" customHeight="1" x14ac:dyDescent="0.2"/>
    <row r="12699" ht="12.75" customHeight="1" x14ac:dyDescent="0.2"/>
    <row r="12700" ht="12.75" customHeight="1" x14ac:dyDescent="0.2"/>
    <row r="12701" ht="12.75" customHeight="1" x14ac:dyDescent="0.2"/>
    <row r="12702" ht="12.75" customHeight="1" x14ac:dyDescent="0.2"/>
    <row r="12703" ht="12.75" customHeight="1" x14ac:dyDescent="0.2"/>
    <row r="12704" ht="12.75" customHeight="1" x14ac:dyDescent="0.2"/>
    <row r="12705" ht="12.75" customHeight="1" x14ac:dyDescent="0.2"/>
    <row r="12706" ht="12.75" customHeight="1" x14ac:dyDescent="0.2"/>
    <row r="12707" ht="12.75" customHeight="1" x14ac:dyDescent="0.2"/>
    <row r="12708" ht="12.75" customHeight="1" x14ac:dyDescent="0.2"/>
    <row r="12709" ht="12.75" customHeight="1" x14ac:dyDescent="0.2"/>
    <row r="12710" ht="12.75" customHeight="1" x14ac:dyDescent="0.2"/>
    <row r="12711" ht="12.75" customHeight="1" x14ac:dyDescent="0.2"/>
    <row r="12712" ht="12.75" customHeight="1" x14ac:dyDescent="0.2"/>
    <row r="12713" ht="12.75" customHeight="1" x14ac:dyDescent="0.2"/>
    <row r="12714" ht="12.75" customHeight="1" x14ac:dyDescent="0.2"/>
    <row r="12715" ht="12.75" customHeight="1" x14ac:dyDescent="0.2"/>
    <row r="12716" ht="12.75" customHeight="1" x14ac:dyDescent="0.2"/>
    <row r="12717" ht="12.75" customHeight="1" x14ac:dyDescent="0.2"/>
    <row r="12718" ht="12.75" customHeight="1" x14ac:dyDescent="0.2"/>
    <row r="12719" ht="12.75" customHeight="1" x14ac:dyDescent="0.2"/>
    <row r="12720" ht="12.75" customHeight="1" x14ac:dyDescent="0.2"/>
    <row r="12721" ht="12.75" customHeight="1" x14ac:dyDescent="0.2"/>
    <row r="12722" ht="12.75" customHeight="1" x14ac:dyDescent="0.2"/>
    <row r="12723" ht="12.75" customHeight="1" x14ac:dyDescent="0.2"/>
    <row r="12724" ht="12.75" customHeight="1" x14ac:dyDescent="0.2"/>
    <row r="12725" ht="12.75" customHeight="1" x14ac:dyDescent="0.2"/>
    <row r="12726" ht="12.75" customHeight="1" x14ac:dyDescent="0.2"/>
    <row r="12727" ht="12.75" customHeight="1" x14ac:dyDescent="0.2"/>
    <row r="12728" ht="12.75" customHeight="1" x14ac:dyDescent="0.2"/>
    <row r="12729" ht="12.75" customHeight="1" x14ac:dyDescent="0.2"/>
    <row r="12730" ht="12.75" customHeight="1" x14ac:dyDescent="0.2"/>
    <row r="12731" ht="12.75" customHeight="1" x14ac:dyDescent="0.2"/>
    <row r="12732" ht="12.75" customHeight="1" x14ac:dyDescent="0.2"/>
    <row r="12733" ht="12.75" customHeight="1" x14ac:dyDescent="0.2"/>
    <row r="12734" ht="12.75" customHeight="1" x14ac:dyDescent="0.2"/>
    <row r="12735" ht="12.75" customHeight="1" x14ac:dyDescent="0.2"/>
    <row r="12736" ht="12.75" customHeight="1" x14ac:dyDescent="0.2"/>
    <row r="12737" ht="12.75" customHeight="1" x14ac:dyDescent="0.2"/>
    <row r="12738" ht="12.75" customHeight="1" x14ac:dyDescent="0.2"/>
    <row r="12739" ht="12.75" customHeight="1" x14ac:dyDescent="0.2"/>
    <row r="12740" ht="12.75" customHeight="1" x14ac:dyDescent="0.2"/>
    <row r="12741" ht="12.75" customHeight="1" x14ac:dyDescent="0.2"/>
    <row r="12742" ht="12.75" customHeight="1" x14ac:dyDescent="0.2"/>
    <row r="12743" ht="12.75" customHeight="1" x14ac:dyDescent="0.2"/>
    <row r="12744" ht="12.75" customHeight="1" x14ac:dyDescent="0.2"/>
    <row r="12745" ht="12.75" customHeight="1" x14ac:dyDescent="0.2"/>
    <row r="12746" ht="12.75" customHeight="1" x14ac:dyDescent="0.2"/>
    <row r="12747" ht="12.75" customHeight="1" x14ac:dyDescent="0.2"/>
    <row r="12748" ht="12.75" customHeight="1" x14ac:dyDescent="0.2"/>
    <row r="12749" ht="12.75" customHeight="1" x14ac:dyDescent="0.2"/>
    <row r="12750" ht="12.75" customHeight="1" x14ac:dyDescent="0.2"/>
    <row r="12751" ht="12.75" customHeight="1" x14ac:dyDescent="0.2"/>
    <row r="12752" ht="12.75" customHeight="1" x14ac:dyDescent="0.2"/>
    <row r="12753" ht="12.75" customHeight="1" x14ac:dyDescent="0.2"/>
    <row r="12754" ht="12.75" customHeight="1" x14ac:dyDescent="0.2"/>
    <row r="12755" ht="12.75" customHeight="1" x14ac:dyDescent="0.2"/>
    <row r="12756" ht="12.75" customHeight="1" x14ac:dyDescent="0.2"/>
    <row r="12757" ht="12.75" customHeight="1" x14ac:dyDescent="0.2"/>
    <row r="12758" ht="12.75" customHeight="1" x14ac:dyDescent="0.2"/>
    <row r="12759" ht="12.75" customHeight="1" x14ac:dyDescent="0.2"/>
    <row r="12760" ht="12.75" customHeight="1" x14ac:dyDescent="0.2"/>
    <row r="12761" ht="12.75" customHeight="1" x14ac:dyDescent="0.2"/>
    <row r="12762" ht="12.75" customHeight="1" x14ac:dyDescent="0.2"/>
    <row r="12763" ht="12.75" customHeight="1" x14ac:dyDescent="0.2"/>
    <row r="12764" ht="12.75" customHeight="1" x14ac:dyDescent="0.2"/>
    <row r="12765" ht="12.75" customHeight="1" x14ac:dyDescent="0.2"/>
    <row r="12766" ht="12.75" customHeight="1" x14ac:dyDescent="0.2"/>
    <row r="12767" ht="12.75" customHeight="1" x14ac:dyDescent="0.2"/>
    <row r="12768" ht="12.75" customHeight="1" x14ac:dyDescent="0.2"/>
    <row r="12769" ht="12.75" customHeight="1" x14ac:dyDescent="0.2"/>
    <row r="12770" ht="12.75" customHeight="1" x14ac:dyDescent="0.2"/>
    <row r="12771" ht="12.75" customHeight="1" x14ac:dyDescent="0.2"/>
    <row r="12772" ht="12.75" customHeight="1" x14ac:dyDescent="0.2"/>
    <row r="12773" ht="12.75" customHeight="1" x14ac:dyDescent="0.2"/>
    <row r="12774" ht="12.75" customHeight="1" x14ac:dyDescent="0.2"/>
    <row r="12775" ht="12.75" customHeight="1" x14ac:dyDescent="0.2"/>
    <row r="12776" ht="12.75" customHeight="1" x14ac:dyDescent="0.2"/>
    <row r="12777" ht="12.75" customHeight="1" x14ac:dyDescent="0.2"/>
    <row r="12778" ht="12.75" customHeight="1" x14ac:dyDescent="0.2"/>
    <row r="12779" ht="12.75" customHeight="1" x14ac:dyDescent="0.2"/>
    <row r="12780" ht="12.75" customHeight="1" x14ac:dyDescent="0.2"/>
    <row r="12781" ht="12.75" customHeight="1" x14ac:dyDescent="0.2"/>
    <row r="12782" ht="12.75" customHeight="1" x14ac:dyDescent="0.2"/>
    <row r="12783" ht="12.75" customHeight="1" x14ac:dyDescent="0.2"/>
    <row r="12784" ht="12.75" customHeight="1" x14ac:dyDescent="0.2"/>
    <row r="12785" ht="12.75" customHeight="1" x14ac:dyDescent="0.2"/>
    <row r="12786" ht="12.75" customHeight="1" x14ac:dyDescent="0.2"/>
    <row r="12787" ht="12.75" customHeight="1" x14ac:dyDescent="0.2"/>
    <row r="12788" ht="12.75" customHeight="1" x14ac:dyDescent="0.2"/>
    <row r="12789" ht="12.75" customHeight="1" x14ac:dyDescent="0.2"/>
    <row r="12790" ht="12.75" customHeight="1" x14ac:dyDescent="0.2"/>
    <row r="12791" ht="12.75" customHeight="1" x14ac:dyDescent="0.2"/>
    <row r="12792" ht="12.75" customHeight="1" x14ac:dyDescent="0.2"/>
    <row r="12793" ht="12.75" customHeight="1" x14ac:dyDescent="0.2"/>
    <row r="12794" ht="12.75" customHeight="1" x14ac:dyDescent="0.2"/>
    <row r="12795" ht="12.75" customHeight="1" x14ac:dyDescent="0.2"/>
    <row r="12796" ht="12.75" customHeight="1" x14ac:dyDescent="0.2"/>
    <row r="12797" ht="12.75" customHeight="1" x14ac:dyDescent="0.2"/>
    <row r="12798" ht="12.75" customHeight="1" x14ac:dyDescent="0.2"/>
    <row r="12799" ht="12.75" customHeight="1" x14ac:dyDescent="0.2"/>
    <row r="12800" ht="12.75" customHeight="1" x14ac:dyDescent="0.2"/>
    <row r="12801" ht="12.75" customHeight="1" x14ac:dyDescent="0.2"/>
    <row r="12802" ht="12.75" customHeight="1" x14ac:dyDescent="0.2"/>
    <row r="12803" ht="12.75" customHeight="1" x14ac:dyDescent="0.2"/>
    <row r="12804" ht="12.75" customHeight="1" x14ac:dyDescent="0.2"/>
    <row r="12805" ht="12.75" customHeight="1" x14ac:dyDescent="0.2"/>
    <row r="12806" ht="12.75" customHeight="1" x14ac:dyDescent="0.2"/>
    <row r="12807" ht="12.75" customHeight="1" x14ac:dyDescent="0.2"/>
    <row r="12808" ht="12.75" customHeight="1" x14ac:dyDescent="0.2"/>
    <row r="12809" ht="12.75" customHeight="1" x14ac:dyDescent="0.2"/>
    <row r="12810" ht="12.75" customHeight="1" x14ac:dyDescent="0.2"/>
    <row r="12811" ht="12.75" customHeight="1" x14ac:dyDescent="0.2"/>
    <row r="12812" ht="12.75" customHeight="1" x14ac:dyDescent="0.2"/>
    <row r="12813" ht="12.75" customHeight="1" x14ac:dyDescent="0.2"/>
    <row r="12814" ht="12.75" customHeight="1" x14ac:dyDescent="0.2"/>
    <row r="12815" ht="12.75" customHeight="1" x14ac:dyDescent="0.2"/>
    <row r="12816" ht="12.75" customHeight="1" x14ac:dyDescent="0.2"/>
    <row r="12817" ht="12.75" customHeight="1" x14ac:dyDescent="0.2"/>
    <row r="12818" ht="12.75" customHeight="1" x14ac:dyDescent="0.2"/>
    <row r="12819" ht="12.75" customHeight="1" x14ac:dyDescent="0.2"/>
    <row r="12820" ht="12.75" customHeight="1" x14ac:dyDescent="0.2"/>
    <row r="12821" ht="12.75" customHeight="1" x14ac:dyDescent="0.2"/>
    <row r="12822" ht="12.75" customHeight="1" x14ac:dyDescent="0.2"/>
    <row r="12823" ht="12.75" customHeight="1" x14ac:dyDescent="0.2"/>
    <row r="12824" ht="12.75" customHeight="1" x14ac:dyDescent="0.2"/>
    <row r="12825" ht="12.75" customHeight="1" x14ac:dyDescent="0.2"/>
    <row r="12826" ht="12.75" customHeight="1" x14ac:dyDescent="0.2"/>
    <row r="12827" ht="12.75" customHeight="1" x14ac:dyDescent="0.2"/>
    <row r="12828" ht="12.75" customHeight="1" x14ac:dyDescent="0.2"/>
    <row r="12829" ht="12.75" customHeight="1" x14ac:dyDescent="0.2"/>
    <row r="12830" ht="12.75" customHeight="1" x14ac:dyDescent="0.2"/>
    <row r="12831" ht="12.75" customHeight="1" x14ac:dyDescent="0.2"/>
    <row r="12832" ht="12.75" customHeight="1" x14ac:dyDescent="0.2"/>
    <row r="12833" ht="12.75" customHeight="1" x14ac:dyDescent="0.2"/>
    <row r="12834" ht="12.75" customHeight="1" x14ac:dyDescent="0.2"/>
    <row r="12835" ht="12.75" customHeight="1" x14ac:dyDescent="0.2"/>
    <row r="12836" ht="12.75" customHeight="1" x14ac:dyDescent="0.2"/>
    <row r="12837" ht="12.75" customHeight="1" x14ac:dyDescent="0.2"/>
    <row r="12838" ht="12.75" customHeight="1" x14ac:dyDescent="0.2"/>
    <row r="12839" ht="12.75" customHeight="1" x14ac:dyDescent="0.2"/>
    <row r="12840" ht="12.75" customHeight="1" x14ac:dyDescent="0.2"/>
    <row r="12841" ht="12.75" customHeight="1" x14ac:dyDescent="0.2"/>
    <row r="12842" ht="12.75" customHeight="1" x14ac:dyDescent="0.2"/>
    <row r="12843" ht="12.75" customHeight="1" x14ac:dyDescent="0.2"/>
    <row r="12844" ht="12.75" customHeight="1" x14ac:dyDescent="0.2"/>
    <row r="12845" ht="12.75" customHeight="1" x14ac:dyDescent="0.2"/>
    <row r="12846" ht="12.75" customHeight="1" x14ac:dyDescent="0.2"/>
    <row r="12847" ht="12.75" customHeight="1" x14ac:dyDescent="0.2"/>
    <row r="12848" ht="12.75" customHeight="1" x14ac:dyDescent="0.2"/>
    <row r="12849" ht="12.75" customHeight="1" x14ac:dyDescent="0.2"/>
    <row r="12850" ht="12.75" customHeight="1" x14ac:dyDescent="0.2"/>
    <row r="12851" ht="12.75" customHeight="1" x14ac:dyDescent="0.2"/>
    <row r="12852" ht="12.75" customHeight="1" x14ac:dyDescent="0.2"/>
    <row r="12853" ht="12.75" customHeight="1" x14ac:dyDescent="0.2"/>
    <row r="12854" ht="12.75" customHeight="1" x14ac:dyDescent="0.2"/>
    <row r="12855" ht="12.75" customHeight="1" x14ac:dyDescent="0.2"/>
    <row r="12856" ht="12.75" customHeight="1" x14ac:dyDescent="0.2"/>
    <row r="12857" ht="12.75" customHeight="1" x14ac:dyDescent="0.2"/>
    <row r="12858" ht="12.75" customHeight="1" x14ac:dyDescent="0.2"/>
    <row r="12859" ht="12.75" customHeight="1" x14ac:dyDescent="0.2"/>
    <row r="12860" ht="12.75" customHeight="1" x14ac:dyDescent="0.2"/>
    <row r="12861" ht="12.75" customHeight="1" x14ac:dyDescent="0.2"/>
    <row r="12862" ht="12.75" customHeight="1" x14ac:dyDescent="0.2"/>
    <row r="12863" ht="12.75" customHeight="1" x14ac:dyDescent="0.2"/>
    <row r="12864" ht="12.75" customHeight="1" x14ac:dyDescent="0.2"/>
    <row r="12865" ht="12.75" customHeight="1" x14ac:dyDescent="0.2"/>
    <row r="12866" ht="12.75" customHeight="1" x14ac:dyDescent="0.2"/>
    <row r="12867" ht="12.75" customHeight="1" x14ac:dyDescent="0.2"/>
    <row r="12868" ht="12.75" customHeight="1" x14ac:dyDescent="0.2"/>
    <row r="12869" ht="12.75" customHeight="1" x14ac:dyDescent="0.2"/>
    <row r="12870" ht="12.75" customHeight="1" x14ac:dyDescent="0.2"/>
    <row r="12871" ht="12.75" customHeight="1" x14ac:dyDescent="0.2"/>
    <row r="12872" ht="12.75" customHeight="1" x14ac:dyDescent="0.2"/>
    <row r="12873" ht="12.75" customHeight="1" x14ac:dyDescent="0.2"/>
    <row r="12874" ht="12.75" customHeight="1" x14ac:dyDescent="0.2"/>
    <row r="12875" ht="12.75" customHeight="1" x14ac:dyDescent="0.2"/>
    <row r="12876" ht="12.75" customHeight="1" x14ac:dyDescent="0.2"/>
    <row r="12877" ht="12.75" customHeight="1" x14ac:dyDescent="0.2"/>
    <row r="12878" ht="12.75" customHeight="1" x14ac:dyDescent="0.2"/>
    <row r="12879" ht="12.75" customHeight="1" x14ac:dyDescent="0.2"/>
    <row r="12880" ht="12.75" customHeight="1" x14ac:dyDescent="0.2"/>
    <row r="12881" ht="12.75" customHeight="1" x14ac:dyDescent="0.2"/>
    <row r="12882" ht="12.75" customHeight="1" x14ac:dyDescent="0.2"/>
    <row r="12883" ht="12.75" customHeight="1" x14ac:dyDescent="0.2"/>
    <row r="12884" ht="12.75" customHeight="1" x14ac:dyDescent="0.2"/>
    <row r="12885" ht="12.75" customHeight="1" x14ac:dyDescent="0.2"/>
    <row r="12886" ht="12.75" customHeight="1" x14ac:dyDescent="0.2"/>
    <row r="12887" ht="12.75" customHeight="1" x14ac:dyDescent="0.2"/>
    <row r="12888" ht="12.75" customHeight="1" x14ac:dyDescent="0.2"/>
    <row r="12889" ht="12.75" customHeight="1" x14ac:dyDescent="0.2"/>
    <row r="12890" ht="12.75" customHeight="1" x14ac:dyDescent="0.2"/>
    <row r="12891" ht="12.75" customHeight="1" x14ac:dyDescent="0.2"/>
    <row r="12892" ht="12.75" customHeight="1" x14ac:dyDescent="0.2"/>
    <row r="12893" ht="12.75" customHeight="1" x14ac:dyDescent="0.2"/>
    <row r="12894" ht="12.75" customHeight="1" x14ac:dyDescent="0.2"/>
    <row r="12895" ht="12.75" customHeight="1" x14ac:dyDescent="0.2"/>
    <row r="12896" ht="12.75" customHeight="1" x14ac:dyDescent="0.2"/>
    <row r="12897" ht="12.75" customHeight="1" x14ac:dyDescent="0.2"/>
    <row r="12898" ht="12.75" customHeight="1" x14ac:dyDescent="0.2"/>
    <row r="12899" ht="12.75" customHeight="1" x14ac:dyDescent="0.2"/>
    <row r="12900" ht="12.75" customHeight="1" x14ac:dyDescent="0.2"/>
    <row r="12901" ht="12.75" customHeight="1" x14ac:dyDescent="0.2"/>
    <row r="12902" ht="12.75" customHeight="1" x14ac:dyDescent="0.2"/>
    <row r="12903" ht="12.75" customHeight="1" x14ac:dyDescent="0.2"/>
    <row r="12904" ht="12.75" customHeight="1" x14ac:dyDescent="0.2"/>
    <row r="12905" ht="12.75" customHeight="1" x14ac:dyDescent="0.2"/>
    <row r="12906" ht="12.75" customHeight="1" x14ac:dyDescent="0.2"/>
    <row r="12907" ht="12.75" customHeight="1" x14ac:dyDescent="0.2"/>
    <row r="12908" ht="12.75" customHeight="1" x14ac:dyDescent="0.2"/>
    <row r="12909" ht="12.75" customHeight="1" x14ac:dyDescent="0.2"/>
    <row r="12910" ht="12.75" customHeight="1" x14ac:dyDescent="0.2"/>
    <row r="12911" ht="12.75" customHeight="1" x14ac:dyDescent="0.2"/>
    <row r="12912" ht="12.75" customHeight="1" x14ac:dyDescent="0.2"/>
    <row r="12913" ht="12.75" customHeight="1" x14ac:dyDescent="0.2"/>
    <row r="12914" ht="12.75" customHeight="1" x14ac:dyDescent="0.2"/>
    <row r="12915" ht="12.75" customHeight="1" x14ac:dyDescent="0.2"/>
    <row r="12916" ht="12.75" customHeight="1" x14ac:dyDescent="0.2"/>
    <row r="12917" ht="12.75" customHeight="1" x14ac:dyDescent="0.2"/>
    <row r="12918" ht="12.75" customHeight="1" x14ac:dyDescent="0.2"/>
    <row r="12919" ht="12.75" customHeight="1" x14ac:dyDescent="0.2"/>
    <row r="12920" ht="12.75" customHeight="1" x14ac:dyDescent="0.2"/>
    <row r="12921" ht="12.75" customHeight="1" x14ac:dyDescent="0.2"/>
    <row r="12922" ht="12.75" customHeight="1" x14ac:dyDescent="0.2"/>
    <row r="12923" ht="12.75" customHeight="1" x14ac:dyDescent="0.2"/>
    <row r="12924" ht="12.75" customHeight="1" x14ac:dyDescent="0.2"/>
    <row r="12925" ht="12.75" customHeight="1" x14ac:dyDescent="0.2"/>
    <row r="12926" ht="12.75" customHeight="1" x14ac:dyDescent="0.2"/>
    <row r="12927" ht="12.75" customHeight="1" x14ac:dyDescent="0.2"/>
    <row r="12928" ht="12.75" customHeight="1" x14ac:dyDescent="0.2"/>
    <row r="12929" ht="12.75" customHeight="1" x14ac:dyDescent="0.2"/>
    <row r="12930" ht="12.75" customHeight="1" x14ac:dyDescent="0.2"/>
    <row r="12931" ht="12.75" customHeight="1" x14ac:dyDescent="0.2"/>
    <row r="12932" ht="12.75" customHeight="1" x14ac:dyDescent="0.2"/>
    <row r="12933" ht="12.75" customHeight="1" x14ac:dyDescent="0.2"/>
    <row r="12934" ht="12.75" customHeight="1" x14ac:dyDescent="0.2"/>
    <row r="12935" ht="12.75" customHeight="1" x14ac:dyDescent="0.2"/>
    <row r="12936" ht="12.75" customHeight="1" x14ac:dyDescent="0.2"/>
    <row r="12937" ht="12.75" customHeight="1" x14ac:dyDescent="0.2"/>
    <row r="12938" ht="12.75" customHeight="1" x14ac:dyDescent="0.2"/>
    <row r="12939" ht="12.75" customHeight="1" x14ac:dyDescent="0.2"/>
    <row r="12940" ht="12.75" customHeight="1" x14ac:dyDescent="0.2"/>
    <row r="12941" ht="12.75" customHeight="1" x14ac:dyDescent="0.2"/>
    <row r="12942" ht="12.75" customHeight="1" x14ac:dyDescent="0.2"/>
    <row r="12943" ht="12.75" customHeight="1" x14ac:dyDescent="0.2"/>
    <row r="12944" ht="12.75" customHeight="1" x14ac:dyDescent="0.2"/>
    <row r="12945" ht="12.75" customHeight="1" x14ac:dyDescent="0.2"/>
    <row r="12946" ht="12.75" customHeight="1" x14ac:dyDescent="0.2"/>
    <row r="12947" ht="12.75" customHeight="1" x14ac:dyDescent="0.2"/>
    <row r="12948" ht="12.75" customHeight="1" x14ac:dyDescent="0.2"/>
    <row r="12949" ht="12.75" customHeight="1" x14ac:dyDescent="0.2"/>
    <row r="12950" ht="12.75" customHeight="1" x14ac:dyDescent="0.2"/>
    <row r="12951" ht="12.75" customHeight="1" x14ac:dyDescent="0.2"/>
    <row r="12952" ht="12.75" customHeight="1" x14ac:dyDescent="0.2"/>
    <row r="12953" ht="12.75" customHeight="1" x14ac:dyDescent="0.2"/>
    <row r="12954" ht="12.75" customHeight="1" x14ac:dyDescent="0.2"/>
    <row r="12955" ht="12.75" customHeight="1" x14ac:dyDescent="0.2"/>
    <row r="12956" ht="12.75" customHeight="1" x14ac:dyDescent="0.2"/>
    <row r="12957" ht="12.75" customHeight="1" x14ac:dyDescent="0.2"/>
    <row r="12958" ht="12.75" customHeight="1" x14ac:dyDescent="0.2"/>
    <row r="12959" ht="12.75" customHeight="1" x14ac:dyDescent="0.2"/>
    <row r="12960" ht="12.75" customHeight="1" x14ac:dyDescent="0.2"/>
    <row r="12961" ht="12.75" customHeight="1" x14ac:dyDescent="0.2"/>
    <row r="12962" ht="12.75" customHeight="1" x14ac:dyDescent="0.2"/>
    <row r="12963" ht="12.75" customHeight="1" x14ac:dyDescent="0.2"/>
    <row r="12964" ht="12.75" customHeight="1" x14ac:dyDescent="0.2"/>
    <row r="12965" ht="12.75" customHeight="1" x14ac:dyDescent="0.2"/>
    <row r="12966" ht="12.75" customHeight="1" x14ac:dyDescent="0.2"/>
    <row r="12967" ht="12.75" customHeight="1" x14ac:dyDescent="0.2"/>
    <row r="12968" ht="12.75" customHeight="1" x14ac:dyDescent="0.2"/>
    <row r="12969" ht="12.75" customHeight="1" x14ac:dyDescent="0.2"/>
    <row r="12970" ht="12.75" customHeight="1" x14ac:dyDescent="0.2"/>
    <row r="12971" ht="12.75" customHeight="1" x14ac:dyDescent="0.2"/>
    <row r="12972" ht="12.75" customHeight="1" x14ac:dyDescent="0.2"/>
    <row r="12973" ht="12.75" customHeight="1" x14ac:dyDescent="0.2"/>
    <row r="12974" ht="12.75" customHeight="1" x14ac:dyDescent="0.2"/>
    <row r="12975" ht="12.75" customHeight="1" x14ac:dyDescent="0.2"/>
    <row r="12976" ht="12.75" customHeight="1" x14ac:dyDescent="0.2"/>
    <row r="12977" ht="12.75" customHeight="1" x14ac:dyDescent="0.2"/>
    <row r="12978" ht="12.75" customHeight="1" x14ac:dyDescent="0.2"/>
    <row r="12979" ht="12.75" customHeight="1" x14ac:dyDescent="0.2"/>
    <row r="12980" ht="12.75" customHeight="1" x14ac:dyDescent="0.2"/>
    <row r="12981" ht="12.75" customHeight="1" x14ac:dyDescent="0.2"/>
    <row r="12982" ht="12.75" customHeight="1" x14ac:dyDescent="0.2"/>
    <row r="12983" ht="12.75" customHeight="1" x14ac:dyDescent="0.2"/>
    <row r="12984" ht="12.75" customHeight="1" x14ac:dyDescent="0.2"/>
    <row r="12985" ht="12.75" customHeight="1" x14ac:dyDescent="0.2"/>
    <row r="12986" ht="12.75" customHeight="1" x14ac:dyDescent="0.2"/>
    <row r="12987" ht="12.75" customHeight="1" x14ac:dyDescent="0.2"/>
    <row r="12988" ht="12.75" customHeight="1" x14ac:dyDescent="0.2"/>
    <row r="12989" ht="12.75" customHeight="1" x14ac:dyDescent="0.2"/>
    <row r="12990" ht="12.75" customHeight="1" x14ac:dyDescent="0.2"/>
    <row r="12991" ht="12.75" customHeight="1" x14ac:dyDescent="0.2"/>
    <row r="12992" ht="12.75" customHeight="1" x14ac:dyDescent="0.2"/>
    <row r="12993" ht="12.75" customHeight="1" x14ac:dyDescent="0.2"/>
    <row r="12994" ht="12.75" customHeight="1" x14ac:dyDescent="0.2"/>
    <row r="12995" ht="12.75" customHeight="1" x14ac:dyDescent="0.2"/>
    <row r="12996" ht="12.75" customHeight="1" x14ac:dyDescent="0.2"/>
    <row r="12997" ht="12.75" customHeight="1" x14ac:dyDescent="0.2"/>
    <row r="12998" ht="12.75" customHeight="1" x14ac:dyDescent="0.2"/>
    <row r="12999" ht="12.75" customHeight="1" x14ac:dyDescent="0.2"/>
    <row r="13000" ht="12.75" customHeight="1" x14ac:dyDescent="0.2"/>
    <row r="13001" ht="12.75" customHeight="1" x14ac:dyDescent="0.2"/>
    <row r="13002" ht="12.75" customHeight="1" x14ac:dyDescent="0.2"/>
    <row r="13003" ht="12.75" customHeight="1" x14ac:dyDescent="0.2"/>
    <row r="13004" ht="12.75" customHeight="1" x14ac:dyDescent="0.2"/>
    <row r="13005" ht="12.75" customHeight="1" x14ac:dyDescent="0.2"/>
    <row r="13006" ht="12.75" customHeight="1" x14ac:dyDescent="0.2"/>
    <row r="13007" ht="12.75" customHeight="1" x14ac:dyDescent="0.2"/>
    <row r="13008" ht="12.75" customHeight="1" x14ac:dyDescent="0.2"/>
    <row r="13009" ht="12.75" customHeight="1" x14ac:dyDescent="0.2"/>
    <row r="13010" ht="12.75" customHeight="1" x14ac:dyDescent="0.2"/>
    <row r="13011" ht="12.75" customHeight="1" x14ac:dyDescent="0.2"/>
    <row r="13012" ht="12.75" customHeight="1" x14ac:dyDescent="0.2"/>
    <row r="13013" ht="12.75" customHeight="1" x14ac:dyDescent="0.2"/>
    <row r="13014" ht="12.75" customHeight="1" x14ac:dyDescent="0.2"/>
    <row r="13015" ht="12.75" customHeight="1" x14ac:dyDescent="0.2"/>
    <row r="13016" ht="12.75" customHeight="1" x14ac:dyDescent="0.2"/>
    <row r="13017" ht="12.75" customHeight="1" x14ac:dyDescent="0.2"/>
    <row r="13018" ht="12.75" customHeight="1" x14ac:dyDescent="0.2"/>
    <row r="13019" ht="12.75" customHeight="1" x14ac:dyDescent="0.2"/>
    <row r="13020" ht="12.75" customHeight="1" x14ac:dyDescent="0.2"/>
    <row r="13021" ht="12.75" customHeight="1" x14ac:dyDescent="0.2"/>
    <row r="13022" ht="12.75" customHeight="1" x14ac:dyDescent="0.2"/>
    <row r="13023" ht="12.75" customHeight="1" x14ac:dyDescent="0.2"/>
    <row r="13024" ht="12.75" customHeight="1" x14ac:dyDescent="0.2"/>
    <row r="13025" ht="12.75" customHeight="1" x14ac:dyDescent="0.2"/>
    <row r="13026" ht="12.75" customHeight="1" x14ac:dyDescent="0.2"/>
    <row r="13027" ht="12.75" customHeight="1" x14ac:dyDescent="0.2"/>
    <row r="13028" ht="12.75" customHeight="1" x14ac:dyDescent="0.2"/>
    <row r="13029" ht="12.75" customHeight="1" x14ac:dyDescent="0.2"/>
    <row r="13030" ht="12.75" customHeight="1" x14ac:dyDescent="0.2"/>
    <row r="13031" ht="12.75" customHeight="1" x14ac:dyDescent="0.2"/>
    <row r="13032" ht="12.75" customHeight="1" x14ac:dyDescent="0.2"/>
    <row r="13033" ht="12.75" customHeight="1" x14ac:dyDescent="0.2"/>
    <row r="13034" ht="12.75" customHeight="1" x14ac:dyDescent="0.2"/>
    <row r="13035" ht="12.75" customHeight="1" x14ac:dyDescent="0.2"/>
    <row r="13036" ht="12.75" customHeight="1" x14ac:dyDescent="0.2"/>
    <row r="13037" ht="12.75" customHeight="1" x14ac:dyDescent="0.2"/>
    <row r="13038" ht="12.75" customHeight="1" x14ac:dyDescent="0.2"/>
    <row r="13039" ht="12.75" customHeight="1" x14ac:dyDescent="0.2"/>
    <row r="13040" ht="12.75" customHeight="1" x14ac:dyDescent="0.2"/>
    <row r="13041" ht="12.75" customHeight="1" x14ac:dyDescent="0.2"/>
    <row r="13042" ht="12.75" customHeight="1" x14ac:dyDescent="0.2"/>
    <row r="13043" ht="12.75" customHeight="1" x14ac:dyDescent="0.2"/>
    <row r="13044" ht="12.75" customHeight="1" x14ac:dyDescent="0.2"/>
    <row r="13045" ht="12.75" customHeight="1" x14ac:dyDescent="0.2"/>
    <row r="13046" ht="12.75" customHeight="1" x14ac:dyDescent="0.2"/>
    <row r="13047" ht="12.75" customHeight="1" x14ac:dyDescent="0.2"/>
    <row r="13048" ht="12.75" customHeight="1" x14ac:dyDescent="0.2"/>
    <row r="13049" ht="12.75" customHeight="1" x14ac:dyDescent="0.2"/>
    <row r="13050" ht="12.75" customHeight="1" x14ac:dyDescent="0.2"/>
    <row r="13051" ht="12.75" customHeight="1" x14ac:dyDescent="0.2"/>
    <row r="13052" ht="12.75" customHeight="1" x14ac:dyDescent="0.2"/>
    <row r="13053" ht="12.75" customHeight="1" x14ac:dyDescent="0.2"/>
    <row r="13054" ht="12.75" customHeight="1" x14ac:dyDescent="0.2"/>
    <row r="13055" ht="12.75" customHeight="1" x14ac:dyDescent="0.2"/>
    <row r="13056" ht="12.75" customHeight="1" x14ac:dyDescent="0.2"/>
    <row r="13057" ht="12.75" customHeight="1" x14ac:dyDescent="0.2"/>
    <row r="13058" ht="12.75" customHeight="1" x14ac:dyDescent="0.2"/>
    <row r="13059" ht="12.75" customHeight="1" x14ac:dyDescent="0.2"/>
    <row r="13060" ht="12.75" customHeight="1" x14ac:dyDescent="0.2"/>
    <row r="13061" ht="12.75" customHeight="1" x14ac:dyDescent="0.2"/>
    <row r="13062" ht="12.75" customHeight="1" x14ac:dyDescent="0.2"/>
    <row r="13063" ht="12.75" customHeight="1" x14ac:dyDescent="0.2"/>
    <row r="13064" ht="12.75" customHeight="1" x14ac:dyDescent="0.2"/>
    <row r="13065" ht="12.75" customHeight="1" x14ac:dyDescent="0.2"/>
    <row r="13066" ht="12.75" customHeight="1" x14ac:dyDescent="0.2"/>
    <row r="13067" ht="12.75" customHeight="1" x14ac:dyDescent="0.2"/>
    <row r="13068" ht="12.75" customHeight="1" x14ac:dyDescent="0.2"/>
    <row r="13069" ht="12.75" customHeight="1" x14ac:dyDescent="0.2"/>
    <row r="13070" ht="12.75" customHeight="1" x14ac:dyDescent="0.2"/>
    <row r="13071" ht="12.75" customHeight="1" x14ac:dyDescent="0.2"/>
    <row r="13072" ht="12.75" customHeight="1" x14ac:dyDescent="0.2"/>
    <row r="13073" ht="12.75" customHeight="1" x14ac:dyDescent="0.2"/>
    <row r="13074" ht="12.75" customHeight="1" x14ac:dyDescent="0.2"/>
    <row r="13075" ht="12.75" customHeight="1" x14ac:dyDescent="0.2"/>
    <row r="13076" ht="12.75" customHeight="1" x14ac:dyDescent="0.2"/>
    <row r="13077" ht="12.75" customHeight="1" x14ac:dyDescent="0.2"/>
    <row r="13078" ht="12.75" customHeight="1" x14ac:dyDescent="0.2"/>
    <row r="13079" ht="12.75" customHeight="1" x14ac:dyDescent="0.2"/>
    <row r="13080" ht="12.75" customHeight="1" x14ac:dyDescent="0.2"/>
    <row r="13081" ht="12.75" customHeight="1" x14ac:dyDescent="0.2"/>
    <row r="13082" ht="12.75" customHeight="1" x14ac:dyDescent="0.2"/>
    <row r="13083" ht="12.75" customHeight="1" x14ac:dyDescent="0.2"/>
    <row r="13084" ht="12.75" customHeight="1" x14ac:dyDescent="0.2"/>
    <row r="13085" ht="12.75" customHeight="1" x14ac:dyDescent="0.2"/>
    <row r="13086" ht="12.75" customHeight="1" x14ac:dyDescent="0.2"/>
    <row r="13087" ht="12.75" customHeight="1" x14ac:dyDescent="0.2"/>
    <row r="13088" ht="12.75" customHeight="1" x14ac:dyDescent="0.2"/>
    <row r="13089" ht="12.75" customHeight="1" x14ac:dyDescent="0.2"/>
    <row r="13090" ht="12.75" customHeight="1" x14ac:dyDescent="0.2"/>
    <row r="13091" ht="12.75" customHeight="1" x14ac:dyDescent="0.2"/>
    <row r="13092" ht="12.75" customHeight="1" x14ac:dyDescent="0.2"/>
    <row r="13093" ht="12.75" customHeight="1" x14ac:dyDescent="0.2"/>
    <row r="13094" ht="12.75" customHeight="1" x14ac:dyDescent="0.2"/>
    <row r="13095" ht="12.75" customHeight="1" x14ac:dyDescent="0.2"/>
    <row r="13096" ht="12.75" customHeight="1" x14ac:dyDescent="0.2"/>
    <row r="13097" ht="12.75" customHeight="1" x14ac:dyDescent="0.2"/>
    <row r="13098" ht="12.75" customHeight="1" x14ac:dyDescent="0.2"/>
    <row r="13099" ht="12.75" customHeight="1" x14ac:dyDescent="0.2"/>
    <row r="13100" ht="12.75" customHeight="1" x14ac:dyDescent="0.2"/>
    <row r="13101" ht="12.75" customHeight="1" x14ac:dyDescent="0.2"/>
    <row r="13102" ht="12.75" customHeight="1" x14ac:dyDescent="0.2"/>
    <row r="13103" ht="12.75" customHeight="1" x14ac:dyDescent="0.2"/>
    <row r="13104" ht="12.75" customHeight="1" x14ac:dyDescent="0.2"/>
    <row r="13105" ht="12.75" customHeight="1" x14ac:dyDescent="0.2"/>
    <row r="13106" ht="12.75" customHeight="1" x14ac:dyDescent="0.2"/>
    <row r="13107" ht="12.75" customHeight="1" x14ac:dyDescent="0.2"/>
    <row r="13108" ht="12.75" customHeight="1" x14ac:dyDescent="0.2"/>
    <row r="13109" ht="12.75" customHeight="1" x14ac:dyDescent="0.2"/>
    <row r="13110" ht="12.75" customHeight="1" x14ac:dyDescent="0.2"/>
    <row r="13111" ht="12.75" customHeight="1" x14ac:dyDescent="0.2"/>
    <row r="13112" ht="12.75" customHeight="1" x14ac:dyDescent="0.2"/>
    <row r="13113" ht="12.75" customHeight="1" x14ac:dyDescent="0.2"/>
    <row r="13114" ht="12.75" customHeight="1" x14ac:dyDescent="0.2"/>
    <row r="13115" ht="12.75" customHeight="1" x14ac:dyDescent="0.2"/>
    <row r="13116" ht="12.75" customHeight="1" x14ac:dyDescent="0.2"/>
    <row r="13117" ht="12.75" customHeight="1" x14ac:dyDescent="0.2"/>
    <row r="13118" ht="12.75" customHeight="1" x14ac:dyDescent="0.2"/>
    <row r="13119" ht="12.75" customHeight="1" x14ac:dyDescent="0.2"/>
    <row r="13120" ht="12.75" customHeight="1" x14ac:dyDescent="0.2"/>
    <row r="13121" ht="12.75" customHeight="1" x14ac:dyDescent="0.2"/>
    <row r="13122" ht="12.75" customHeight="1" x14ac:dyDescent="0.2"/>
    <row r="13123" ht="12.75" customHeight="1" x14ac:dyDescent="0.2"/>
    <row r="13124" ht="12.75" customHeight="1" x14ac:dyDescent="0.2"/>
    <row r="13125" ht="12.75" customHeight="1" x14ac:dyDescent="0.2"/>
    <row r="13126" ht="12.75" customHeight="1" x14ac:dyDescent="0.2"/>
    <row r="13127" ht="12.75" customHeight="1" x14ac:dyDescent="0.2"/>
    <row r="13128" ht="12.75" customHeight="1" x14ac:dyDescent="0.2"/>
    <row r="13129" ht="12.75" customHeight="1" x14ac:dyDescent="0.2"/>
    <row r="13130" ht="12.75" customHeight="1" x14ac:dyDescent="0.2"/>
    <row r="13131" ht="12.75" customHeight="1" x14ac:dyDescent="0.2"/>
    <row r="13132" ht="12.75" customHeight="1" x14ac:dyDescent="0.2"/>
    <row r="13133" ht="12.75" customHeight="1" x14ac:dyDescent="0.2"/>
    <row r="13134" ht="12.75" customHeight="1" x14ac:dyDescent="0.2"/>
    <row r="13135" ht="12.75" customHeight="1" x14ac:dyDescent="0.2"/>
    <row r="13136" ht="12.75" customHeight="1" x14ac:dyDescent="0.2"/>
    <row r="13137" ht="12.75" customHeight="1" x14ac:dyDescent="0.2"/>
    <row r="13138" ht="12.75" customHeight="1" x14ac:dyDescent="0.2"/>
    <row r="13139" ht="12.75" customHeight="1" x14ac:dyDescent="0.2"/>
    <row r="13140" ht="12.75" customHeight="1" x14ac:dyDescent="0.2"/>
    <row r="13141" ht="12.75" customHeight="1" x14ac:dyDescent="0.2"/>
    <row r="13142" ht="12.75" customHeight="1" x14ac:dyDescent="0.2"/>
    <row r="13143" ht="12.75" customHeight="1" x14ac:dyDescent="0.2"/>
    <row r="13144" ht="12.75" customHeight="1" x14ac:dyDescent="0.2"/>
    <row r="13145" ht="12.75" customHeight="1" x14ac:dyDescent="0.2"/>
    <row r="13146" ht="12.75" customHeight="1" x14ac:dyDescent="0.2"/>
    <row r="13147" ht="12.75" customHeight="1" x14ac:dyDescent="0.2"/>
    <row r="13148" ht="12.75" customHeight="1" x14ac:dyDescent="0.2"/>
    <row r="13149" ht="12.75" customHeight="1" x14ac:dyDescent="0.2"/>
    <row r="13150" ht="12.75" customHeight="1" x14ac:dyDescent="0.2"/>
    <row r="13151" ht="12.75" customHeight="1" x14ac:dyDescent="0.2"/>
    <row r="13152" ht="12.75" customHeight="1" x14ac:dyDescent="0.2"/>
    <row r="13153" ht="12.75" customHeight="1" x14ac:dyDescent="0.2"/>
    <row r="13154" ht="12.75" customHeight="1" x14ac:dyDescent="0.2"/>
    <row r="13155" ht="12.75" customHeight="1" x14ac:dyDescent="0.2"/>
    <row r="13156" ht="12.75" customHeight="1" x14ac:dyDescent="0.2"/>
    <row r="13157" ht="12.75" customHeight="1" x14ac:dyDescent="0.2"/>
    <row r="13158" ht="12.75" customHeight="1" x14ac:dyDescent="0.2"/>
    <row r="13159" ht="12.75" customHeight="1" x14ac:dyDescent="0.2"/>
    <row r="13160" ht="12.75" customHeight="1" x14ac:dyDescent="0.2"/>
    <row r="13161" ht="12.75" customHeight="1" x14ac:dyDescent="0.2"/>
    <row r="13162" ht="12.75" customHeight="1" x14ac:dyDescent="0.2"/>
    <row r="13163" ht="12.75" customHeight="1" x14ac:dyDescent="0.2"/>
    <row r="13164" ht="12.75" customHeight="1" x14ac:dyDescent="0.2"/>
    <row r="13165" ht="12.75" customHeight="1" x14ac:dyDescent="0.2"/>
    <row r="13166" ht="12.75" customHeight="1" x14ac:dyDescent="0.2"/>
    <row r="13167" ht="12.75" customHeight="1" x14ac:dyDescent="0.2"/>
    <row r="13168" ht="12.75" customHeight="1" x14ac:dyDescent="0.2"/>
    <row r="13169" ht="12.75" customHeight="1" x14ac:dyDescent="0.2"/>
    <row r="13170" ht="12.75" customHeight="1" x14ac:dyDescent="0.2"/>
    <row r="13171" ht="12.75" customHeight="1" x14ac:dyDescent="0.2"/>
    <row r="13172" ht="12.75" customHeight="1" x14ac:dyDescent="0.2"/>
    <row r="13173" ht="12.75" customHeight="1" x14ac:dyDescent="0.2"/>
    <row r="13174" ht="12.75" customHeight="1" x14ac:dyDescent="0.2"/>
    <row r="13175" ht="12.75" customHeight="1" x14ac:dyDescent="0.2"/>
    <row r="13176" ht="12.75" customHeight="1" x14ac:dyDescent="0.2"/>
    <row r="13177" ht="12.75" customHeight="1" x14ac:dyDescent="0.2"/>
    <row r="13178" ht="12.75" customHeight="1" x14ac:dyDescent="0.2"/>
    <row r="13179" ht="12.75" customHeight="1" x14ac:dyDescent="0.2"/>
    <row r="13180" ht="12.75" customHeight="1" x14ac:dyDescent="0.2"/>
    <row r="13181" ht="12.75" customHeight="1" x14ac:dyDescent="0.2"/>
    <row r="13182" ht="12.75" customHeight="1" x14ac:dyDescent="0.2"/>
    <row r="13183" ht="12.75" customHeight="1" x14ac:dyDescent="0.2"/>
    <row r="13184" ht="12.75" customHeight="1" x14ac:dyDescent="0.2"/>
    <row r="13185" ht="12.75" customHeight="1" x14ac:dyDescent="0.2"/>
    <row r="13186" ht="12.75" customHeight="1" x14ac:dyDescent="0.2"/>
    <row r="13187" ht="12.75" customHeight="1" x14ac:dyDescent="0.2"/>
    <row r="13188" ht="12.75" customHeight="1" x14ac:dyDescent="0.2"/>
    <row r="13189" ht="12.75" customHeight="1" x14ac:dyDescent="0.2"/>
    <row r="13190" ht="12.75" customHeight="1" x14ac:dyDescent="0.2"/>
    <row r="13191" ht="12.75" customHeight="1" x14ac:dyDescent="0.2"/>
    <row r="13192" ht="12.75" customHeight="1" x14ac:dyDescent="0.2"/>
    <row r="13193" ht="12.75" customHeight="1" x14ac:dyDescent="0.2"/>
    <row r="13194" ht="12.75" customHeight="1" x14ac:dyDescent="0.2"/>
    <row r="13195" ht="12.75" customHeight="1" x14ac:dyDescent="0.2"/>
    <row r="13196" ht="12.75" customHeight="1" x14ac:dyDescent="0.2"/>
    <row r="13197" ht="12.75" customHeight="1" x14ac:dyDescent="0.2"/>
    <row r="13198" ht="12.75" customHeight="1" x14ac:dyDescent="0.2"/>
    <row r="13199" ht="12.75" customHeight="1" x14ac:dyDescent="0.2"/>
    <row r="13200" ht="12.75" customHeight="1" x14ac:dyDescent="0.2"/>
    <row r="13201" ht="12.75" customHeight="1" x14ac:dyDescent="0.2"/>
    <row r="13202" ht="12.75" customHeight="1" x14ac:dyDescent="0.2"/>
    <row r="13203" ht="12.75" customHeight="1" x14ac:dyDescent="0.2"/>
    <row r="13204" ht="12.75" customHeight="1" x14ac:dyDescent="0.2"/>
    <row r="13205" ht="12.75" customHeight="1" x14ac:dyDescent="0.2"/>
    <row r="13206" ht="12.75" customHeight="1" x14ac:dyDescent="0.2"/>
    <row r="13207" ht="12.75" customHeight="1" x14ac:dyDescent="0.2"/>
    <row r="13208" ht="12.75" customHeight="1" x14ac:dyDescent="0.2"/>
    <row r="13209" ht="12.75" customHeight="1" x14ac:dyDescent="0.2"/>
    <row r="13210" ht="12.75" customHeight="1" x14ac:dyDescent="0.2"/>
    <row r="13211" ht="12.75" customHeight="1" x14ac:dyDescent="0.2"/>
    <row r="13212" ht="12.75" customHeight="1" x14ac:dyDescent="0.2"/>
    <row r="13213" ht="12.75" customHeight="1" x14ac:dyDescent="0.2"/>
    <row r="13214" ht="12.75" customHeight="1" x14ac:dyDescent="0.2"/>
    <row r="13215" ht="12.75" customHeight="1" x14ac:dyDescent="0.2"/>
    <row r="13216" ht="12.75" customHeight="1" x14ac:dyDescent="0.2"/>
    <row r="13217" ht="12.75" customHeight="1" x14ac:dyDescent="0.2"/>
    <row r="13218" ht="12.75" customHeight="1" x14ac:dyDescent="0.2"/>
    <row r="13219" ht="12.75" customHeight="1" x14ac:dyDescent="0.2"/>
    <row r="13220" ht="12.75" customHeight="1" x14ac:dyDescent="0.2"/>
    <row r="13221" ht="12.75" customHeight="1" x14ac:dyDescent="0.2"/>
    <row r="13222" ht="12.75" customHeight="1" x14ac:dyDescent="0.2"/>
    <row r="13223" ht="12.75" customHeight="1" x14ac:dyDescent="0.2"/>
    <row r="13224" ht="12.75" customHeight="1" x14ac:dyDescent="0.2"/>
    <row r="13225" ht="12.75" customHeight="1" x14ac:dyDescent="0.2"/>
    <row r="13226" ht="12.75" customHeight="1" x14ac:dyDescent="0.2"/>
    <row r="13227" ht="12.75" customHeight="1" x14ac:dyDescent="0.2"/>
    <row r="13228" ht="12.75" customHeight="1" x14ac:dyDescent="0.2"/>
    <row r="13229" ht="12.75" customHeight="1" x14ac:dyDescent="0.2"/>
    <row r="13230" ht="12.75" customHeight="1" x14ac:dyDescent="0.2"/>
    <row r="13231" ht="12.75" customHeight="1" x14ac:dyDescent="0.2"/>
    <row r="13232" ht="12.75" customHeight="1" x14ac:dyDescent="0.2"/>
    <row r="13233" ht="12.75" customHeight="1" x14ac:dyDescent="0.2"/>
    <row r="13234" ht="12.75" customHeight="1" x14ac:dyDescent="0.2"/>
    <row r="13235" ht="12.75" customHeight="1" x14ac:dyDescent="0.2"/>
    <row r="13236" ht="12.75" customHeight="1" x14ac:dyDescent="0.2"/>
    <row r="13237" ht="12.75" customHeight="1" x14ac:dyDescent="0.2"/>
    <row r="13238" ht="12.75" customHeight="1" x14ac:dyDescent="0.2"/>
    <row r="13239" ht="12.75" customHeight="1" x14ac:dyDescent="0.2"/>
    <row r="13240" ht="12.75" customHeight="1" x14ac:dyDescent="0.2"/>
    <row r="13241" ht="12.75" customHeight="1" x14ac:dyDescent="0.2"/>
    <row r="13242" ht="12.75" customHeight="1" x14ac:dyDescent="0.2"/>
    <row r="13243" ht="12.75" customHeight="1" x14ac:dyDescent="0.2"/>
    <row r="13244" ht="12.75" customHeight="1" x14ac:dyDescent="0.2"/>
    <row r="13245" ht="12.75" customHeight="1" x14ac:dyDescent="0.2"/>
    <row r="13246" ht="12.75" customHeight="1" x14ac:dyDescent="0.2"/>
    <row r="13247" ht="12.75" customHeight="1" x14ac:dyDescent="0.2"/>
    <row r="13248" ht="12.75" customHeight="1" x14ac:dyDescent="0.2"/>
    <row r="13249" ht="12.75" customHeight="1" x14ac:dyDescent="0.2"/>
    <row r="13250" ht="12.75" customHeight="1" x14ac:dyDescent="0.2"/>
    <row r="13251" ht="12.75" customHeight="1" x14ac:dyDescent="0.2"/>
    <row r="13252" ht="12.75" customHeight="1" x14ac:dyDescent="0.2"/>
    <row r="13253" ht="12.75" customHeight="1" x14ac:dyDescent="0.2"/>
    <row r="13254" ht="12.75" customHeight="1" x14ac:dyDescent="0.2"/>
    <row r="13255" ht="12.75" customHeight="1" x14ac:dyDescent="0.2"/>
    <row r="13256" ht="12.75" customHeight="1" x14ac:dyDescent="0.2"/>
    <row r="13257" ht="12.75" customHeight="1" x14ac:dyDescent="0.2"/>
    <row r="13258" ht="12.75" customHeight="1" x14ac:dyDescent="0.2"/>
    <row r="13259" ht="12.75" customHeight="1" x14ac:dyDescent="0.2"/>
    <row r="13260" ht="12.75" customHeight="1" x14ac:dyDescent="0.2"/>
    <row r="13261" ht="12.75" customHeight="1" x14ac:dyDescent="0.2"/>
    <row r="13262" ht="12.75" customHeight="1" x14ac:dyDescent="0.2"/>
    <row r="13263" ht="12.75" customHeight="1" x14ac:dyDescent="0.2"/>
    <row r="13264" ht="12.75" customHeight="1" x14ac:dyDescent="0.2"/>
    <row r="13265" ht="12.75" customHeight="1" x14ac:dyDescent="0.2"/>
    <row r="13266" ht="12.75" customHeight="1" x14ac:dyDescent="0.2"/>
    <row r="13267" ht="12.75" customHeight="1" x14ac:dyDescent="0.2"/>
    <row r="13268" ht="12.75" customHeight="1" x14ac:dyDescent="0.2"/>
    <row r="13269" ht="12.75" customHeight="1" x14ac:dyDescent="0.2"/>
    <row r="13270" ht="12.75" customHeight="1" x14ac:dyDescent="0.2"/>
    <row r="13271" ht="12.75" customHeight="1" x14ac:dyDescent="0.2"/>
    <row r="13272" ht="12.75" customHeight="1" x14ac:dyDescent="0.2"/>
    <row r="13273" ht="12.75" customHeight="1" x14ac:dyDescent="0.2"/>
    <row r="13274" ht="12.75" customHeight="1" x14ac:dyDescent="0.2"/>
    <row r="13275" ht="12.75" customHeight="1" x14ac:dyDescent="0.2"/>
    <row r="13276" ht="12.75" customHeight="1" x14ac:dyDescent="0.2"/>
    <row r="13277" ht="12.75" customHeight="1" x14ac:dyDescent="0.2"/>
    <row r="13278" ht="12.75" customHeight="1" x14ac:dyDescent="0.2"/>
    <row r="13279" ht="12.75" customHeight="1" x14ac:dyDescent="0.2"/>
    <row r="13280" ht="12.75" customHeight="1" x14ac:dyDescent="0.2"/>
    <row r="13281" ht="12.75" customHeight="1" x14ac:dyDescent="0.2"/>
    <row r="13282" ht="12.75" customHeight="1" x14ac:dyDescent="0.2"/>
    <row r="13283" ht="12.75" customHeight="1" x14ac:dyDescent="0.2"/>
    <row r="13284" ht="12.75" customHeight="1" x14ac:dyDescent="0.2"/>
    <row r="13285" ht="12.75" customHeight="1" x14ac:dyDescent="0.2"/>
    <row r="13286" ht="12.75" customHeight="1" x14ac:dyDescent="0.2"/>
    <row r="13287" ht="12.75" customHeight="1" x14ac:dyDescent="0.2"/>
    <row r="13288" ht="12.75" customHeight="1" x14ac:dyDescent="0.2"/>
    <row r="13289" ht="12.75" customHeight="1" x14ac:dyDescent="0.2"/>
    <row r="13290" ht="12.75" customHeight="1" x14ac:dyDescent="0.2"/>
    <row r="13291" ht="12.75" customHeight="1" x14ac:dyDescent="0.2"/>
    <row r="13292" ht="12.75" customHeight="1" x14ac:dyDescent="0.2"/>
    <row r="13293" ht="12.75" customHeight="1" x14ac:dyDescent="0.2"/>
    <row r="13294" ht="12.75" customHeight="1" x14ac:dyDescent="0.2"/>
    <row r="13295" ht="12.75" customHeight="1" x14ac:dyDescent="0.2"/>
    <row r="13296" ht="12.75" customHeight="1" x14ac:dyDescent="0.2"/>
    <row r="13297" ht="12.75" customHeight="1" x14ac:dyDescent="0.2"/>
    <row r="13298" ht="12.75" customHeight="1" x14ac:dyDescent="0.2"/>
    <row r="13299" ht="12.75" customHeight="1" x14ac:dyDescent="0.2"/>
    <row r="13300" ht="12.75" customHeight="1" x14ac:dyDescent="0.2"/>
    <row r="13301" ht="12.75" customHeight="1" x14ac:dyDescent="0.2"/>
    <row r="13302" ht="12.75" customHeight="1" x14ac:dyDescent="0.2"/>
    <row r="13303" ht="12.75" customHeight="1" x14ac:dyDescent="0.2"/>
    <row r="13304" ht="12.75" customHeight="1" x14ac:dyDescent="0.2"/>
    <row r="13305" ht="12.75" customHeight="1" x14ac:dyDescent="0.2"/>
    <row r="13306" ht="12.75" customHeight="1" x14ac:dyDescent="0.2"/>
    <row r="13307" ht="12.75" customHeight="1" x14ac:dyDescent="0.2"/>
    <row r="13308" ht="12.75" customHeight="1" x14ac:dyDescent="0.2"/>
    <row r="13309" ht="12.75" customHeight="1" x14ac:dyDescent="0.2"/>
    <row r="13310" ht="12.75" customHeight="1" x14ac:dyDescent="0.2"/>
    <row r="13311" ht="12.75" customHeight="1" x14ac:dyDescent="0.2"/>
    <row r="13312" ht="12.75" customHeight="1" x14ac:dyDescent="0.2"/>
    <row r="13313" ht="12.75" customHeight="1" x14ac:dyDescent="0.2"/>
    <row r="13314" ht="12.75" customHeight="1" x14ac:dyDescent="0.2"/>
    <row r="13315" ht="12.75" customHeight="1" x14ac:dyDescent="0.2"/>
    <row r="13316" ht="12.75" customHeight="1" x14ac:dyDescent="0.2"/>
    <row r="13317" ht="12.75" customHeight="1" x14ac:dyDescent="0.2"/>
    <row r="13318" ht="12.75" customHeight="1" x14ac:dyDescent="0.2"/>
    <row r="13319" ht="12.75" customHeight="1" x14ac:dyDescent="0.2"/>
    <row r="13320" ht="12.75" customHeight="1" x14ac:dyDescent="0.2"/>
    <row r="13321" ht="12.75" customHeight="1" x14ac:dyDescent="0.2"/>
    <row r="13322" ht="12.75" customHeight="1" x14ac:dyDescent="0.2"/>
    <row r="13323" ht="12.75" customHeight="1" x14ac:dyDescent="0.2"/>
    <row r="13324" ht="12.75" customHeight="1" x14ac:dyDescent="0.2"/>
    <row r="13325" ht="12.75" customHeight="1" x14ac:dyDescent="0.2"/>
    <row r="13326" ht="12.75" customHeight="1" x14ac:dyDescent="0.2"/>
    <row r="13327" ht="12.75" customHeight="1" x14ac:dyDescent="0.2"/>
    <row r="13328" ht="12.75" customHeight="1" x14ac:dyDescent="0.2"/>
    <row r="13329" ht="12.75" customHeight="1" x14ac:dyDescent="0.2"/>
    <row r="13330" ht="12.75" customHeight="1" x14ac:dyDescent="0.2"/>
    <row r="13331" ht="12.75" customHeight="1" x14ac:dyDescent="0.2"/>
    <row r="13332" ht="12.75" customHeight="1" x14ac:dyDescent="0.2"/>
    <row r="13333" ht="12.75" customHeight="1" x14ac:dyDescent="0.2"/>
    <row r="13334" ht="12.75" customHeight="1" x14ac:dyDescent="0.2"/>
    <row r="13335" ht="12.75" customHeight="1" x14ac:dyDescent="0.2"/>
    <row r="13336" ht="12.75" customHeight="1" x14ac:dyDescent="0.2"/>
    <row r="13337" ht="12.75" customHeight="1" x14ac:dyDescent="0.2"/>
    <row r="13338" ht="12.75" customHeight="1" x14ac:dyDescent="0.2"/>
    <row r="13339" ht="12.75" customHeight="1" x14ac:dyDescent="0.2"/>
    <row r="13340" ht="12.75" customHeight="1" x14ac:dyDescent="0.2"/>
    <row r="13341" ht="12.75" customHeight="1" x14ac:dyDescent="0.2"/>
    <row r="13342" ht="12.75" customHeight="1" x14ac:dyDescent="0.2"/>
    <row r="13343" ht="12.75" customHeight="1" x14ac:dyDescent="0.2"/>
    <row r="13344" ht="12.75" customHeight="1" x14ac:dyDescent="0.2"/>
    <row r="13345" ht="12.75" customHeight="1" x14ac:dyDescent="0.2"/>
    <row r="13346" ht="12.75" customHeight="1" x14ac:dyDescent="0.2"/>
    <row r="13347" ht="12.75" customHeight="1" x14ac:dyDescent="0.2"/>
    <row r="13348" ht="12.75" customHeight="1" x14ac:dyDescent="0.2"/>
    <row r="13349" ht="12.75" customHeight="1" x14ac:dyDescent="0.2"/>
    <row r="13350" ht="12.75" customHeight="1" x14ac:dyDescent="0.2"/>
    <row r="13351" ht="12.75" customHeight="1" x14ac:dyDescent="0.2"/>
    <row r="13352" ht="12.75" customHeight="1" x14ac:dyDescent="0.2"/>
    <row r="13353" ht="12.75" customHeight="1" x14ac:dyDescent="0.2"/>
    <row r="13354" ht="12.75" customHeight="1" x14ac:dyDescent="0.2"/>
    <row r="13355" ht="12.75" customHeight="1" x14ac:dyDescent="0.2"/>
    <row r="13356" ht="12.75" customHeight="1" x14ac:dyDescent="0.2"/>
    <row r="13357" ht="12.75" customHeight="1" x14ac:dyDescent="0.2"/>
    <row r="13358" ht="12.75" customHeight="1" x14ac:dyDescent="0.2"/>
    <row r="13359" ht="12.75" customHeight="1" x14ac:dyDescent="0.2"/>
    <row r="13360" ht="12.75" customHeight="1" x14ac:dyDescent="0.2"/>
    <row r="13361" ht="12.75" customHeight="1" x14ac:dyDescent="0.2"/>
    <row r="13362" ht="12.75" customHeight="1" x14ac:dyDescent="0.2"/>
    <row r="13363" ht="12.75" customHeight="1" x14ac:dyDescent="0.2"/>
    <row r="13364" ht="12.75" customHeight="1" x14ac:dyDescent="0.2"/>
    <row r="13365" ht="12.75" customHeight="1" x14ac:dyDescent="0.2"/>
    <row r="13366" ht="12.75" customHeight="1" x14ac:dyDescent="0.2"/>
    <row r="13367" ht="12.75" customHeight="1" x14ac:dyDescent="0.2"/>
    <row r="13368" ht="12.75" customHeight="1" x14ac:dyDescent="0.2"/>
    <row r="13369" ht="12.75" customHeight="1" x14ac:dyDescent="0.2"/>
    <row r="13370" ht="12.75" customHeight="1" x14ac:dyDescent="0.2"/>
    <row r="13371" ht="12.75" customHeight="1" x14ac:dyDescent="0.2"/>
    <row r="13372" ht="12.75" customHeight="1" x14ac:dyDescent="0.2"/>
    <row r="13373" ht="12.75" customHeight="1" x14ac:dyDescent="0.2"/>
    <row r="13374" ht="12.75" customHeight="1" x14ac:dyDescent="0.2"/>
    <row r="13375" ht="12.75" customHeight="1" x14ac:dyDescent="0.2"/>
    <row r="13376" ht="12.75" customHeight="1" x14ac:dyDescent="0.2"/>
    <row r="13377" ht="12.75" customHeight="1" x14ac:dyDescent="0.2"/>
    <row r="13378" ht="12.75" customHeight="1" x14ac:dyDescent="0.2"/>
    <row r="13379" ht="12.75" customHeight="1" x14ac:dyDescent="0.2"/>
    <row r="13380" ht="12.75" customHeight="1" x14ac:dyDescent="0.2"/>
    <row r="13381" ht="12.75" customHeight="1" x14ac:dyDescent="0.2"/>
    <row r="13382" ht="12.75" customHeight="1" x14ac:dyDescent="0.2"/>
    <row r="13383" ht="12.75" customHeight="1" x14ac:dyDescent="0.2"/>
    <row r="13384" ht="12.75" customHeight="1" x14ac:dyDescent="0.2"/>
    <row r="13385" ht="12.75" customHeight="1" x14ac:dyDescent="0.2"/>
    <row r="13386" ht="12.75" customHeight="1" x14ac:dyDescent="0.2"/>
    <row r="13387" ht="12.75" customHeight="1" x14ac:dyDescent="0.2"/>
    <row r="13388" ht="12.75" customHeight="1" x14ac:dyDescent="0.2"/>
    <row r="13389" ht="12.75" customHeight="1" x14ac:dyDescent="0.2"/>
    <row r="13390" ht="12.75" customHeight="1" x14ac:dyDescent="0.2"/>
    <row r="13391" ht="12.75" customHeight="1" x14ac:dyDescent="0.2"/>
    <row r="13392" ht="12.75" customHeight="1" x14ac:dyDescent="0.2"/>
    <row r="13393" ht="12.75" customHeight="1" x14ac:dyDescent="0.2"/>
    <row r="13394" ht="12.75" customHeight="1" x14ac:dyDescent="0.2"/>
    <row r="13395" ht="12.75" customHeight="1" x14ac:dyDescent="0.2"/>
    <row r="13396" ht="12.75" customHeight="1" x14ac:dyDescent="0.2"/>
    <row r="13397" ht="12.75" customHeight="1" x14ac:dyDescent="0.2"/>
    <row r="13398" ht="12.75" customHeight="1" x14ac:dyDescent="0.2"/>
    <row r="13399" ht="12.75" customHeight="1" x14ac:dyDescent="0.2"/>
    <row r="13400" ht="12.75" customHeight="1" x14ac:dyDescent="0.2"/>
    <row r="13401" ht="12.75" customHeight="1" x14ac:dyDescent="0.2"/>
    <row r="13402" ht="12.75" customHeight="1" x14ac:dyDescent="0.2"/>
    <row r="13403" ht="12.75" customHeight="1" x14ac:dyDescent="0.2"/>
    <row r="13404" ht="12.75" customHeight="1" x14ac:dyDescent="0.2"/>
    <row r="13405" ht="12.75" customHeight="1" x14ac:dyDescent="0.2"/>
    <row r="13406" ht="12.75" customHeight="1" x14ac:dyDescent="0.2"/>
    <row r="13407" ht="12.75" customHeight="1" x14ac:dyDescent="0.2"/>
    <row r="13408" ht="12.75" customHeight="1" x14ac:dyDescent="0.2"/>
    <row r="13409" ht="12.75" customHeight="1" x14ac:dyDescent="0.2"/>
    <row r="13410" ht="12.75" customHeight="1" x14ac:dyDescent="0.2"/>
    <row r="13411" ht="12.75" customHeight="1" x14ac:dyDescent="0.2"/>
    <row r="13412" ht="12.75" customHeight="1" x14ac:dyDescent="0.2"/>
    <row r="13413" ht="12.75" customHeight="1" x14ac:dyDescent="0.2"/>
    <row r="13414" ht="12.75" customHeight="1" x14ac:dyDescent="0.2"/>
    <row r="13415" ht="12.75" customHeight="1" x14ac:dyDescent="0.2"/>
    <row r="13416" ht="12.75" customHeight="1" x14ac:dyDescent="0.2"/>
    <row r="13417" ht="12.75" customHeight="1" x14ac:dyDescent="0.2"/>
    <row r="13418" ht="12.75" customHeight="1" x14ac:dyDescent="0.2"/>
    <row r="13419" ht="12.75" customHeight="1" x14ac:dyDescent="0.2"/>
    <row r="13420" ht="12.75" customHeight="1" x14ac:dyDescent="0.2"/>
    <row r="13421" ht="12.75" customHeight="1" x14ac:dyDescent="0.2"/>
    <row r="13422" ht="12.75" customHeight="1" x14ac:dyDescent="0.2"/>
    <row r="13423" ht="12.75" customHeight="1" x14ac:dyDescent="0.2"/>
    <row r="13424" ht="12.75" customHeight="1" x14ac:dyDescent="0.2"/>
    <row r="13425" ht="12.75" customHeight="1" x14ac:dyDescent="0.2"/>
    <row r="13426" ht="12.75" customHeight="1" x14ac:dyDescent="0.2"/>
    <row r="13427" ht="12.75" customHeight="1" x14ac:dyDescent="0.2"/>
    <row r="13428" ht="12.75" customHeight="1" x14ac:dyDescent="0.2"/>
    <row r="13429" ht="12.75" customHeight="1" x14ac:dyDescent="0.2"/>
    <row r="13430" ht="12.75" customHeight="1" x14ac:dyDescent="0.2"/>
    <row r="13431" ht="12.75" customHeight="1" x14ac:dyDescent="0.2"/>
    <row r="13432" ht="12.75" customHeight="1" x14ac:dyDescent="0.2"/>
    <row r="13433" ht="12.75" customHeight="1" x14ac:dyDescent="0.2"/>
    <row r="13434" ht="12.75" customHeight="1" x14ac:dyDescent="0.2"/>
    <row r="13435" ht="12.75" customHeight="1" x14ac:dyDescent="0.2"/>
    <row r="13436" ht="12.75" customHeight="1" x14ac:dyDescent="0.2"/>
    <row r="13437" ht="12.75" customHeight="1" x14ac:dyDescent="0.2"/>
    <row r="13438" ht="12.75" customHeight="1" x14ac:dyDescent="0.2"/>
    <row r="13439" ht="12.75" customHeight="1" x14ac:dyDescent="0.2"/>
    <row r="13440" ht="12.75" customHeight="1" x14ac:dyDescent="0.2"/>
    <row r="13441" ht="12.75" customHeight="1" x14ac:dyDescent="0.2"/>
    <row r="13442" ht="12.75" customHeight="1" x14ac:dyDescent="0.2"/>
    <row r="13443" ht="12.75" customHeight="1" x14ac:dyDescent="0.2"/>
    <row r="13444" ht="12.75" customHeight="1" x14ac:dyDescent="0.2"/>
    <row r="13445" ht="12.75" customHeight="1" x14ac:dyDescent="0.2"/>
    <row r="13446" ht="12.75" customHeight="1" x14ac:dyDescent="0.2"/>
    <row r="13447" ht="12.75" customHeight="1" x14ac:dyDescent="0.2"/>
    <row r="13448" ht="12.75" customHeight="1" x14ac:dyDescent="0.2"/>
    <row r="13449" ht="12.75" customHeight="1" x14ac:dyDescent="0.2"/>
    <row r="13450" ht="12.75" customHeight="1" x14ac:dyDescent="0.2"/>
    <row r="13451" ht="12.75" customHeight="1" x14ac:dyDescent="0.2"/>
    <row r="13452" ht="12.75" customHeight="1" x14ac:dyDescent="0.2"/>
    <row r="13453" ht="12.75" customHeight="1" x14ac:dyDescent="0.2"/>
    <row r="13454" ht="12.75" customHeight="1" x14ac:dyDescent="0.2"/>
    <row r="13455" ht="12.75" customHeight="1" x14ac:dyDescent="0.2"/>
    <row r="13456" ht="12.75" customHeight="1" x14ac:dyDescent="0.2"/>
    <row r="13457" ht="12.75" customHeight="1" x14ac:dyDescent="0.2"/>
    <row r="13458" ht="12.75" customHeight="1" x14ac:dyDescent="0.2"/>
    <row r="13459" ht="12.75" customHeight="1" x14ac:dyDescent="0.2"/>
    <row r="13460" ht="12.75" customHeight="1" x14ac:dyDescent="0.2"/>
    <row r="13461" ht="12.75" customHeight="1" x14ac:dyDescent="0.2"/>
    <row r="13462" ht="12.75" customHeight="1" x14ac:dyDescent="0.2"/>
    <row r="13463" ht="12.75" customHeight="1" x14ac:dyDescent="0.2"/>
    <row r="13464" ht="12.75" customHeight="1" x14ac:dyDescent="0.2"/>
    <row r="13465" ht="12.75" customHeight="1" x14ac:dyDescent="0.2"/>
    <row r="13466" ht="12.75" customHeight="1" x14ac:dyDescent="0.2"/>
    <row r="13467" ht="12.75" customHeight="1" x14ac:dyDescent="0.2"/>
    <row r="13468" ht="12.75" customHeight="1" x14ac:dyDescent="0.2"/>
    <row r="13469" ht="12.75" customHeight="1" x14ac:dyDescent="0.2"/>
    <row r="13470" ht="12.75" customHeight="1" x14ac:dyDescent="0.2"/>
    <row r="13471" ht="12.75" customHeight="1" x14ac:dyDescent="0.2"/>
    <row r="13472" ht="12.75" customHeight="1" x14ac:dyDescent="0.2"/>
    <row r="13473" ht="12.75" customHeight="1" x14ac:dyDescent="0.2"/>
    <row r="13474" ht="12.75" customHeight="1" x14ac:dyDescent="0.2"/>
    <row r="13475" ht="12.75" customHeight="1" x14ac:dyDescent="0.2"/>
    <row r="13476" ht="12.75" customHeight="1" x14ac:dyDescent="0.2"/>
    <row r="13477" ht="12.75" customHeight="1" x14ac:dyDescent="0.2"/>
    <row r="13478" ht="12.75" customHeight="1" x14ac:dyDescent="0.2"/>
    <row r="13479" ht="12.75" customHeight="1" x14ac:dyDescent="0.2"/>
    <row r="13480" ht="12.75" customHeight="1" x14ac:dyDescent="0.2"/>
    <row r="13481" ht="12.75" customHeight="1" x14ac:dyDescent="0.2"/>
    <row r="13482" ht="12.75" customHeight="1" x14ac:dyDescent="0.2"/>
    <row r="13483" ht="12.75" customHeight="1" x14ac:dyDescent="0.2"/>
    <row r="13484" ht="12.75" customHeight="1" x14ac:dyDescent="0.2"/>
    <row r="13485" ht="12.75" customHeight="1" x14ac:dyDescent="0.2"/>
    <row r="13486" ht="12.75" customHeight="1" x14ac:dyDescent="0.2"/>
    <row r="13487" ht="12.75" customHeight="1" x14ac:dyDescent="0.2"/>
    <row r="13488" ht="12.75" customHeight="1" x14ac:dyDescent="0.2"/>
    <row r="13489" ht="12.75" customHeight="1" x14ac:dyDescent="0.2"/>
    <row r="13490" ht="12.75" customHeight="1" x14ac:dyDescent="0.2"/>
    <row r="13491" ht="12.75" customHeight="1" x14ac:dyDescent="0.2"/>
    <row r="13492" ht="12.75" customHeight="1" x14ac:dyDescent="0.2"/>
    <row r="13493" ht="12.75" customHeight="1" x14ac:dyDescent="0.2"/>
    <row r="13494" ht="12.75" customHeight="1" x14ac:dyDescent="0.2"/>
    <row r="13495" ht="12.75" customHeight="1" x14ac:dyDescent="0.2"/>
    <row r="13496" ht="12.75" customHeight="1" x14ac:dyDescent="0.2"/>
    <row r="13497" ht="12.75" customHeight="1" x14ac:dyDescent="0.2"/>
    <row r="13498" ht="12.75" customHeight="1" x14ac:dyDescent="0.2"/>
    <row r="13499" ht="12.75" customHeight="1" x14ac:dyDescent="0.2"/>
    <row r="13500" ht="12.75" customHeight="1" x14ac:dyDescent="0.2"/>
    <row r="13501" ht="12.75" customHeight="1" x14ac:dyDescent="0.2"/>
    <row r="13502" ht="12.75" customHeight="1" x14ac:dyDescent="0.2"/>
    <row r="13503" ht="12.75" customHeight="1" x14ac:dyDescent="0.2"/>
    <row r="13504" ht="12.75" customHeight="1" x14ac:dyDescent="0.2"/>
    <row r="13505" ht="12.75" customHeight="1" x14ac:dyDescent="0.2"/>
    <row r="13506" ht="12.75" customHeight="1" x14ac:dyDescent="0.2"/>
    <row r="13507" ht="12.75" customHeight="1" x14ac:dyDescent="0.2"/>
    <row r="13508" ht="12.75" customHeight="1" x14ac:dyDescent="0.2"/>
    <row r="13509" ht="12.75" customHeight="1" x14ac:dyDescent="0.2"/>
    <row r="13510" ht="12.75" customHeight="1" x14ac:dyDescent="0.2"/>
    <row r="13511" ht="12.75" customHeight="1" x14ac:dyDescent="0.2"/>
    <row r="13512" ht="12.75" customHeight="1" x14ac:dyDescent="0.2"/>
    <row r="13513" ht="12.75" customHeight="1" x14ac:dyDescent="0.2"/>
    <row r="13514" ht="12.75" customHeight="1" x14ac:dyDescent="0.2"/>
    <row r="13515" ht="12.75" customHeight="1" x14ac:dyDescent="0.2"/>
    <row r="13516" ht="12.75" customHeight="1" x14ac:dyDescent="0.2"/>
    <row r="13517" ht="12.75" customHeight="1" x14ac:dyDescent="0.2"/>
    <row r="13518" ht="12.75" customHeight="1" x14ac:dyDescent="0.2"/>
    <row r="13519" ht="12.75" customHeight="1" x14ac:dyDescent="0.2"/>
    <row r="13520" ht="12.75" customHeight="1" x14ac:dyDescent="0.2"/>
    <row r="13521" ht="12.75" customHeight="1" x14ac:dyDescent="0.2"/>
    <row r="13522" ht="12.75" customHeight="1" x14ac:dyDescent="0.2"/>
    <row r="13523" ht="12.75" customHeight="1" x14ac:dyDescent="0.2"/>
    <row r="13524" ht="12.75" customHeight="1" x14ac:dyDescent="0.2"/>
    <row r="13525" ht="12.75" customHeight="1" x14ac:dyDescent="0.2"/>
    <row r="13526" ht="12.75" customHeight="1" x14ac:dyDescent="0.2"/>
    <row r="13527" ht="12.75" customHeight="1" x14ac:dyDescent="0.2"/>
    <row r="13528" ht="12.75" customHeight="1" x14ac:dyDescent="0.2"/>
    <row r="13529" ht="12.75" customHeight="1" x14ac:dyDescent="0.2"/>
    <row r="13530" ht="12.75" customHeight="1" x14ac:dyDescent="0.2"/>
    <row r="13531" ht="12.75" customHeight="1" x14ac:dyDescent="0.2"/>
    <row r="13532" ht="12.75" customHeight="1" x14ac:dyDescent="0.2"/>
    <row r="13533" ht="12.75" customHeight="1" x14ac:dyDescent="0.2"/>
    <row r="13534" ht="12.75" customHeight="1" x14ac:dyDescent="0.2"/>
    <row r="13535" ht="12.75" customHeight="1" x14ac:dyDescent="0.2"/>
    <row r="13536" ht="12.75" customHeight="1" x14ac:dyDescent="0.2"/>
    <row r="13537" ht="12.75" customHeight="1" x14ac:dyDescent="0.2"/>
    <row r="13538" ht="12.75" customHeight="1" x14ac:dyDescent="0.2"/>
    <row r="13539" ht="12.75" customHeight="1" x14ac:dyDescent="0.2"/>
    <row r="13540" ht="12.75" customHeight="1" x14ac:dyDescent="0.2"/>
    <row r="13541" ht="12.75" customHeight="1" x14ac:dyDescent="0.2"/>
    <row r="13542" ht="12.75" customHeight="1" x14ac:dyDescent="0.2"/>
    <row r="13543" ht="12.75" customHeight="1" x14ac:dyDescent="0.2"/>
    <row r="13544" ht="12.75" customHeight="1" x14ac:dyDescent="0.2"/>
    <row r="13545" ht="12.75" customHeight="1" x14ac:dyDescent="0.2"/>
    <row r="13546" ht="12.75" customHeight="1" x14ac:dyDescent="0.2"/>
    <row r="13547" ht="12.75" customHeight="1" x14ac:dyDescent="0.2"/>
    <row r="13548" ht="12.75" customHeight="1" x14ac:dyDescent="0.2"/>
    <row r="13549" ht="12.75" customHeight="1" x14ac:dyDescent="0.2"/>
    <row r="13550" ht="12.75" customHeight="1" x14ac:dyDescent="0.2"/>
    <row r="13551" ht="12.75" customHeight="1" x14ac:dyDescent="0.2"/>
    <row r="13552" ht="12.75" customHeight="1" x14ac:dyDescent="0.2"/>
    <row r="13553" ht="12.75" customHeight="1" x14ac:dyDescent="0.2"/>
    <row r="13554" ht="12.75" customHeight="1" x14ac:dyDescent="0.2"/>
    <row r="13555" ht="12.75" customHeight="1" x14ac:dyDescent="0.2"/>
    <row r="13556" ht="12.75" customHeight="1" x14ac:dyDescent="0.2"/>
    <row r="13557" ht="12.75" customHeight="1" x14ac:dyDescent="0.2"/>
    <row r="13558" ht="12.75" customHeight="1" x14ac:dyDescent="0.2"/>
    <row r="13559" ht="12.75" customHeight="1" x14ac:dyDescent="0.2"/>
    <row r="13560" ht="12.75" customHeight="1" x14ac:dyDescent="0.2"/>
    <row r="13561" ht="12.75" customHeight="1" x14ac:dyDescent="0.2"/>
    <row r="13562" ht="12.75" customHeight="1" x14ac:dyDescent="0.2"/>
    <row r="13563" ht="12.75" customHeight="1" x14ac:dyDescent="0.2"/>
    <row r="13564" ht="12.75" customHeight="1" x14ac:dyDescent="0.2"/>
    <row r="13565" ht="12.75" customHeight="1" x14ac:dyDescent="0.2"/>
    <row r="13566" ht="12.75" customHeight="1" x14ac:dyDescent="0.2"/>
    <row r="13567" ht="12.75" customHeight="1" x14ac:dyDescent="0.2"/>
    <row r="13568" ht="12.75" customHeight="1" x14ac:dyDescent="0.2"/>
    <row r="13569" ht="12.75" customHeight="1" x14ac:dyDescent="0.2"/>
    <row r="13570" ht="12.75" customHeight="1" x14ac:dyDescent="0.2"/>
    <row r="13571" ht="12.75" customHeight="1" x14ac:dyDescent="0.2"/>
    <row r="13572" ht="12.75" customHeight="1" x14ac:dyDescent="0.2"/>
    <row r="13573" ht="12.75" customHeight="1" x14ac:dyDescent="0.2"/>
    <row r="13574" ht="12.75" customHeight="1" x14ac:dyDescent="0.2"/>
    <row r="13575" ht="12.75" customHeight="1" x14ac:dyDescent="0.2"/>
    <row r="13576" ht="12.75" customHeight="1" x14ac:dyDescent="0.2"/>
    <row r="13577" ht="12.75" customHeight="1" x14ac:dyDescent="0.2"/>
    <row r="13578" ht="12.75" customHeight="1" x14ac:dyDescent="0.2"/>
    <row r="13579" ht="12.75" customHeight="1" x14ac:dyDescent="0.2"/>
    <row r="13580" ht="12.75" customHeight="1" x14ac:dyDescent="0.2"/>
    <row r="13581" ht="12.75" customHeight="1" x14ac:dyDescent="0.2"/>
    <row r="13582" ht="12.75" customHeight="1" x14ac:dyDescent="0.2"/>
    <row r="13583" ht="12.75" customHeight="1" x14ac:dyDescent="0.2"/>
    <row r="13584" ht="12.75" customHeight="1" x14ac:dyDescent="0.2"/>
    <row r="13585" ht="12.75" customHeight="1" x14ac:dyDescent="0.2"/>
    <row r="13586" ht="12.75" customHeight="1" x14ac:dyDescent="0.2"/>
    <row r="13587" ht="12.75" customHeight="1" x14ac:dyDescent="0.2"/>
    <row r="13588" ht="12.75" customHeight="1" x14ac:dyDescent="0.2"/>
    <row r="13589" ht="12.75" customHeight="1" x14ac:dyDescent="0.2"/>
    <row r="13590" ht="12.75" customHeight="1" x14ac:dyDescent="0.2"/>
    <row r="13591" ht="12.75" customHeight="1" x14ac:dyDescent="0.2"/>
    <row r="13592" ht="12.75" customHeight="1" x14ac:dyDescent="0.2"/>
    <row r="13593" ht="12.75" customHeight="1" x14ac:dyDescent="0.2"/>
    <row r="13594" ht="12.75" customHeight="1" x14ac:dyDescent="0.2"/>
    <row r="13595" ht="12.75" customHeight="1" x14ac:dyDescent="0.2"/>
    <row r="13596" ht="12.75" customHeight="1" x14ac:dyDescent="0.2"/>
    <row r="13597" ht="12.75" customHeight="1" x14ac:dyDescent="0.2"/>
    <row r="13598" ht="12.75" customHeight="1" x14ac:dyDescent="0.2"/>
    <row r="13599" ht="12.75" customHeight="1" x14ac:dyDescent="0.2"/>
    <row r="13600" ht="12.75" customHeight="1" x14ac:dyDescent="0.2"/>
    <row r="13601" ht="12.75" customHeight="1" x14ac:dyDescent="0.2"/>
    <row r="13602" ht="12.75" customHeight="1" x14ac:dyDescent="0.2"/>
    <row r="13603" ht="12.75" customHeight="1" x14ac:dyDescent="0.2"/>
    <row r="13604" ht="12.75" customHeight="1" x14ac:dyDescent="0.2"/>
    <row r="13605" ht="12.75" customHeight="1" x14ac:dyDescent="0.2"/>
    <row r="13606" ht="12.75" customHeight="1" x14ac:dyDescent="0.2"/>
    <row r="13607" ht="12.75" customHeight="1" x14ac:dyDescent="0.2"/>
    <row r="13608" ht="12.75" customHeight="1" x14ac:dyDescent="0.2"/>
    <row r="13609" ht="12.75" customHeight="1" x14ac:dyDescent="0.2"/>
    <row r="13610" ht="12.75" customHeight="1" x14ac:dyDescent="0.2"/>
    <row r="13611" ht="12.75" customHeight="1" x14ac:dyDescent="0.2"/>
    <row r="13612" ht="12.75" customHeight="1" x14ac:dyDescent="0.2"/>
    <row r="13613" ht="12.75" customHeight="1" x14ac:dyDescent="0.2"/>
    <row r="13614" ht="12.75" customHeight="1" x14ac:dyDescent="0.2"/>
    <row r="13615" ht="12.75" customHeight="1" x14ac:dyDescent="0.2"/>
    <row r="13616" ht="12.75" customHeight="1" x14ac:dyDescent="0.2"/>
    <row r="13617" ht="12.75" customHeight="1" x14ac:dyDescent="0.2"/>
    <row r="13618" ht="12.75" customHeight="1" x14ac:dyDescent="0.2"/>
    <row r="13619" ht="12.75" customHeight="1" x14ac:dyDescent="0.2"/>
    <row r="13620" ht="12.75" customHeight="1" x14ac:dyDescent="0.2"/>
    <row r="13621" ht="12.75" customHeight="1" x14ac:dyDescent="0.2"/>
    <row r="13622" ht="12.75" customHeight="1" x14ac:dyDescent="0.2"/>
    <row r="13623" ht="12.75" customHeight="1" x14ac:dyDescent="0.2"/>
    <row r="13624" ht="12.75" customHeight="1" x14ac:dyDescent="0.2"/>
    <row r="13625" ht="12.75" customHeight="1" x14ac:dyDescent="0.2"/>
    <row r="13626" ht="12.75" customHeight="1" x14ac:dyDescent="0.2"/>
    <row r="13627" ht="12.75" customHeight="1" x14ac:dyDescent="0.2"/>
    <row r="13628" ht="12.75" customHeight="1" x14ac:dyDescent="0.2"/>
    <row r="13629" ht="12.75" customHeight="1" x14ac:dyDescent="0.2"/>
    <row r="13630" ht="12.75" customHeight="1" x14ac:dyDescent="0.2"/>
    <row r="13631" ht="12.75" customHeight="1" x14ac:dyDescent="0.2"/>
    <row r="13632" ht="12.75" customHeight="1" x14ac:dyDescent="0.2"/>
    <row r="13633" ht="12.75" customHeight="1" x14ac:dyDescent="0.2"/>
    <row r="13634" ht="12.75" customHeight="1" x14ac:dyDescent="0.2"/>
    <row r="13635" ht="12.75" customHeight="1" x14ac:dyDescent="0.2"/>
    <row r="13636" ht="12.75" customHeight="1" x14ac:dyDescent="0.2"/>
    <row r="13637" ht="12.75" customHeight="1" x14ac:dyDescent="0.2"/>
    <row r="13638" ht="12.75" customHeight="1" x14ac:dyDescent="0.2"/>
    <row r="13639" ht="12.75" customHeight="1" x14ac:dyDescent="0.2"/>
    <row r="13640" ht="12.75" customHeight="1" x14ac:dyDescent="0.2"/>
    <row r="13641" ht="12.75" customHeight="1" x14ac:dyDescent="0.2"/>
    <row r="13642" ht="12.75" customHeight="1" x14ac:dyDescent="0.2"/>
    <row r="13643" ht="12.75" customHeight="1" x14ac:dyDescent="0.2"/>
    <row r="13644" ht="12.75" customHeight="1" x14ac:dyDescent="0.2"/>
    <row r="13645" ht="12.75" customHeight="1" x14ac:dyDescent="0.2"/>
    <row r="13646" ht="12.75" customHeight="1" x14ac:dyDescent="0.2"/>
    <row r="13647" ht="12.75" customHeight="1" x14ac:dyDescent="0.2"/>
    <row r="13648" ht="12.75" customHeight="1" x14ac:dyDescent="0.2"/>
    <row r="13649" ht="12.75" customHeight="1" x14ac:dyDescent="0.2"/>
    <row r="13650" ht="12.75" customHeight="1" x14ac:dyDescent="0.2"/>
    <row r="13651" ht="12.75" customHeight="1" x14ac:dyDescent="0.2"/>
    <row r="13652" ht="12.75" customHeight="1" x14ac:dyDescent="0.2"/>
    <row r="13653" ht="12.75" customHeight="1" x14ac:dyDescent="0.2"/>
    <row r="13654" ht="12.75" customHeight="1" x14ac:dyDescent="0.2"/>
    <row r="13655" ht="12.75" customHeight="1" x14ac:dyDescent="0.2"/>
    <row r="13656" ht="12.75" customHeight="1" x14ac:dyDescent="0.2"/>
    <row r="13657" ht="12.75" customHeight="1" x14ac:dyDescent="0.2"/>
    <row r="13658" ht="12.75" customHeight="1" x14ac:dyDescent="0.2"/>
    <row r="13659" ht="12.75" customHeight="1" x14ac:dyDescent="0.2"/>
    <row r="13660" ht="12.75" customHeight="1" x14ac:dyDescent="0.2"/>
    <row r="13661" ht="12.75" customHeight="1" x14ac:dyDescent="0.2"/>
    <row r="13662" ht="12.75" customHeight="1" x14ac:dyDescent="0.2"/>
    <row r="13663" ht="12.75" customHeight="1" x14ac:dyDescent="0.2"/>
    <row r="13664" ht="12.75" customHeight="1" x14ac:dyDescent="0.2"/>
    <row r="13665" ht="12.75" customHeight="1" x14ac:dyDescent="0.2"/>
    <row r="13666" ht="12.75" customHeight="1" x14ac:dyDescent="0.2"/>
    <row r="13667" ht="12.75" customHeight="1" x14ac:dyDescent="0.2"/>
    <row r="13668" ht="12.75" customHeight="1" x14ac:dyDescent="0.2"/>
    <row r="13669" ht="12.75" customHeight="1" x14ac:dyDescent="0.2"/>
    <row r="13670" ht="12.75" customHeight="1" x14ac:dyDescent="0.2"/>
    <row r="13671" ht="12.75" customHeight="1" x14ac:dyDescent="0.2"/>
    <row r="13672" ht="12.75" customHeight="1" x14ac:dyDescent="0.2"/>
    <row r="13673" ht="12.75" customHeight="1" x14ac:dyDescent="0.2"/>
    <row r="13674" ht="12.75" customHeight="1" x14ac:dyDescent="0.2"/>
    <row r="13675" ht="12.75" customHeight="1" x14ac:dyDescent="0.2"/>
    <row r="13676" ht="12.75" customHeight="1" x14ac:dyDescent="0.2"/>
    <row r="13677" ht="12.75" customHeight="1" x14ac:dyDescent="0.2"/>
    <row r="13678" ht="12.75" customHeight="1" x14ac:dyDescent="0.2"/>
    <row r="13679" ht="12.75" customHeight="1" x14ac:dyDescent="0.2"/>
    <row r="13680" ht="12.75" customHeight="1" x14ac:dyDescent="0.2"/>
    <row r="13681" ht="12.75" customHeight="1" x14ac:dyDescent="0.2"/>
    <row r="13682" ht="12.75" customHeight="1" x14ac:dyDescent="0.2"/>
    <row r="13683" ht="12.75" customHeight="1" x14ac:dyDescent="0.2"/>
    <row r="13684" ht="12.75" customHeight="1" x14ac:dyDescent="0.2"/>
    <row r="13685" ht="12.75" customHeight="1" x14ac:dyDescent="0.2"/>
    <row r="13686" ht="12.75" customHeight="1" x14ac:dyDescent="0.2"/>
    <row r="13687" ht="12.75" customHeight="1" x14ac:dyDescent="0.2"/>
    <row r="13688" ht="12.75" customHeight="1" x14ac:dyDescent="0.2"/>
    <row r="13689" ht="12.75" customHeight="1" x14ac:dyDescent="0.2"/>
    <row r="13690" ht="12.75" customHeight="1" x14ac:dyDescent="0.2"/>
    <row r="13691" ht="12.75" customHeight="1" x14ac:dyDescent="0.2"/>
    <row r="13692" ht="12.75" customHeight="1" x14ac:dyDescent="0.2"/>
    <row r="13693" ht="12.75" customHeight="1" x14ac:dyDescent="0.2"/>
    <row r="13694" ht="12.75" customHeight="1" x14ac:dyDescent="0.2"/>
    <row r="13695" ht="12.75" customHeight="1" x14ac:dyDescent="0.2"/>
    <row r="13696" ht="12.75" customHeight="1" x14ac:dyDescent="0.2"/>
    <row r="13697" ht="12.75" customHeight="1" x14ac:dyDescent="0.2"/>
    <row r="13698" ht="12.75" customHeight="1" x14ac:dyDescent="0.2"/>
    <row r="13699" ht="12.75" customHeight="1" x14ac:dyDescent="0.2"/>
    <row r="13700" ht="12.75" customHeight="1" x14ac:dyDescent="0.2"/>
    <row r="13701" ht="12.75" customHeight="1" x14ac:dyDescent="0.2"/>
    <row r="13702" ht="12.75" customHeight="1" x14ac:dyDescent="0.2"/>
    <row r="13703" ht="12.75" customHeight="1" x14ac:dyDescent="0.2"/>
    <row r="13704" ht="12.75" customHeight="1" x14ac:dyDescent="0.2"/>
    <row r="13705" ht="12.75" customHeight="1" x14ac:dyDescent="0.2"/>
    <row r="13706" ht="12.75" customHeight="1" x14ac:dyDescent="0.2"/>
    <row r="13707" ht="12.75" customHeight="1" x14ac:dyDescent="0.2"/>
    <row r="13708" ht="12.75" customHeight="1" x14ac:dyDescent="0.2"/>
    <row r="13709" ht="12.75" customHeight="1" x14ac:dyDescent="0.2"/>
    <row r="13710" ht="12.75" customHeight="1" x14ac:dyDescent="0.2"/>
    <row r="13711" ht="12.75" customHeight="1" x14ac:dyDescent="0.2"/>
    <row r="13712" ht="12.75" customHeight="1" x14ac:dyDescent="0.2"/>
    <row r="13713" ht="12.75" customHeight="1" x14ac:dyDescent="0.2"/>
    <row r="13714" ht="12.75" customHeight="1" x14ac:dyDescent="0.2"/>
    <row r="13715" ht="12.75" customHeight="1" x14ac:dyDescent="0.2"/>
    <row r="13716" ht="12.75" customHeight="1" x14ac:dyDescent="0.2"/>
    <row r="13717" ht="12.75" customHeight="1" x14ac:dyDescent="0.2"/>
    <row r="13718" ht="12.75" customHeight="1" x14ac:dyDescent="0.2"/>
    <row r="13719" ht="12.75" customHeight="1" x14ac:dyDescent="0.2"/>
    <row r="13720" ht="12.75" customHeight="1" x14ac:dyDescent="0.2"/>
    <row r="13721" ht="12.75" customHeight="1" x14ac:dyDescent="0.2"/>
    <row r="13722" ht="12.75" customHeight="1" x14ac:dyDescent="0.2"/>
    <row r="13723" ht="12.75" customHeight="1" x14ac:dyDescent="0.2"/>
    <row r="13724" ht="12.75" customHeight="1" x14ac:dyDescent="0.2"/>
    <row r="13725" ht="12.75" customHeight="1" x14ac:dyDescent="0.2"/>
    <row r="13726" ht="12.75" customHeight="1" x14ac:dyDescent="0.2"/>
    <row r="13727" ht="12.75" customHeight="1" x14ac:dyDescent="0.2"/>
    <row r="13728" ht="12.75" customHeight="1" x14ac:dyDescent="0.2"/>
    <row r="13729" ht="12.75" customHeight="1" x14ac:dyDescent="0.2"/>
    <row r="13730" ht="12.75" customHeight="1" x14ac:dyDescent="0.2"/>
    <row r="13731" ht="12.75" customHeight="1" x14ac:dyDescent="0.2"/>
    <row r="13732" ht="12.75" customHeight="1" x14ac:dyDescent="0.2"/>
    <row r="13733" ht="12.75" customHeight="1" x14ac:dyDescent="0.2"/>
    <row r="13734" ht="12.75" customHeight="1" x14ac:dyDescent="0.2"/>
    <row r="13735" ht="12.75" customHeight="1" x14ac:dyDescent="0.2"/>
    <row r="13736" ht="12.75" customHeight="1" x14ac:dyDescent="0.2"/>
    <row r="13737" ht="12.75" customHeight="1" x14ac:dyDescent="0.2"/>
    <row r="13738" ht="12.75" customHeight="1" x14ac:dyDescent="0.2"/>
    <row r="13739" ht="12.75" customHeight="1" x14ac:dyDescent="0.2"/>
    <row r="13740" ht="12.75" customHeight="1" x14ac:dyDescent="0.2"/>
    <row r="13741" ht="12.75" customHeight="1" x14ac:dyDescent="0.2"/>
    <row r="13742" ht="12.75" customHeight="1" x14ac:dyDescent="0.2"/>
    <row r="13743" ht="12.75" customHeight="1" x14ac:dyDescent="0.2"/>
    <row r="13744" ht="12.75" customHeight="1" x14ac:dyDescent="0.2"/>
    <row r="13745" ht="12.75" customHeight="1" x14ac:dyDescent="0.2"/>
    <row r="13746" ht="12.75" customHeight="1" x14ac:dyDescent="0.2"/>
    <row r="13747" ht="12.75" customHeight="1" x14ac:dyDescent="0.2"/>
    <row r="13748" ht="12.75" customHeight="1" x14ac:dyDescent="0.2"/>
    <row r="13749" ht="12.75" customHeight="1" x14ac:dyDescent="0.2"/>
    <row r="13750" ht="12.75" customHeight="1" x14ac:dyDescent="0.2"/>
    <row r="13751" ht="12.75" customHeight="1" x14ac:dyDescent="0.2"/>
    <row r="13752" ht="12.75" customHeight="1" x14ac:dyDescent="0.2"/>
    <row r="13753" ht="12.75" customHeight="1" x14ac:dyDescent="0.2"/>
    <row r="13754" ht="12.75" customHeight="1" x14ac:dyDescent="0.2"/>
    <row r="13755" ht="12.75" customHeight="1" x14ac:dyDescent="0.2"/>
    <row r="13756" ht="12.75" customHeight="1" x14ac:dyDescent="0.2"/>
    <row r="13757" ht="12.75" customHeight="1" x14ac:dyDescent="0.2"/>
    <row r="13758" ht="12.75" customHeight="1" x14ac:dyDescent="0.2"/>
    <row r="13759" ht="12.75" customHeight="1" x14ac:dyDescent="0.2"/>
    <row r="13760" ht="12.75" customHeight="1" x14ac:dyDescent="0.2"/>
    <row r="13761" ht="12.75" customHeight="1" x14ac:dyDescent="0.2"/>
    <row r="13762" ht="12.75" customHeight="1" x14ac:dyDescent="0.2"/>
    <row r="13763" ht="12.75" customHeight="1" x14ac:dyDescent="0.2"/>
    <row r="13764" ht="12.75" customHeight="1" x14ac:dyDescent="0.2"/>
    <row r="13765" ht="12.75" customHeight="1" x14ac:dyDescent="0.2"/>
    <row r="13766" ht="12.75" customHeight="1" x14ac:dyDescent="0.2"/>
    <row r="13767" ht="12.75" customHeight="1" x14ac:dyDescent="0.2"/>
    <row r="13768" ht="12.75" customHeight="1" x14ac:dyDescent="0.2"/>
    <row r="13769" ht="12.75" customHeight="1" x14ac:dyDescent="0.2"/>
    <row r="13770" ht="12.75" customHeight="1" x14ac:dyDescent="0.2"/>
    <row r="13771" ht="12.75" customHeight="1" x14ac:dyDescent="0.2"/>
    <row r="13772" ht="12.75" customHeight="1" x14ac:dyDescent="0.2"/>
    <row r="13773" ht="12.75" customHeight="1" x14ac:dyDescent="0.2"/>
    <row r="13774" ht="12.75" customHeight="1" x14ac:dyDescent="0.2"/>
    <row r="13775" ht="12.75" customHeight="1" x14ac:dyDescent="0.2"/>
    <row r="13776" ht="12.75" customHeight="1" x14ac:dyDescent="0.2"/>
    <row r="13777" ht="12.75" customHeight="1" x14ac:dyDescent="0.2"/>
    <row r="13778" ht="12.75" customHeight="1" x14ac:dyDescent="0.2"/>
    <row r="13779" ht="12.75" customHeight="1" x14ac:dyDescent="0.2"/>
    <row r="13780" ht="12.75" customHeight="1" x14ac:dyDescent="0.2"/>
    <row r="13781" ht="12.75" customHeight="1" x14ac:dyDescent="0.2"/>
    <row r="13782" ht="12.75" customHeight="1" x14ac:dyDescent="0.2"/>
    <row r="13783" ht="12.75" customHeight="1" x14ac:dyDescent="0.2"/>
    <row r="13784" ht="12.75" customHeight="1" x14ac:dyDescent="0.2"/>
    <row r="13785" ht="12.75" customHeight="1" x14ac:dyDescent="0.2"/>
    <row r="13786" ht="12.75" customHeight="1" x14ac:dyDescent="0.2"/>
    <row r="13787" ht="12.75" customHeight="1" x14ac:dyDescent="0.2"/>
    <row r="13788" ht="12.75" customHeight="1" x14ac:dyDescent="0.2"/>
    <row r="13789" ht="12.75" customHeight="1" x14ac:dyDescent="0.2"/>
    <row r="13790" ht="12.75" customHeight="1" x14ac:dyDescent="0.2"/>
    <row r="13791" ht="12.75" customHeight="1" x14ac:dyDescent="0.2"/>
    <row r="13792" ht="12.75" customHeight="1" x14ac:dyDescent="0.2"/>
    <row r="13793" ht="12.75" customHeight="1" x14ac:dyDescent="0.2"/>
    <row r="13794" ht="12.75" customHeight="1" x14ac:dyDescent="0.2"/>
    <row r="13795" ht="12.75" customHeight="1" x14ac:dyDescent="0.2"/>
    <row r="13796" ht="12.75" customHeight="1" x14ac:dyDescent="0.2"/>
    <row r="13797" ht="12.75" customHeight="1" x14ac:dyDescent="0.2"/>
    <row r="13798" ht="12.75" customHeight="1" x14ac:dyDescent="0.2"/>
    <row r="13799" ht="12.75" customHeight="1" x14ac:dyDescent="0.2"/>
    <row r="13800" ht="12.75" customHeight="1" x14ac:dyDescent="0.2"/>
    <row r="13801" ht="12.75" customHeight="1" x14ac:dyDescent="0.2"/>
    <row r="13802" ht="12.75" customHeight="1" x14ac:dyDescent="0.2"/>
    <row r="13803" ht="12.75" customHeight="1" x14ac:dyDescent="0.2"/>
    <row r="13804" ht="12.75" customHeight="1" x14ac:dyDescent="0.2"/>
    <row r="13805" ht="12.75" customHeight="1" x14ac:dyDescent="0.2"/>
    <row r="13806" ht="12.75" customHeight="1" x14ac:dyDescent="0.2"/>
    <row r="13807" ht="12.75" customHeight="1" x14ac:dyDescent="0.2"/>
    <row r="13808" ht="12.75" customHeight="1" x14ac:dyDescent="0.2"/>
    <row r="13809" ht="12.75" customHeight="1" x14ac:dyDescent="0.2"/>
    <row r="13810" ht="12.75" customHeight="1" x14ac:dyDescent="0.2"/>
    <row r="13811" ht="12.75" customHeight="1" x14ac:dyDescent="0.2"/>
    <row r="13812" ht="12.75" customHeight="1" x14ac:dyDescent="0.2"/>
    <row r="13813" ht="12.75" customHeight="1" x14ac:dyDescent="0.2"/>
    <row r="13814" ht="12.75" customHeight="1" x14ac:dyDescent="0.2"/>
    <row r="13815" ht="12.75" customHeight="1" x14ac:dyDescent="0.2"/>
    <row r="13816" ht="12.75" customHeight="1" x14ac:dyDescent="0.2"/>
    <row r="13817" ht="12.75" customHeight="1" x14ac:dyDescent="0.2"/>
    <row r="13818" ht="12.75" customHeight="1" x14ac:dyDescent="0.2"/>
    <row r="13819" ht="12.75" customHeight="1" x14ac:dyDescent="0.2"/>
    <row r="13820" ht="12.75" customHeight="1" x14ac:dyDescent="0.2"/>
    <row r="13821" ht="12.75" customHeight="1" x14ac:dyDescent="0.2"/>
    <row r="13822" ht="12.75" customHeight="1" x14ac:dyDescent="0.2"/>
    <row r="13823" ht="12.75" customHeight="1" x14ac:dyDescent="0.2"/>
    <row r="13824" ht="12.75" customHeight="1" x14ac:dyDescent="0.2"/>
    <row r="13825" ht="12.75" customHeight="1" x14ac:dyDescent="0.2"/>
    <row r="13826" ht="12.75" customHeight="1" x14ac:dyDescent="0.2"/>
    <row r="13827" ht="12.75" customHeight="1" x14ac:dyDescent="0.2"/>
    <row r="13828" ht="12.75" customHeight="1" x14ac:dyDescent="0.2"/>
    <row r="13829" ht="12.75" customHeight="1" x14ac:dyDescent="0.2"/>
    <row r="13830" ht="12.75" customHeight="1" x14ac:dyDescent="0.2"/>
    <row r="13831" ht="12.75" customHeight="1" x14ac:dyDescent="0.2"/>
    <row r="13832" ht="12.75" customHeight="1" x14ac:dyDescent="0.2"/>
    <row r="13833" ht="12.75" customHeight="1" x14ac:dyDescent="0.2"/>
    <row r="13834" ht="12.75" customHeight="1" x14ac:dyDescent="0.2"/>
    <row r="13835" ht="12.75" customHeight="1" x14ac:dyDescent="0.2"/>
    <row r="13836" ht="12.75" customHeight="1" x14ac:dyDescent="0.2"/>
    <row r="13837" ht="12.75" customHeight="1" x14ac:dyDescent="0.2"/>
    <row r="13838" ht="12.75" customHeight="1" x14ac:dyDescent="0.2"/>
    <row r="13839" ht="12.75" customHeight="1" x14ac:dyDescent="0.2"/>
    <row r="13840" ht="12.75" customHeight="1" x14ac:dyDescent="0.2"/>
    <row r="13841" ht="12.75" customHeight="1" x14ac:dyDescent="0.2"/>
    <row r="13842" ht="12.75" customHeight="1" x14ac:dyDescent="0.2"/>
    <row r="13843" ht="12.75" customHeight="1" x14ac:dyDescent="0.2"/>
    <row r="13844" ht="12.75" customHeight="1" x14ac:dyDescent="0.2"/>
    <row r="13845" ht="12.75" customHeight="1" x14ac:dyDescent="0.2"/>
    <row r="13846" ht="12.75" customHeight="1" x14ac:dyDescent="0.2"/>
    <row r="13847" ht="12.75" customHeight="1" x14ac:dyDescent="0.2"/>
    <row r="13848" ht="12.75" customHeight="1" x14ac:dyDescent="0.2"/>
    <row r="13849" ht="12.75" customHeight="1" x14ac:dyDescent="0.2"/>
    <row r="13850" ht="12.75" customHeight="1" x14ac:dyDescent="0.2"/>
    <row r="13851" ht="12.75" customHeight="1" x14ac:dyDescent="0.2"/>
    <row r="13852" ht="12.75" customHeight="1" x14ac:dyDescent="0.2"/>
    <row r="13853" ht="12.75" customHeight="1" x14ac:dyDescent="0.2"/>
    <row r="13854" ht="12.75" customHeight="1" x14ac:dyDescent="0.2"/>
    <row r="13855" ht="12.75" customHeight="1" x14ac:dyDescent="0.2"/>
    <row r="13856" ht="12.75" customHeight="1" x14ac:dyDescent="0.2"/>
    <row r="13857" ht="12.75" customHeight="1" x14ac:dyDescent="0.2"/>
    <row r="13858" ht="12.75" customHeight="1" x14ac:dyDescent="0.2"/>
    <row r="13859" ht="12.75" customHeight="1" x14ac:dyDescent="0.2"/>
    <row r="13860" ht="12.75" customHeight="1" x14ac:dyDescent="0.2"/>
    <row r="13861" ht="12.75" customHeight="1" x14ac:dyDescent="0.2"/>
    <row r="13862" ht="12.75" customHeight="1" x14ac:dyDescent="0.2"/>
    <row r="13863" ht="12.75" customHeight="1" x14ac:dyDescent="0.2"/>
    <row r="13864" ht="12.75" customHeight="1" x14ac:dyDescent="0.2"/>
    <row r="13865" ht="12.75" customHeight="1" x14ac:dyDescent="0.2"/>
    <row r="13866" ht="12.75" customHeight="1" x14ac:dyDescent="0.2"/>
    <row r="13867" ht="12.75" customHeight="1" x14ac:dyDescent="0.2"/>
    <row r="13868" ht="12.75" customHeight="1" x14ac:dyDescent="0.2"/>
    <row r="13869" ht="12.75" customHeight="1" x14ac:dyDescent="0.2"/>
    <row r="13870" ht="12.75" customHeight="1" x14ac:dyDescent="0.2"/>
    <row r="13871" ht="12.75" customHeight="1" x14ac:dyDescent="0.2"/>
    <row r="13872" ht="12.75" customHeight="1" x14ac:dyDescent="0.2"/>
    <row r="13873" ht="12.75" customHeight="1" x14ac:dyDescent="0.2"/>
    <row r="13874" ht="12.75" customHeight="1" x14ac:dyDescent="0.2"/>
    <row r="13875" ht="12.75" customHeight="1" x14ac:dyDescent="0.2"/>
    <row r="13876" ht="12.75" customHeight="1" x14ac:dyDescent="0.2"/>
    <row r="13877" ht="12.75" customHeight="1" x14ac:dyDescent="0.2"/>
    <row r="13878" ht="12.75" customHeight="1" x14ac:dyDescent="0.2"/>
    <row r="13879" ht="12.75" customHeight="1" x14ac:dyDescent="0.2"/>
    <row r="13880" ht="12.75" customHeight="1" x14ac:dyDescent="0.2"/>
    <row r="13881" ht="12.75" customHeight="1" x14ac:dyDescent="0.2"/>
    <row r="13882" ht="12.75" customHeight="1" x14ac:dyDescent="0.2"/>
    <row r="13883" ht="12.75" customHeight="1" x14ac:dyDescent="0.2"/>
    <row r="13884" ht="12.75" customHeight="1" x14ac:dyDescent="0.2"/>
    <row r="13885" ht="12.75" customHeight="1" x14ac:dyDescent="0.2"/>
    <row r="13886" ht="12.75" customHeight="1" x14ac:dyDescent="0.2"/>
    <row r="13887" ht="12.75" customHeight="1" x14ac:dyDescent="0.2"/>
    <row r="13888" ht="12.75" customHeight="1" x14ac:dyDescent="0.2"/>
    <row r="13889" ht="12.75" customHeight="1" x14ac:dyDescent="0.2"/>
    <row r="13890" ht="12.75" customHeight="1" x14ac:dyDescent="0.2"/>
    <row r="13891" ht="12.75" customHeight="1" x14ac:dyDescent="0.2"/>
    <row r="13892" ht="12.75" customHeight="1" x14ac:dyDescent="0.2"/>
    <row r="13893" ht="12.75" customHeight="1" x14ac:dyDescent="0.2"/>
    <row r="13894" ht="12.75" customHeight="1" x14ac:dyDescent="0.2"/>
    <row r="13895" ht="12.75" customHeight="1" x14ac:dyDescent="0.2"/>
    <row r="13896" ht="12.75" customHeight="1" x14ac:dyDescent="0.2"/>
    <row r="13897" ht="12.75" customHeight="1" x14ac:dyDescent="0.2"/>
    <row r="13898" ht="12.75" customHeight="1" x14ac:dyDescent="0.2"/>
    <row r="13899" ht="12.75" customHeight="1" x14ac:dyDescent="0.2"/>
    <row r="13900" ht="12.75" customHeight="1" x14ac:dyDescent="0.2"/>
    <row r="13901" ht="12.75" customHeight="1" x14ac:dyDescent="0.2"/>
    <row r="13902" ht="12.75" customHeight="1" x14ac:dyDescent="0.2"/>
    <row r="13903" ht="12.75" customHeight="1" x14ac:dyDescent="0.2"/>
    <row r="13904" ht="12.75" customHeight="1" x14ac:dyDescent="0.2"/>
    <row r="13905" ht="12.75" customHeight="1" x14ac:dyDescent="0.2"/>
    <row r="13906" ht="12.75" customHeight="1" x14ac:dyDescent="0.2"/>
    <row r="13907" ht="12.75" customHeight="1" x14ac:dyDescent="0.2"/>
    <row r="13908" ht="12.75" customHeight="1" x14ac:dyDescent="0.2"/>
    <row r="13909" ht="12.75" customHeight="1" x14ac:dyDescent="0.2"/>
    <row r="13910" ht="12.75" customHeight="1" x14ac:dyDescent="0.2"/>
    <row r="13911" ht="12.75" customHeight="1" x14ac:dyDescent="0.2"/>
    <row r="13912" ht="12.75" customHeight="1" x14ac:dyDescent="0.2"/>
    <row r="13913" ht="12.75" customHeight="1" x14ac:dyDescent="0.2"/>
    <row r="13914" ht="12.75" customHeight="1" x14ac:dyDescent="0.2"/>
    <row r="13915" ht="12.75" customHeight="1" x14ac:dyDescent="0.2"/>
    <row r="13916" ht="12.75" customHeight="1" x14ac:dyDescent="0.2"/>
    <row r="13917" ht="12.75" customHeight="1" x14ac:dyDescent="0.2"/>
    <row r="13918" ht="12.75" customHeight="1" x14ac:dyDescent="0.2"/>
    <row r="13919" ht="12.75" customHeight="1" x14ac:dyDescent="0.2"/>
    <row r="13920" ht="12.75" customHeight="1" x14ac:dyDescent="0.2"/>
    <row r="13921" ht="12.75" customHeight="1" x14ac:dyDescent="0.2"/>
    <row r="13922" ht="12.75" customHeight="1" x14ac:dyDescent="0.2"/>
    <row r="13923" ht="12.75" customHeight="1" x14ac:dyDescent="0.2"/>
    <row r="13924" ht="12.75" customHeight="1" x14ac:dyDescent="0.2"/>
    <row r="13925" ht="12.75" customHeight="1" x14ac:dyDescent="0.2"/>
    <row r="13926" ht="12.75" customHeight="1" x14ac:dyDescent="0.2"/>
    <row r="13927" ht="12.75" customHeight="1" x14ac:dyDescent="0.2"/>
    <row r="13928" ht="12.75" customHeight="1" x14ac:dyDescent="0.2"/>
    <row r="13929" ht="12.75" customHeight="1" x14ac:dyDescent="0.2"/>
    <row r="13930" ht="12.75" customHeight="1" x14ac:dyDescent="0.2"/>
    <row r="13931" ht="12.75" customHeight="1" x14ac:dyDescent="0.2"/>
    <row r="13932" ht="12.75" customHeight="1" x14ac:dyDescent="0.2"/>
    <row r="13933" ht="12.75" customHeight="1" x14ac:dyDescent="0.2"/>
    <row r="13934" ht="12.75" customHeight="1" x14ac:dyDescent="0.2"/>
    <row r="13935" ht="12.75" customHeight="1" x14ac:dyDescent="0.2"/>
    <row r="13936" ht="12.75" customHeight="1" x14ac:dyDescent="0.2"/>
    <row r="13937" ht="12.75" customHeight="1" x14ac:dyDescent="0.2"/>
    <row r="13938" ht="12.75" customHeight="1" x14ac:dyDescent="0.2"/>
    <row r="13939" ht="12.75" customHeight="1" x14ac:dyDescent="0.2"/>
    <row r="13940" ht="12.75" customHeight="1" x14ac:dyDescent="0.2"/>
    <row r="13941" ht="12.75" customHeight="1" x14ac:dyDescent="0.2"/>
    <row r="13942" ht="12.75" customHeight="1" x14ac:dyDescent="0.2"/>
    <row r="13943" ht="12.75" customHeight="1" x14ac:dyDescent="0.2"/>
    <row r="13944" ht="12.75" customHeight="1" x14ac:dyDescent="0.2"/>
    <row r="13945" ht="12.75" customHeight="1" x14ac:dyDescent="0.2"/>
    <row r="13946" ht="12.75" customHeight="1" x14ac:dyDescent="0.2"/>
    <row r="13947" ht="12.75" customHeight="1" x14ac:dyDescent="0.2"/>
    <row r="13948" ht="12.75" customHeight="1" x14ac:dyDescent="0.2"/>
    <row r="13949" ht="12.75" customHeight="1" x14ac:dyDescent="0.2"/>
    <row r="13950" ht="12.75" customHeight="1" x14ac:dyDescent="0.2"/>
    <row r="13951" ht="12.75" customHeight="1" x14ac:dyDescent="0.2"/>
    <row r="13952" ht="12.75" customHeight="1" x14ac:dyDescent="0.2"/>
    <row r="13953" ht="12.75" customHeight="1" x14ac:dyDescent="0.2"/>
    <row r="13954" ht="12.75" customHeight="1" x14ac:dyDescent="0.2"/>
    <row r="13955" ht="12.75" customHeight="1" x14ac:dyDescent="0.2"/>
    <row r="13956" ht="12.75" customHeight="1" x14ac:dyDescent="0.2"/>
    <row r="13957" ht="12.75" customHeight="1" x14ac:dyDescent="0.2"/>
    <row r="13958" ht="12.75" customHeight="1" x14ac:dyDescent="0.2"/>
    <row r="13959" ht="12.75" customHeight="1" x14ac:dyDescent="0.2"/>
    <row r="13960" ht="12.75" customHeight="1" x14ac:dyDescent="0.2"/>
    <row r="13961" ht="12.75" customHeight="1" x14ac:dyDescent="0.2"/>
    <row r="13962" ht="12.75" customHeight="1" x14ac:dyDescent="0.2"/>
    <row r="13963" ht="12.75" customHeight="1" x14ac:dyDescent="0.2"/>
    <row r="13964" ht="12.75" customHeight="1" x14ac:dyDescent="0.2"/>
    <row r="13965" ht="12.75" customHeight="1" x14ac:dyDescent="0.2"/>
    <row r="13966" ht="12.75" customHeight="1" x14ac:dyDescent="0.2"/>
    <row r="13967" ht="12.75" customHeight="1" x14ac:dyDescent="0.2"/>
    <row r="13968" ht="12.75" customHeight="1" x14ac:dyDescent="0.2"/>
    <row r="13969" ht="12.75" customHeight="1" x14ac:dyDescent="0.2"/>
    <row r="13970" ht="12.75" customHeight="1" x14ac:dyDescent="0.2"/>
    <row r="13971" ht="12.75" customHeight="1" x14ac:dyDescent="0.2"/>
    <row r="13972" ht="12.75" customHeight="1" x14ac:dyDescent="0.2"/>
    <row r="13973" ht="12.75" customHeight="1" x14ac:dyDescent="0.2"/>
    <row r="13974" ht="12.75" customHeight="1" x14ac:dyDescent="0.2"/>
    <row r="13975" ht="12.75" customHeight="1" x14ac:dyDescent="0.2"/>
    <row r="13976" ht="12.75" customHeight="1" x14ac:dyDescent="0.2"/>
    <row r="13977" ht="12.75" customHeight="1" x14ac:dyDescent="0.2"/>
    <row r="13978" ht="12.75" customHeight="1" x14ac:dyDescent="0.2"/>
    <row r="13979" ht="12.75" customHeight="1" x14ac:dyDescent="0.2"/>
    <row r="13980" ht="12.75" customHeight="1" x14ac:dyDescent="0.2"/>
    <row r="13981" ht="12.75" customHeight="1" x14ac:dyDescent="0.2"/>
    <row r="13982" ht="12.75" customHeight="1" x14ac:dyDescent="0.2"/>
    <row r="13983" ht="12.75" customHeight="1" x14ac:dyDescent="0.2"/>
    <row r="13984" ht="12.75" customHeight="1" x14ac:dyDescent="0.2"/>
    <row r="13985" ht="12.75" customHeight="1" x14ac:dyDescent="0.2"/>
    <row r="13986" ht="12.75" customHeight="1" x14ac:dyDescent="0.2"/>
    <row r="13987" ht="12.75" customHeight="1" x14ac:dyDescent="0.2"/>
    <row r="13988" ht="12.75" customHeight="1" x14ac:dyDescent="0.2"/>
    <row r="13989" ht="12.75" customHeight="1" x14ac:dyDescent="0.2"/>
    <row r="13990" ht="12.75" customHeight="1" x14ac:dyDescent="0.2"/>
    <row r="13991" ht="12.75" customHeight="1" x14ac:dyDescent="0.2"/>
    <row r="13992" ht="12.75" customHeight="1" x14ac:dyDescent="0.2"/>
    <row r="13993" ht="12.75" customHeight="1" x14ac:dyDescent="0.2"/>
    <row r="13994" ht="12.75" customHeight="1" x14ac:dyDescent="0.2"/>
    <row r="13995" ht="12.75" customHeight="1" x14ac:dyDescent="0.2"/>
    <row r="13996" ht="12.75" customHeight="1" x14ac:dyDescent="0.2"/>
    <row r="13997" ht="12.75" customHeight="1" x14ac:dyDescent="0.2"/>
    <row r="13998" ht="12.75" customHeight="1" x14ac:dyDescent="0.2"/>
    <row r="13999" ht="12.75" customHeight="1" x14ac:dyDescent="0.2"/>
    <row r="14000" ht="12.75" customHeight="1" x14ac:dyDescent="0.2"/>
    <row r="14001" ht="12.75" customHeight="1" x14ac:dyDescent="0.2"/>
    <row r="14002" ht="12.75" customHeight="1" x14ac:dyDescent="0.2"/>
    <row r="14003" ht="12.75" customHeight="1" x14ac:dyDescent="0.2"/>
    <row r="14004" ht="12.75" customHeight="1" x14ac:dyDescent="0.2"/>
    <row r="14005" ht="12.75" customHeight="1" x14ac:dyDescent="0.2"/>
    <row r="14006" ht="12.75" customHeight="1" x14ac:dyDescent="0.2"/>
    <row r="14007" ht="12.75" customHeight="1" x14ac:dyDescent="0.2"/>
    <row r="14008" ht="12.75" customHeight="1" x14ac:dyDescent="0.2"/>
    <row r="14009" ht="12.75" customHeight="1" x14ac:dyDescent="0.2"/>
    <row r="14010" ht="12.75" customHeight="1" x14ac:dyDescent="0.2"/>
    <row r="14011" ht="12.75" customHeight="1" x14ac:dyDescent="0.2"/>
    <row r="14012" ht="12.75" customHeight="1" x14ac:dyDescent="0.2"/>
    <row r="14013" ht="12.75" customHeight="1" x14ac:dyDescent="0.2"/>
    <row r="14014" ht="12.75" customHeight="1" x14ac:dyDescent="0.2"/>
    <row r="14015" ht="12.75" customHeight="1" x14ac:dyDescent="0.2"/>
    <row r="14016" ht="12.75" customHeight="1" x14ac:dyDescent="0.2"/>
    <row r="14017" ht="12.75" customHeight="1" x14ac:dyDescent="0.2"/>
    <row r="14018" ht="12.75" customHeight="1" x14ac:dyDescent="0.2"/>
    <row r="14019" ht="12.75" customHeight="1" x14ac:dyDescent="0.2"/>
    <row r="14020" ht="12.75" customHeight="1" x14ac:dyDescent="0.2"/>
    <row r="14021" ht="12.75" customHeight="1" x14ac:dyDescent="0.2"/>
    <row r="14022" ht="12.75" customHeight="1" x14ac:dyDescent="0.2"/>
    <row r="14023" ht="12.75" customHeight="1" x14ac:dyDescent="0.2"/>
    <row r="14024" ht="12.75" customHeight="1" x14ac:dyDescent="0.2"/>
    <row r="14025" ht="12.75" customHeight="1" x14ac:dyDescent="0.2"/>
    <row r="14026" ht="12.75" customHeight="1" x14ac:dyDescent="0.2"/>
    <row r="14027" ht="12.75" customHeight="1" x14ac:dyDescent="0.2"/>
    <row r="14028" ht="12.75" customHeight="1" x14ac:dyDescent="0.2"/>
    <row r="14029" ht="12.75" customHeight="1" x14ac:dyDescent="0.2"/>
    <row r="14030" ht="12.75" customHeight="1" x14ac:dyDescent="0.2"/>
    <row r="14031" ht="12.75" customHeight="1" x14ac:dyDescent="0.2"/>
    <row r="14032" ht="12.75" customHeight="1" x14ac:dyDescent="0.2"/>
    <row r="14033" ht="12.75" customHeight="1" x14ac:dyDescent="0.2"/>
    <row r="14034" ht="12.75" customHeight="1" x14ac:dyDescent="0.2"/>
    <row r="14035" ht="12.75" customHeight="1" x14ac:dyDescent="0.2"/>
    <row r="14036" ht="12.75" customHeight="1" x14ac:dyDescent="0.2"/>
    <row r="14037" ht="12.75" customHeight="1" x14ac:dyDescent="0.2"/>
    <row r="14038" ht="12.75" customHeight="1" x14ac:dyDescent="0.2"/>
    <row r="14039" ht="12.75" customHeight="1" x14ac:dyDescent="0.2"/>
    <row r="14040" ht="12.75" customHeight="1" x14ac:dyDescent="0.2"/>
    <row r="14041" ht="12.75" customHeight="1" x14ac:dyDescent="0.2"/>
    <row r="14042" ht="12.75" customHeight="1" x14ac:dyDescent="0.2"/>
    <row r="14043" ht="12.75" customHeight="1" x14ac:dyDescent="0.2"/>
    <row r="14044" ht="12.75" customHeight="1" x14ac:dyDescent="0.2"/>
    <row r="14045" ht="12.75" customHeight="1" x14ac:dyDescent="0.2"/>
    <row r="14046" ht="12.75" customHeight="1" x14ac:dyDescent="0.2"/>
    <row r="14047" ht="12.75" customHeight="1" x14ac:dyDescent="0.2"/>
    <row r="14048" ht="12.75" customHeight="1" x14ac:dyDescent="0.2"/>
    <row r="14049" ht="12.75" customHeight="1" x14ac:dyDescent="0.2"/>
    <row r="14050" ht="12.75" customHeight="1" x14ac:dyDescent="0.2"/>
    <row r="14051" ht="12.75" customHeight="1" x14ac:dyDescent="0.2"/>
    <row r="14052" ht="12.75" customHeight="1" x14ac:dyDescent="0.2"/>
    <row r="14053" ht="12.75" customHeight="1" x14ac:dyDescent="0.2"/>
    <row r="14054" ht="12.75" customHeight="1" x14ac:dyDescent="0.2"/>
    <row r="14055" ht="12.75" customHeight="1" x14ac:dyDescent="0.2"/>
    <row r="14056" ht="12.75" customHeight="1" x14ac:dyDescent="0.2"/>
    <row r="14057" ht="12.75" customHeight="1" x14ac:dyDescent="0.2"/>
    <row r="14058" ht="12.75" customHeight="1" x14ac:dyDescent="0.2"/>
    <row r="14059" ht="12.75" customHeight="1" x14ac:dyDescent="0.2"/>
    <row r="14060" ht="12.75" customHeight="1" x14ac:dyDescent="0.2"/>
    <row r="14061" ht="12.75" customHeight="1" x14ac:dyDescent="0.2"/>
    <row r="14062" ht="12.75" customHeight="1" x14ac:dyDescent="0.2"/>
    <row r="14063" ht="12.75" customHeight="1" x14ac:dyDescent="0.2"/>
    <row r="14064" ht="12.75" customHeight="1" x14ac:dyDescent="0.2"/>
    <row r="14065" ht="12.75" customHeight="1" x14ac:dyDescent="0.2"/>
    <row r="14066" ht="12.75" customHeight="1" x14ac:dyDescent="0.2"/>
    <row r="14067" ht="12.75" customHeight="1" x14ac:dyDescent="0.2"/>
    <row r="14068" ht="12.75" customHeight="1" x14ac:dyDescent="0.2"/>
    <row r="14069" ht="12.75" customHeight="1" x14ac:dyDescent="0.2"/>
    <row r="14070" ht="12.75" customHeight="1" x14ac:dyDescent="0.2"/>
    <row r="14071" ht="12.75" customHeight="1" x14ac:dyDescent="0.2"/>
    <row r="14072" ht="12.75" customHeight="1" x14ac:dyDescent="0.2"/>
    <row r="14073" ht="12.75" customHeight="1" x14ac:dyDescent="0.2"/>
    <row r="14074" ht="12.75" customHeight="1" x14ac:dyDescent="0.2"/>
    <row r="14075" ht="12.75" customHeight="1" x14ac:dyDescent="0.2"/>
    <row r="14076" ht="12.75" customHeight="1" x14ac:dyDescent="0.2"/>
    <row r="14077" ht="12.75" customHeight="1" x14ac:dyDescent="0.2"/>
    <row r="14078" ht="12.75" customHeight="1" x14ac:dyDescent="0.2"/>
    <row r="14079" ht="12.75" customHeight="1" x14ac:dyDescent="0.2"/>
    <row r="14080" ht="12.75" customHeight="1" x14ac:dyDescent="0.2"/>
    <row r="14081" ht="12.75" customHeight="1" x14ac:dyDescent="0.2"/>
    <row r="14082" ht="12.75" customHeight="1" x14ac:dyDescent="0.2"/>
    <row r="14083" ht="12.75" customHeight="1" x14ac:dyDescent="0.2"/>
    <row r="14084" ht="12.75" customHeight="1" x14ac:dyDescent="0.2"/>
    <row r="14085" ht="12.75" customHeight="1" x14ac:dyDescent="0.2"/>
    <row r="14086" ht="12.75" customHeight="1" x14ac:dyDescent="0.2"/>
    <row r="14087" ht="12.75" customHeight="1" x14ac:dyDescent="0.2"/>
    <row r="14088" ht="12.75" customHeight="1" x14ac:dyDescent="0.2"/>
    <row r="14089" ht="12.75" customHeight="1" x14ac:dyDescent="0.2"/>
    <row r="14090" ht="12.75" customHeight="1" x14ac:dyDescent="0.2"/>
    <row r="14091" ht="12.75" customHeight="1" x14ac:dyDescent="0.2"/>
    <row r="14092" ht="12.75" customHeight="1" x14ac:dyDescent="0.2"/>
    <row r="14093" ht="12.75" customHeight="1" x14ac:dyDescent="0.2"/>
    <row r="14094" ht="12.75" customHeight="1" x14ac:dyDescent="0.2"/>
    <row r="14095" ht="12.75" customHeight="1" x14ac:dyDescent="0.2"/>
    <row r="14096" ht="12.75" customHeight="1" x14ac:dyDescent="0.2"/>
    <row r="14097" ht="12.75" customHeight="1" x14ac:dyDescent="0.2"/>
    <row r="14098" ht="12.75" customHeight="1" x14ac:dyDescent="0.2"/>
    <row r="14099" ht="12.75" customHeight="1" x14ac:dyDescent="0.2"/>
    <row r="14100" ht="12.75" customHeight="1" x14ac:dyDescent="0.2"/>
    <row r="14101" ht="12.75" customHeight="1" x14ac:dyDescent="0.2"/>
    <row r="14102" ht="12.75" customHeight="1" x14ac:dyDescent="0.2"/>
    <row r="14103" ht="12.75" customHeight="1" x14ac:dyDescent="0.2"/>
    <row r="14104" ht="12.75" customHeight="1" x14ac:dyDescent="0.2"/>
    <row r="14105" ht="12.75" customHeight="1" x14ac:dyDescent="0.2"/>
    <row r="14106" ht="12.75" customHeight="1" x14ac:dyDescent="0.2"/>
    <row r="14107" ht="12.75" customHeight="1" x14ac:dyDescent="0.2"/>
    <row r="14108" ht="12.75" customHeight="1" x14ac:dyDescent="0.2"/>
    <row r="14109" ht="12.75" customHeight="1" x14ac:dyDescent="0.2"/>
    <row r="14110" ht="12.75" customHeight="1" x14ac:dyDescent="0.2"/>
    <row r="14111" ht="12.75" customHeight="1" x14ac:dyDescent="0.2"/>
    <row r="14112" ht="12.75" customHeight="1" x14ac:dyDescent="0.2"/>
    <row r="14113" ht="12.75" customHeight="1" x14ac:dyDescent="0.2"/>
    <row r="14114" ht="12.75" customHeight="1" x14ac:dyDescent="0.2"/>
    <row r="14115" ht="12.75" customHeight="1" x14ac:dyDescent="0.2"/>
    <row r="14116" ht="12.75" customHeight="1" x14ac:dyDescent="0.2"/>
    <row r="14117" ht="12.75" customHeight="1" x14ac:dyDescent="0.2"/>
    <row r="14118" ht="12.75" customHeight="1" x14ac:dyDescent="0.2"/>
    <row r="14119" ht="12.75" customHeight="1" x14ac:dyDescent="0.2"/>
    <row r="14120" ht="12.75" customHeight="1" x14ac:dyDescent="0.2"/>
    <row r="14121" ht="12.75" customHeight="1" x14ac:dyDescent="0.2"/>
    <row r="14122" ht="12.75" customHeight="1" x14ac:dyDescent="0.2"/>
    <row r="14123" ht="12.75" customHeight="1" x14ac:dyDescent="0.2"/>
    <row r="14124" ht="12.75" customHeight="1" x14ac:dyDescent="0.2"/>
    <row r="14125" ht="12.75" customHeight="1" x14ac:dyDescent="0.2"/>
    <row r="14126" ht="12.75" customHeight="1" x14ac:dyDescent="0.2"/>
    <row r="14127" ht="12.75" customHeight="1" x14ac:dyDescent="0.2"/>
    <row r="14128" ht="12.75" customHeight="1" x14ac:dyDescent="0.2"/>
    <row r="14129" ht="12.75" customHeight="1" x14ac:dyDescent="0.2"/>
    <row r="14130" ht="12.75" customHeight="1" x14ac:dyDescent="0.2"/>
    <row r="14131" ht="12.75" customHeight="1" x14ac:dyDescent="0.2"/>
    <row r="14132" ht="12.75" customHeight="1" x14ac:dyDescent="0.2"/>
    <row r="14133" ht="12.75" customHeight="1" x14ac:dyDescent="0.2"/>
    <row r="14134" ht="12.75" customHeight="1" x14ac:dyDescent="0.2"/>
    <row r="14135" ht="12.75" customHeight="1" x14ac:dyDescent="0.2"/>
    <row r="14136" ht="12.75" customHeight="1" x14ac:dyDescent="0.2"/>
    <row r="14137" ht="12.75" customHeight="1" x14ac:dyDescent="0.2"/>
    <row r="14138" ht="12.75" customHeight="1" x14ac:dyDescent="0.2"/>
    <row r="14139" ht="12.75" customHeight="1" x14ac:dyDescent="0.2"/>
    <row r="14140" ht="12.75" customHeight="1" x14ac:dyDescent="0.2"/>
    <row r="14141" ht="12.75" customHeight="1" x14ac:dyDescent="0.2"/>
    <row r="14142" ht="12.75" customHeight="1" x14ac:dyDescent="0.2"/>
    <row r="14143" ht="12.75" customHeight="1" x14ac:dyDescent="0.2"/>
    <row r="14144" ht="12.75" customHeight="1" x14ac:dyDescent="0.2"/>
    <row r="14145" ht="12.75" customHeight="1" x14ac:dyDescent="0.2"/>
    <row r="14146" ht="12.75" customHeight="1" x14ac:dyDescent="0.2"/>
    <row r="14147" ht="12.75" customHeight="1" x14ac:dyDescent="0.2"/>
    <row r="14148" ht="12.75" customHeight="1" x14ac:dyDescent="0.2"/>
    <row r="14149" ht="12.75" customHeight="1" x14ac:dyDescent="0.2"/>
    <row r="14150" ht="12.75" customHeight="1" x14ac:dyDescent="0.2"/>
    <row r="14151" ht="12.75" customHeight="1" x14ac:dyDescent="0.2"/>
    <row r="14152" ht="12.75" customHeight="1" x14ac:dyDescent="0.2"/>
    <row r="14153" ht="12.75" customHeight="1" x14ac:dyDescent="0.2"/>
    <row r="14154" ht="12.75" customHeight="1" x14ac:dyDescent="0.2"/>
    <row r="14155" ht="12.75" customHeight="1" x14ac:dyDescent="0.2"/>
    <row r="14156" ht="12.75" customHeight="1" x14ac:dyDescent="0.2"/>
    <row r="14157" ht="12.75" customHeight="1" x14ac:dyDescent="0.2"/>
    <row r="14158" ht="12.75" customHeight="1" x14ac:dyDescent="0.2"/>
    <row r="14159" ht="12.75" customHeight="1" x14ac:dyDescent="0.2"/>
    <row r="14160" ht="12.75" customHeight="1" x14ac:dyDescent="0.2"/>
    <row r="14161" ht="12.75" customHeight="1" x14ac:dyDescent="0.2"/>
    <row r="14162" ht="12.75" customHeight="1" x14ac:dyDescent="0.2"/>
    <row r="14163" ht="12.75" customHeight="1" x14ac:dyDescent="0.2"/>
    <row r="14164" ht="12.75" customHeight="1" x14ac:dyDescent="0.2"/>
    <row r="14165" ht="12.75" customHeight="1" x14ac:dyDescent="0.2"/>
    <row r="14166" ht="12.75" customHeight="1" x14ac:dyDescent="0.2"/>
    <row r="14167" ht="12.75" customHeight="1" x14ac:dyDescent="0.2"/>
    <row r="14168" ht="12.75" customHeight="1" x14ac:dyDescent="0.2"/>
    <row r="14169" ht="12.75" customHeight="1" x14ac:dyDescent="0.2"/>
    <row r="14170" ht="12.75" customHeight="1" x14ac:dyDescent="0.2"/>
    <row r="14171" ht="12.75" customHeight="1" x14ac:dyDescent="0.2"/>
    <row r="14172" ht="12.75" customHeight="1" x14ac:dyDescent="0.2"/>
    <row r="14173" ht="12.75" customHeight="1" x14ac:dyDescent="0.2"/>
    <row r="14174" ht="12.75" customHeight="1" x14ac:dyDescent="0.2"/>
    <row r="14175" ht="12.75" customHeight="1" x14ac:dyDescent="0.2"/>
    <row r="14176" ht="12.75" customHeight="1" x14ac:dyDescent="0.2"/>
    <row r="14177" ht="12.75" customHeight="1" x14ac:dyDescent="0.2"/>
    <row r="14178" ht="12.75" customHeight="1" x14ac:dyDescent="0.2"/>
    <row r="14179" ht="12.75" customHeight="1" x14ac:dyDescent="0.2"/>
    <row r="14180" ht="12.75" customHeight="1" x14ac:dyDescent="0.2"/>
    <row r="14181" ht="12.75" customHeight="1" x14ac:dyDescent="0.2"/>
    <row r="14182" ht="12.75" customHeight="1" x14ac:dyDescent="0.2"/>
    <row r="14183" ht="12.75" customHeight="1" x14ac:dyDescent="0.2"/>
    <row r="14184" ht="12.75" customHeight="1" x14ac:dyDescent="0.2"/>
    <row r="14185" ht="12.75" customHeight="1" x14ac:dyDescent="0.2"/>
    <row r="14186" ht="12.75" customHeight="1" x14ac:dyDescent="0.2"/>
    <row r="14187" ht="12.75" customHeight="1" x14ac:dyDescent="0.2"/>
    <row r="14188" ht="12.75" customHeight="1" x14ac:dyDescent="0.2"/>
    <row r="14189" ht="12.75" customHeight="1" x14ac:dyDescent="0.2"/>
    <row r="14190" ht="12.75" customHeight="1" x14ac:dyDescent="0.2"/>
    <row r="14191" ht="12.75" customHeight="1" x14ac:dyDescent="0.2"/>
    <row r="14192" ht="12.75" customHeight="1" x14ac:dyDescent="0.2"/>
    <row r="14193" ht="12.75" customHeight="1" x14ac:dyDescent="0.2"/>
    <row r="14194" ht="12.75" customHeight="1" x14ac:dyDescent="0.2"/>
    <row r="14195" ht="12.75" customHeight="1" x14ac:dyDescent="0.2"/>
    <row r="14196" ht="12.75" customHeight="1" x14ac:dyDescent="0.2"/>
    <row r="14197" ht="12.75" customHeight="1" x14ac:dyDescent="0.2"/>
    <row r="14198" ht="12.75" customHeight="1" x14ac:dyDescent="0.2"/>
    <row r="14199" ht="12.75" customHeight="1" x14ac:dyDescent="0.2"/>
    <row r="14200" ht="12.75" customHeight="1" x14ac:dyDescent="0.2"/>
    <row r="14201" ht="12.75" customHeight="1" x14ac:dyDescent="0.2"/>
    <row r="14202" ht="12.75" customHeight="1" x14ac:dyDescent="0.2"/>
    <row r="14203" ht="12.75" customHeight="1" x14ac:dyDescent="0.2"/>
    <row r="14204" ht="12.75" customHeight="1" x14ac:dyDescent="0.2"/>
    <row r="14205" ht="12.75" customHeight="1" x14ac:dyDescent="0.2"/>
    <row r="14206" ht="12.75" customHeight="1" x14ac:dyDescent="0.2"/>
    <row r="14207" ht="12.75" customHeight="1" x14ac:dyDescent="0.2"/>
    <row r="14208" ht="12.75" customHeight="1" x14ac:dyDescent="0.2"/>
    <row r="14209" ht="12.75" customHeight="1" x14ac:dyDescent="0.2"/>
    <row r="14210" ht="12.75" customHeight="1" x14ac:dyDescent="0.2"/>
    <row r="14211" ht="12.75" customHeight="1" x14ac:dyDescent="0.2"/>
    <row r="14212" ht="12.75" customHeight="1" x14ac:dyDescent="0.2"/>
    <row r="14213" ht="12.75" customHeight="1" x14ac:dyDescent="0.2"/>
    <row r="14214" ht="12.75" customHeight="1" x14ac:dyDescent="0.2"/>
    <row r="14215" ht="12.75" customHeight="1" x14ac:dyDescent="0.2"/>
    <row r="14216" ht="12.75" customHeight="1" x14ac:dyDescent="0.2"/>
    <row r="14217" ht="12.75" customHeight="1" x14ac:dyDescent="0.2"/>
    <row r="14218" ht="12.75" customHeight="1" x14ac:dyDescent="0.2"/>
    <row r="14219" ht="12.75" customHeight="1" x14ac:dyDescent="0.2"/>
    <row r="14220" ht="12.75" customHeight="1" x14ac:dyDescent="0.2"/>
    <row r="14221" ht="12.75" customHeight="1" x14ac:dyDescent="0.2"/>
    <row r="14222" ht="12.75" customHeight="1" x14ac:dyDescent="0.2"/>
    <row r="14223" ht="12.75" customHeight="1" x14ac:dyDescent="0.2"/>
    <row r="14224" ht="12.75" customHeight="1" x14ac:dyDescent="0.2"/>
    <row r="14225" ht="12.75" customHeight="1" x14ac:dyDescent="0.2"/>
    <row r="14226" ht="12.75" customHeight="1" x14ac:dyDescent="0.2"/>
    <row r="14227" ht="12.75" customHeight="1" x14ac:dyDescent="0.2"/>
    <row r="14228" ht="12.75" customHeight="1" x14ac:dyDescent="0.2"/>
    <row r="14229" ht="12.75" customHeight="1" x14ac:dyDescent="0.2"/>
    <row r="14230" ht="12.75" customHeight="1" x14ac:dyDescent="0.2"/>
    <row r="14231" ht="12.75" customHeight="1" x14ac:dyDescent="0.2"/>
    <row r="14232" ht="12.75" customHeight="1" x14ac:dyDescent="0.2"/>
    <row r="14233" ht="12.75" customHeight="1" x14ac:dyDescent="0.2"/>
    <row r="14234" ht="12.75" customHeight="1" x14ac:dyDescent="0.2"/>
    <row r="14235" ht="12.75" customHeight="1" x14ac:dyDescent="0.2"/>
    <row r="14236" ht="12.75" customHeight="1" x14ac:dyDescent="0.2"/>
    <row r="14237" ht="12.75" customHeight="1" x14ac:dyDescent="0.2"/>
    <row r="14238" ht="12.75" customHeight="1" x14ac:dyDescent="0.2"/>
    <row r="14239" ht="12.75" customHeight="1" x14ac:dyDescent="0.2"/>
    <row r="14240" ht="12.75" customHeight="1" x14ac:dyDescent="0.2"/>
    <row r="14241" ht="12.75" customHeight="1" x14ac:dyDescent="0.2"/>
    <row r="14242" ht="12.75" customHeight="1" x14ac:dyDescent="0.2"/>
    <row r="14243" ht="12.75" customHeight="1" x14ac:dyDescent="0.2"/>
    <row r="14244" ht="12.75" customHeight="1" x14ac:dyDescent="0.2"/>
    <row r="14245" ht="12.75" customHeight="1" x14ac:dyDescent="0.2"/>
    <row r="14246" ht="12.75" customHeight="1" x14ac:dyDescent="0.2"/>
    <row r="14247" ht="12.75" customHeight="1" x14ac:dyDescent="0.2"/>
    <row r="14248" ht="12.75" customHeight="1" x14ac:dyDescent="0.2"/>
    <row r="14249" ht="12.75" customHeight="1" x14ac:dyDescent="0.2"/>
    <row r="14250" ht="12.75" customHeight="1" x14ac:dyDescent="0.2"/>
    <row r="14251" ht="12.75" customHeight="1" x14ac:dyDescent="0.2"/>
    <row r="14252" ht="12.75" customHeight="1" x14ac:dyDescent="0.2"/>
    <row r="14253" ht="12.75" customHeight="1" x14ac:dyDescent="0.2"/>
    <row r="14254" ht="12.75" customHeight="1" x14ac:dyDescent="0.2"/>
    <row r="14255" ht="12.75" customHeight="1" x14ac:dyDescent="0.2"/>
    <row r="14256" ht="12.75" customHeight="1" x14ac:dyDescent="0.2"/>
    <row r="14257" ht="12.75" customHeight="1" x14ac:dyDescent="0.2"/>
    <row r="14258" ht="12.75" customHeight="1" x14ac:dyDescent="0.2"/>
    <row r="14259" ht="12.75" customHeight="1" x14ac:dyDescent="0.2"/>
    <row r="14260" ht="12.75" customHeight="1" x14ac:dyDescent="0.2"/>
    <row r="14261" ht="12.75" customHeight="1" x14ac:dyDescent="0.2"/>
    <row r="14262" ht="12.75" customHeight="1" x14ac:dyDescent="0.2"/>
    <row r="14263" ht="12.75" customHeight="1" x14ac:dyDescent="0.2"/>
    <row r="14264" ht="12.75" customHeight="1" x14ac:dyDescent="0.2"/>
    <row r="14265" ht="12.75" customHeight="1" x14ac:dyDescent="0.2"/>
    <row r="14266" ht="12.75" customHeight="1" x14ac:dyDescent="0.2"/>
    <row r="14267" ht="12.75" customHeight="1" x14ac:dyDescent="0.2"/>
    <row r="14268" ht="12.75" customHeight="1" x14ac:dyDescent="0.2"/>
    <row r="14269" ht="12.75" customHeight="1" x14ac:dyDescent="0.2"/>
    <row r="14270" ht="12.75" customHeight="1" x14ac:dyDescent="0.2"/>
    <row r="14271" ht="12.75" customHeight="1" x14ac:dyDescent="0.2"/>
    <row r="14272" ht="12.75" customHeight="1" x14ac:dyDescent="0.2"/>
    <row r="14273" ht="12.75" customHeight="1" x14ac:dyDescent="0.2"/>
    <row r="14274" ht="12.75" customHeight="1" x14ac:dyDescent="0.2"/>
    <row r="14275" ht="12.75" customHeight="1" x14ac:dyDescent="0.2"/>
    <row r="14276" ht="12.75" customHeight="1" x14ac:dyDescent="0.2"/>
    <row r="14277" ht="12.75" customHeight="1" x14ac:dyDescent="0.2"/>
    <row r="14278" ht="12.75" customHeight="1" x14ac:dyDescent="0.2"/>
    <row r="14279" ht="12.75" customHeight="1" x14ac:dyDescent="0.2"/>
    <row r="14280" ht="12.75" customHeight="1" x14ac:dyDescent="0.2"/>
    <row r="14281" ht="12.75" customHeight="1" x14ac:dyDescent="0.2"/>
    <row r="14282" ht="12.75" customHeight="1" x14ac:dyDescent="0.2"/>
    <row r="14283" ht="12.75" customHeight="1" x14ac:dyDescent="0.2"/>
    <row r="14284" ht="12.75" customHeight="1" x14ac:dyDescent="0.2"/>
    <row r="14285" ht="12.75" customHeight="1" x14ac:dyDescent="0.2"/>
    <row r="14286" ht="12.75" customHeight="1" x14ac:dyDescent="0.2"/>
    <row r="14287" ht="12.75" customHeight="1" x14ac:dyDescent="0.2"/>
    <row r="14288" ht="12.75" customHeight="1" x14ac:dyDescent="0.2"/>
    <row r="14289" ht="12.75" customHeight="1" x14ac:dyDescent="0.2"/>
    <row r="14290" ht="12.75" customHeight="1" x14ac:dyDescent="0.2"/>
    <row r="14291" ht="12.75" customHeight="1" x14ac:dyDescent="0.2"/>
    <row r="14292" ht="12.75" customHeight="1" x14ac:dyDescent="0.2"/>
    <row r="14293" ht="12.75" customHeight="1" x14ac:dyDescent="0.2"/>
    <row r="14294" ht="12.75" customHeight="1" x14ac:dyDescent="0.2"/>
    <row r="14295" ht="12.75" customHeight="1" x14ac:dyDescent="0.2"/>
    <row r="14296" ht="12.75" customHeight="1" x14ac:dyDescent="0.2"/>
    <row r="14297" ht="12.75" customHeight="1" x14ac:dyDescent="0.2"/>
    <row r="14298" ht="12.75" customHeight="1" x14ac:dyDescent="0.2"/>
    <row r="14299" ht="12.75" customHeight="1" x14ac:dyDescent="0.2"/>
    <row r="14300" ht="12.75" customHeight="1" x14ac:dyDescent="0.2"/>
    <row r="14301" ht="12.75" customHeight="1" x14ac:dyDescent="0.2"/>
    <row r="14302" ht="12.75" customHeight="1" x14ac:dyDescent="0.2"/>
    <row r="14303" ht="12.75" customHeight="1" x14ac:dyDescent="0.2"/>
    <row r="14304" ht="12.75" customHeight="1" x14ac:dyDescent="0.2"/>
    <row r="14305" ht="12.75" customHeight="1" x14ac:dyDescent="0.2"/>
    <row r="14306" ht="12.75" customHeight="1" x14ac:dyDescent="0.2"/>
    <row r="14307" ht="12.75" customHeight="1" x14ac:dyDescent="0.2"/>
    <row r="14308" ht="12.75" customHeight="1" x14ac:dyDescent="0.2"/>
    <row r="14309" ht="12.75" customHeight="1" x14ac:dyDescent="0.2"/>
    <row r="14310" ht="12.75" customHeight="1" x14ac:dyDescent="0.2"/>
    <row r="14311" ht="12.75" customHeight="1" x14ac:dyDescent="0.2"/>
    <row r="14312" ht="12.75" customHeight="1" x14ac:dyDescent="0.2"/>
    <row r="14313" ht="12.75" customHeight="1" x14ac:dyDescent="0.2"/>
    <row r="14314" ht="12.75" customHeight="1" x14ac:dyDescent="0.2"/>
    <row r="14315" ht="12.75" customHeight="1" x14ac:dyDescent="0.2"/>
    <row r="14316" ht="12.75" customHeight="1" x14ac:dyDescent="0.2"/>
    <row r="14317" ht="12.75" customHeight="1" x14ac:dyDescent="0.2"/>
    <row r="14318" ht="12.75" customHeight="1" x14ac:dyDescent="0.2"/>
    <row r="14319" ht="12.75" customHeight="1" x14ac:dyDescent="0.2"/>
    <row r="14320" ht="12.75" customHeight="1" x14ac:dyDescent="0.2"/>
    <row r="14321" ht="12.75" customHeight="1" x14ac:dyDescent="0.2"/>
    <row r="14322" ht="12.75" customHeight="1" x14ac:dyDescent="0.2"/>
    <row r="14323" ht="12.75" customHeight="1" x14ac:dyDescent="0.2"/>
    <row r="14324" ht="12.75" customHeight="1" x14ac:dyDescent="0.2"/>
    <row r="14325" ht="12.75" customHeight="1" x14ac:dyDescent="0.2"/>
    <row r="14326" ht="12.75" customHeight="1" x14ac:dyDescent="0.2"/>
    <row r="14327" ht="12.75" customHeight="1" x14ac:dyDescent="0.2"/>
    <row r="14328" ht="12.75" customHeight="1" x14ac:dyDescent="0.2"/>
    <row r="14329" ht="12.75" customHeight="1" x14ac:dyDescent="0.2"/>
    <row r="14330" ht="12.75" customHeight="1" x14ac:dyDescent="0.2"/>
    <row r="14331" ht="12.75" customHeight="1" x14ac:dyDescent="0.2"/>
    <row r="14332" ht="12.75" customHeight="1" x14ac:dyDescent="0.2"/>
    <row r="14333" ht="12.75" customHeight="1" x14ac:dyDescent="0.2"/>
    <row r="14334" ht="12.75" customHeight="1" x14ac:dyDescent="0.2"/>
    <row r="14335" ht="12.75" customHeight="1" x14ac:dyDescent="0.2"/>
    <row r="14336" ht="12.75" customHeight="1" x14ac:dyDescent="0.2"/>
    <row r="14337" ht="12.75" customHeight="1" x14ac:dyDescent="0.2"/>
    <row r="14338" ht="12.75" customHeight="1" x14ac:dyDescent="0.2"/>
    <row r="14339" ht="12.75" customHeight="1" x14ac:dyDescent="0.2"/>
    <row r="14340" ht="12.75" customHeight="1" x14ac:dyDescent="0.2"/>
    <row r="14341" ht="12.75" customHeight="1" x14ac:dyDescent="0.2"/>
    <row r="14342" ht="12.75" customHeight="1" x14ac:dyDescent="0.2"/>
    <row r="14343" ht="12.75" customHeight="1" x14ac:dyDescent="0.2"/>
    <row r="14344" ht="12.75" customHeight="1" x14ac:dyDescent="0.2"/>
    <row r="14345" ht="12.75" customHeight="1" x14ac:dyDescent="0.2"/>
    <row r="14346" ht="12.75" customHeight="1" x14ac:dyDescent="0.2"/>
    <row r="14347" ht="12.75" customHeight="1" x14ac:dyDescent="0.2"/>
    <row r="14348" ht="12.75" customHeight="1" x14ac:dyDescent="0.2"/>
    <row r="14349" ht="12.75" customHeight="1" x14ac:dyDescent="0.2"/>
    <row r="14350" ht="12.75" customHeight="1" x14ac:dyDescent="0.2"/>
    <row r="14351" ht="12.75" customHeight="1" x14ac:dyDescent="0.2"/>
    <row r="14352" ht="12.75" customHeight="1" x14ac:dyDescent="0.2"/>
    <row r="14353" ht="12.75" customHeight="1" x14ac:dyDescent="0.2"/>
    <row r="14354" ht="12.75" customHeight="1" x14ac:dyDescent="0.2"/>
    <row r="14355" ht="12.75" customHeight="1" x14ac:dyDescent="0.2"/>
    <row r="14356" ht="12.75" customHeight="1" x14ac:dyDescent="0.2"/>
    <row r="14357" ht="12.75" customHeight="1" x14ac:dyDescent="0.2"/>
    <row r="14358" ht="12.75" customHeight="1" x14ac:dyDescent="0.2"/>
    <row r="14359" ht="12.75" customHeight="1" x14ac:dyDescent="0.2"/>
    <row r="14360" ht="12.75" customHeight="1" x14ac:dyDescent="0.2"/>
    <row r="14361" ht="12.75" customHeight="1" x14ac:dyDescent="0.2"/>
    <row r="14362" ht="12.75" customHeight="1" x14ac:dyDescent="0.2"/>
    <row r="14363" ht="12.75" customHeight="1" x14ac:dyDescent="0.2"/>
    <row r="14364" ht="12.75" customHeight="1" x14ac:dyDescent="0.2"/>
    <row r="14365" ht="12.75" customHeight="1" x14ac:dyDescent="0.2"/>
    <row r="14366" ht="12.75" customHeight="1" x14ac:dyDescent="0.2"/>
    <row r="14367" ht="12.75" customHeight="1" x14ac:dyDescent="0.2"/>
    <row r="14368" ht="12.75" customHeight="1" x14ac:dyDescent="0.2"/>
    <row r="14369" ht="12.75" customHeight="1" x14ac:dyDescent="0.2"/>
    <row r="14370" ht="12.75" customHeight="1" x14ac:dyDescent="0.2"/>
    <row r="14371" ht="12.75" customHeight="1" x14ac:dyDescent="0.2"/>
    <row r="14372" ht="12.75" customHeight="1" x14ac:dyDescent="0.2"/>
    <row r="14373" ht="12.75" customHeight="1" x14ac:dyDescent="0.2"/>
    <row r="14374" ht="12.75" customHeight="1" x14ac:dyDescent="0.2"/>
    <row r="14375" ht="12.75" customHeight="1" x14ac:dyDescent="0.2"/>
    <row r="14376" ht="12.75" customHeight="1" x14ac:dyDescent="0.2"/>
    <row r="14377" ht="12.75" customHeight="1" x14ac:dyDescent="0.2"/>
    <row r="14378" ht="12.75" customHeight="1" x14ac:dyDescent="0.2"/>
    <row r="14379" ht="12.75" customHeight="1" x14ac:dyDescent="0.2"/>
    <row r="14380" ht="12.75" customHeight="1" x14ac:dyDescent="0.2"/>
    <row r="14381" ht="12.75" customHeight="1" x14ac:dyDescent="0.2"/>
    <row r="14382" ht="12.75" customHeight="1" x14ac:dyDescent="0.2"/>
    <row r="14383" ht="12.75" customHeight="1" x14ac:dyDescent="0.2"/>
    <row r="14384" ht="12.75" customHeight="1" x14ac:dyDescent="0.2"/>
    <row r="14385" ht="12.75" customHeight="1" x14ac:dyDescent="0.2"/>
    <row r="14386" ht="12.75" customHeight="1" x14ac:dyDescent="0.2"/>
    <row r="14387" ht="12.75" customHeight="1" x14ac:dyDescent="0.2"/>
    <row r="14388" ht="12.75" customHeight="1" x14ac:dyDescent="0.2"/>
    <row r="14389" ht="12.75" customHeight="1" x14ac:dyDescent="0.2"/>
    <row r="14390" ht="12.75" customHeight="1" x14ac:dyDescent="0.2"/>
    <row r="14391" ht="12.75" customHeight="1" x14ac:dyDescent="0.2"/>
    <row r="14392" ht="12.75" customHeight="1" x14ac:dyDescent="0.2"/>
    <row r="14393" ht="12.75" customHeight="1" x14ac:dyDescent="0.2"/>
    <row r="14394" ht="12.75" customHeight="1" x14ac:dyDescent="0.2"/>
    <row r="14395" ht="12.75" customHeight="1" x14ac:dyDescent="0.2"/>
    <row r="14396" ht="12.75" customHeight="1" x14ac:dyDescent="0.2"/>
    <row r="14397" ht="12.75" customHeight="1" x14ac:dyDescent="0.2"/>
    <row r="14398" ht="12.75" customHeight="1" x14ac:dyDescent="0.2"/>
    <row r="14399" ht="12.75" customHeight="1" x14ac:dyDescent="0.2"/>
    <row r="14400" ht="12.75" customHeight="1" x14ac:dyDescent="0.2"/>
    <row r="14401" ht="12.75" customHeight="1" x14ac:dyDescent="0.2"/>
    <row r="14402" ht="12.75" customHeight="1" x14ac:dyDescent="0.2"/>
    <row r="14403" ht="12.75" customHeight="1" x14ac:dyDescent="0.2"/>
    <row r="14404" ht="12.75" customHeight="1" x14ac:dyDescent="0.2"/>
    <row r="14405" ht="12.75" customHeight="1" x14ac:dyDescent="0.2"/>
    <row r="14406" ht="12.75" customHeight="1" x14ac:dyDescent="0.2"/>
    <row r="14407" ht="12.75" customHeight="1" x14ac:dyDescent="0.2"/>
    <row r="14408" ht="12.75" customHeight="1" x14ac:dyDescent="0.2"/>
    <row r="14409" ht="12.75" customHeight="1" x14ac:dyDescent="0.2"/>
    <row r="14410" ht="12.75" customHeight="1" x14ac:dyDescent="0.2"/>
    <row r="14411" ht="12.75" customHeight="1" x14ac:dyDescent="0.2"/>
    <row r="14412" ht="12.75" customHeight="1" x14ac:dyDescent="0.2"/>
    <row r="14413" ht="12.75" customHeight="1" x14ac:dyDescent="0.2"/>
    <row r="14414" ht="12.75" customHeight="1" x14ac:dyDescent="0.2"/>
    <row r="14415" ht="12.75" customHeight="1" x14ac:dyDescent="0.2"/>
    <row r="14416" ht="12.75" customHeight="1" x14ac:dyDescent="0.2"/>
    <row r="14417" ht="12.75" customHeight="1" x14ac:dyDescent="0.2"/>
    <row r="14418" ht="12.75" customHeight="1" x14ac:dyDescent="0.2"/>
    <row r="14419" ht="12.75" customHeight="1" x14ac:dyDescent="0.2"/>
    <row r="14420" ht="12.75" customHeight="1" x14ac:dyDescent="0.2"/>
    <row r="14421" ht="12.75" customHeight="1" x14ac:dyDescent="0.2"/>
    <row r="14422" ht="12.75" customHeight="1" x14ac:dyDescent="0.2"/>
    <row r="14423" ht="12.75" customHeight="1" x14ac:dyDescent="0.2"/>
    <row r="14424" ht="12.75" customHeight="1" x14ac:dyDescent="0.2"/>
    <row r="14425" ht="12.75" customHeight="1" x14ac:dyDescent="0.2"/>
    <row r="14426" ht="12.75" customHeight="1" x14ac:dyDescent="0.2"/>
    <row r="14427" ht="12.75" customHeight="1" x14ac:dyDescent="0.2"/>
    <row r="14428" ht="12.75" customHeight="1" x14ac:dyDescent="0.2"/>
    <row r="14429" ht="12.75" customHeight="1" x14ac:dyDescent="0.2"/>
    <row r="14430" ht="12.75" customHeight="1" x14ac:dyDescent="0.2"/>
    <row r="14431" ht="12.75" customHeight="1" x14ac:dyDescent="0.2"/>
    <row r="14432" ht="12.75" customHeight="1" x14ac:dyDescent="0.2"/>
    <row r="14433" ht="12.75" customHeight="1" x14ac:dyDescent="0.2"/>
    <row r="14434" ht="12.75" customHeight="1" x14ac:dyDescent="0.2"/>
    <row r="14435" ht="12.75" customHeight="1" x14ac:dyDescent="0.2"/>
    <row r="14436" ht="12.75" customHeight="1" x14ac:dyDescent="0.2"/>
    <row r="14437" ht="12.75" customHeight="1" x14ac:dyDescent="0.2"/>
    <row r="14438" ht="12.75" customHeight="1" x14ac:dyDescent="0.2"/>
    <row r="14439" ht="12.75" customHeight="1" x14ac:dyDescent="0.2"/>
    <row r="14440" ht="12.75" customHeight="1" x14ac:dyDescent="0.2"/>
    <row r="14441" ht="12.75" customHeight="1" x14ac:dyDescent="0.2"/>
    <row r="14442" ht="12.75" customHeight="1" x14ac:dyDescent="0.2"/>
    <row r="14443" ht="12.75" customHeight="1" x14ac:dyDescent="0.2"/>
    <row r="14444" ht="12.75" customHeight="1" x14ac:dyDescent="0.2"/>
    <row r="14445" ht="12.75" customHeight="1" x14ac:dyDescent="0.2"/>
    <row r="14446" ht="12.75" customHeight="1" x14ac:dyDescent="0.2"/>
    <row r="14447" ht="12.75" customHeight="1" x14ac:dyDescent="0.2"/>
    <row r="14448" ht="12.75" customHeight="1" x14ac:dyDescent="0.2"/>
    <row r="14449" ht="12.75" customHeight="1" x14ac:dyDescent="0.2"/>
    <row r="14450" ht="12.75" customHeight="1" x14ac:dyDescent="0.2"/>
    <row r="14451" ht="12.75" customHeight="1" x14ac:dyDescent="0.2"/>
    <row r="14452" ht="12.75" customHeight="1" x14ac:dyDescent="0.2"/>
    <row r="14453" ht="12.75" customHeight="1" x14ac:dyDescent="0.2"/>
    <row r="14454" ht="12.75" customHeight="1" x14ac:dyDescent="0.2"/>
    <row r="14455" ht="12.75" customHeight="1" x14ac:dyDescent="0.2"/>
    <row r="14456" ht="12.75" customHeight="1" x14ac:dyDescent="0.2"/>
    <row r="14457" ht="12.75" customHeight="1" x14ac:dyDescent="0.2"/>
    <row r="14458" ht="12.75" customHeight="1" x14ac:dyDescent="0.2"/>
    <row r="14459" ht="12.75" customHeight="1" x14ac:dyDescent="0.2"/>
    <row r="14460" ht="12.75" customHeight="1" x14ac:dyDescent="0.2"/>
    <row r="14461" ht="12.75" customHeight="1" x14ac:dyDescent="0.2"/>
    <row r="14462" ht="12.75" customHeight="1" x14ac:dyDescent="0.2"/>
    <row r="14463" ht="12.75" customHeight="1" x14ac:dyDescent="0.2"/>
    <row r="14464" ht="12.75" customHeight="1" x14ac:dyDescent="0.2"/>
    <row r="14465" ht="12.75" customHeight="1" x14ac:dyDescent="0.2"/>
    <row r="14466" ht="12.75" customHeight="1" x14ac:dyDescent="0.2"/>
    <row r="14467" ht="12.75" customHeight="1" x14ac:dyDescent="0.2"/>
    <row r="14468" ht="12.75" customHeight="1" x14ac:dyDescent="0.2"/>
    <row r="14469" ht="12.75" customHeight="1" x14ac:dyDescent="0.2"/>
    <row r="14470" ht="12.75" customHeight="1" x14ac:dyDescent="0.2"/>
    <row r="14471" ht="12.75" customHeight="1" x14ac:dyDescent="0.2"/>
    <row r="14472" ht="12.75" customHeight="1" x14ac:dyDescent="0.2"/>
    <row r="14473" ht="12.75" customHeight="1" x14ac:dyDescent="0.2"/>
    <row r="14474" ht="12.75" customHeight="1" x14ac:dyDescent="0.2"/>
    <row r="14475" ht="12.75" customHeight="1" x14ac:dyDescent="0.2"/>
    <row r="14476" ht="12.75" customHeight="1" x14ac:dyDescent="0.2"/>
    <row r="14477" ht="12.75" customHeight="1" x14ac:dyDescent="0.2"/>
    <row r="14478" ht="12.75" customHeight="1" x14ac:dyDescent="0.2"/>
    <row r="14479" ht="12.75" customHeight="1" x14ac:dyDescent="0.2"/>
    <row r="14480" ht="12.75" customHeight="1" x14ac:dyDescent="0.2"/>
    <row r="14481" ht="12.75" customHeight="1" x14ac:dyDescent="0.2"/>
    <row r="14482" ht="12.75" customHeight="1" x14ac:dyDescent="0.2"/>
    <row r="14483" ht="12.75" customHeight="1" x14ac:dyDescent="0.2"/>
    <row r="14484" ht="12.75" customHeight="1" x14ac:dyDescent="0.2"/>
    <row r="14485" ht="12.75" customHeight="1" x14ac:dyDescent="0.2"/>
    <row r="14486" ht="12.75" customHeight="1" x14ac:dyDescent="0.2"/>
    <row r="14487" ht="12.75" customHeight="1" x14ac:dyDescent="0.2"/>
    <row r="14488" ht="12.75" customHeight="1" x14ac:dyDescent="0.2"/>
    <row r="14489" ht="12.75" customHeight="1" x14ac:dyDescent="0.2"/>
    <row r="14490" ht="12.75" customHeight="1" x14ac:dyDescent="0.2"/>
    <row r="14491" ht="12.75" customHeight="1" x14ac:dyDescent="0.2"/>
    <row r="14492" ht="12.75" customHeight="1" x14ac:dyDescent="0.2"/>
    <row r="14493" ht="12.75" customHeight="1" x14ac:dyDescent="0.2"/>
    <row r="14494" ht="12.75" customHeight="1" x14ac:dyDescent="0.2"/>
    <row r="14495" ht="12.75" customHeight="1" x14ac:dyDescent="0.2"/>
    <row r="14496" ht="12.75" customHeight="1" x14ac:dyDescent="0.2"/>
    <row r="14497" ht="12.75" customHeight="1" x14ac:dyDescent="0.2"/>
    <row r="14498" ht="12.75" customHeight="1" x14ac:dyDescent="0.2"/>
    <row r="14499" ht="12.75" customHeight="1" x14ac:dyDescent="0.2"/>
    <row r="14500" ht="12.75" customHeight="1" x14ac:dyDescent="0.2"/>
    <row r="14501" ht="12.75" customHeight="1" x14ac:dyDescent="0.2"/>
    <row r="14502" ht="12.75" customHeight="1" x14ac:dyDescent="0.2"/>
    <row r="14503" ht="12.75" customHeight="1" x14ac:dyDescent="0.2"/>
    <row r="14504" ht="12.75" customHeight="1" x14ac:dyDescent="0.2"/>
    <row r="14505" ht="12.75" customHeight="1" x14ac:dyDescent="0.2"/>
    <row r="14506" ht="12.75" customHeight="1" x14ac:dyDescent="0.2"/>
    <row r="14507" ht="12.75" customHeight="1" x14ac:dyDescent="0.2"/>
    <row r="14508" ht="12.75" customHeight="1" x14ac:dyDescent="0.2"/>
    <row r="14509" ht="12.75" customHeight="1" x14ac:dyDescent="0.2"/>
    <row r="14510" ht="12.75" customHeight="1" x14ac:dyDescent="0.2"/>
    <row r="14511" ht="12.75" customHeight="1" x14ac:dyDescent="0.2"/>
    <row r="14512" ht="12.75" customHeight="1" x14ac:dyDescent="0.2"/>
    <row r="14513" ht="12.75" customHeight="1" x14ac:dyDescent="0.2"/>
    <row r="14514" ht="12.75" customHeight="1" x14ac:dyDescent="0.2"/>
    <row r="14515" ht="12.75" customHeight="1" x14ac:dyDescent="0.2"/>
    <row r="14516" ht="12.75" customHeight="1" x14ac:dyDescent="0.2"/>
    <row r="14517" ht="12.75" customHeight="1" x14ac:dyDescent="0.2"/>
    <row r="14518" ht="12.75" customHeight="1" x14ac:dyDescent="0.2"/>
    <row r="14519" ht="12.75" customHeight="1" x14ac:dyDescent="0.2"/>
    <row r="14520" ht="12.75" customHeight="1" x14ac:dyDescent="0.2"/>
    <row r="14521" ht="12.75" customHeight="1" x14ac:dyDescent="0.2"/>
    <row r="14522" ht="12.75" customHeight="1" x14ac:dyDescent="0.2"/>
    <row r="14523" ht="12.75" customHeight="1" x14ac:dyDescent="0.2"/>
    <row r="14524" ht="12.75" customHeight="1" x14ac:dyDescent="0.2"/>
    <row r="14525" ht="12.75" customHeight="1" x14ac:dyDescent="0.2"/>
    <row r="14526" ht="12.75" customHeight="1" x14ac:dyDescent="0.2"/>
    <row r="14527" ht="12.75" customHeight="1" x14ac:dyDescent="0.2"/>
    <row r="14528" ht="12.75" customHeight="1" x14ac:dyDescent="0.2"/>
    <row r="14529" ht="12.75" customHeight="1" x14ac:dyDescent="0.2"/>
    <row r="14530" ht="12.75" customHeight="1" x14ac:dyDescent="0.2"/>
    <row r="14531" ht="12.75" customHeight="1" x14ac:dyDescent="0.2"/>
    <row r="14532" ht="12.75" customHeight="1" x14ac:dyDescent="0.2"/>
    <row r="14533" ht="12.75" customHeight="1" x14ac:dyDescent="0.2"/>
    <row r="14534" ht="12.75" customHeight="1" x14ac:dyDescent="0.2"/>
    <row r="14535" ht="12.75" customHeight="1" x14ac:dyDescent="0.2"/>
    <row r="14536" ht="12.75" customHeight="1" x14ac:dyDescent="0.2"/>
    <row r="14537" ht="12.75" customHeight="1" x14ac:dyDescent="0.2"/>
    <row r="14538" ht="12.75" customHeight="1" x14ac:dyDescent="0.2"/>
    <row r="14539" ht="12.75" customHeight="1" x14ac:dyDescent="0.2"/>
    <row r="14540" ht="12.75" customHeight="1" x14ac:dyDescent="0.2"/>
    <row r="14541" ht="12.75" customHeight="1" x14ac:dyDescent="0.2"/>
    <row r="14542" ht="12.75" customHeight="1" x14ac:dyDescent="0.2"/>
    <row r="14543" ht="12.75" customHeight="1" x14ac:dyDescent="0.2"/>
    <row r="14544" ht="12.75" customHeight="1" x14ac:dyDescent="0.2"/>
    <row r="14545" ht="12.75" customHeight="1" x14ac:dyDescent="0.2"/>
    <row r="14546" ht="12.75" customHeight="1" x14ac:dyDescent="0.2"/>
    <row r="14547" ht="12.75" customHeight="1" x14ac:dyDescent="0.2"/>
    <row r="14548" ht="12.75" customHeight="1" x14ac:dyDescent="0.2"/>
    <row r="14549" ht="12.75" customHeight="1" x14ac:dyDescent="0.2"/>
    <row r="14550" ht="12.75" customHeight="1" x14ac:dyDescent="0.2"/>
    <row r="14551" ht="12.75" customHeight="1" x14ac:dyDescent="0.2"/>
    <row r="14552" ht="12.75" customHeight="1" x14ac:dyDescent="0.2"/>
    <row r="14553" ht="12.75" customHeight="1" x14ac:dyDescent="0.2"/>
    <row r="14554" ht="12.75" customHeight="1" x14ac:dyDescent="0.2"/>
    <row r="14555" ht="12.75" customHeight="1" x14ac:dyDescent="0.2"/>
    <row r="14556" ht="12.75" customHeight="1" x14ac:dyDescent="0.2"/>
    <row r="14557" ht="12.75" customHeight="1" x14ac:dyDescent="0.2"/>
    <row r="14558" ht="12.75" customHeight="1" x14ac:dyDescent="0.2"/>
    <row r="14559" ht="12.75" customHeight="1" x14ac:dyDescent="0.2"/>
    <row r="14560" ht="12.75" customHeight="1" x14ac:dyDescent="0.2"/>
    <row r="14561" ht="12.75" customHeight="1" x14ac:dyDescent="0.2"/>
    <row r="14562" ht="12.75" customHeight="1" x14ac:dyDescent="0.2"/>
    <row r="14563" ht="12.75" customHeight="1" x14ac:dyDescent="0.2"/>
    <row r="14564" ht="12.75" customHeight="1" x14ac:dyDescent="0.2"/>
    <row r="14565" ht="12.75" customHeight="1" x14ac:dyDescent="0.2"/>
    <row r="14566" ht="12.75" customHeight="1" x14ac:dyDescent="0.2"/>
    <row r="14567" ht="12.75" customHeight="1" x14ac:dyDescent="0.2"/>
    <row r="14568" ht="12.75" customHeight="1" x14ac:dyDescent="0.2"/>
    <row r="14569" ht="12.75" customHeight="1" x14ac:dyDescent="0.2"/>
    <row r="14570" ht="12.75" customHeight="1" x14ac:dyDescent="0.2"/>
    <row r="14571" ht="12.75" customHeight="1" x14ac:dyDescent="0.2"/>
    <row r="14572" ht="12.75" customHeight="1" x14ac:dyDescent="0.2"/>
    <row r="14573" ht="12.75" customHeight="1" x14ac:dyDescent="0.2"/>
    <row r="14574" ht="12.75" customHeight="1" x14ac:dyDescent="0.2"/>
    <row r="14575" ht="12.75" customHeight="1" x14ac:dyDescent="0.2"/>
    <row r="14576" ht="12.75" customHeight="1" x14ac:dyDescent="0.2"/>
    <row r="14577" ht="12.75" customHeight="1" x14ac:dyDescent="0.2"/>
    <row r="14578" ht="12.75" customHeight="1" x14ac:dyDescent="0.2"/>
    <row r="14579" ht="12.75" customHeight="1" x14ac:dyDescent="0.2"/>
    <row r="14580" ht="12.75" customHeight="1" x14ac:dyDescent="0.2"/>
    <row r="14581" ht="12.75" customHeight="1" x14ac:dyDescent="0.2"/>
    <row r="14582" ht="12.75" customHeight="1" x14ac:dyDescent="0.2"/>
    <row r="14583" ht="12.75" customHeight="1" x14ac:dyDescent="0.2"/>
    <row r="14584" ht="12.75" customHeight="1" x14ac:dyDescent="0.2"/>
    <row r="14585" ht="12.75" customHeight="1" x14ac:dyDescent="0.2"/>
    <row r="14586" ht="12.75" customHeight="1" x14ac:dyDescent="0.2"/>
    <row r="14587" ht="12.75" customHeight="1" x14ac:dyDescent="0.2"/>
    <row r="14588" ht="12.75" customHeight="1" x14ac:dyDescent="0.2"/>
    <row r="14589" ht="12.75" customHeight="1" x14ac:dyDescent="0.2"/>
    <row r="14590" ht="12.75" customHeight="1" x14ac:dyDescent="0.2"/>
    <row r="14591" ht="12.75" customHeight="1" x14ac:dyDescent="0.2"/>
    <row r="14592" ht="12.75" customHeight="1" x14ac:dyDescent="0.2"/>
    <row r="14593" ht="12.75" customHeight="1" x14ac:dyDescent="0.2"/>
    <row r="14594" ht="12.75" customHeight="1" x14ac:dyDescent="0.2"/>
    <row r="14595" ht="12.75" customHeight="1" x14ac:dyDescent="0.2"/>
    <row r="14596" ht="12.75" customHeight="1" x14ac:dyDescent="0.2"/>
    <row r="14597" ht="12.75" customHeight="1" x14ac:dyDescent="0.2"/>
    <row r="14598" ht="12.75" customHeight="1" x14ac:dyDescent="0.2"/>
    <row r="14599" ht="12.75" customHeight="1" x14ac:dyDescent="0.2"/>
    <row r="14600" ht="12.75" customHeight="1" x14ac:dyDescent="0.2"/>
    <row r="14601" ht="12.75" customHeight="1" x14ac:dyDescent="0.2"/>
    <row r="14602" ht="12.75" customHeight="1" x14ac:dyDescent="0.2"/>
    <row r="14603" ht="12.75" customHeight="1" x14ac:dyDescent="0.2"/>
    <row r="14604" ht="12.75" customHeight="1" x14ac:dyDescent="0.2"/>
    <row r="14605" ht="12.75" customHeight="1" x14ac:dyDescent="0.2"/>
    <row r="14606" ht="12.75" customHeight="1" x14ac:dyDescent="0.2"/>
    <row r="14607" ht="12.75" customHeight="1" x14ac:dyDescent="0.2"/>
    <row r="14608" ht="12.75" customHeight="1" x14ac:dyDescent="0.2"/>
    <row r="14609" ht="12.75" customHeight="1" x14ac:dyDescent="0.2"/>
    <row r="14610" ht="12.75" customHeight="1" x14ac:dyDescent="0.2"/>
    <row r="14611" ht="12.75" customHeight="1" x14ac:dyDescent="0.2"/>
    <row r="14612" ht="12.75" customHeight="1" x14ac:dyDescent="0.2"/>
    <row r="14613" ht="12.75" customHeight="1" x14ac:dyDescent="0.2"/>
    <row r="14614" ht="12.75" customHeight="1" x14ac:dyDescent="0.2"/>
    <row r="14615" ht="12.75" customHeight="1" x14ac:dyDescent="0.2"/>
    <row r="14616" ht="12.75" customHeight="1" x14ac:dyDescent="0.2"/>
    <row r="14617" ht="12.75" customHeight="1" x14ac:dyDescent="0.2"/>
    <row r="14618" ht="12.75" customHeight="1" x14ac:dyDescent="0.2"/>
    <row r="14619" ht="12.75" customHeight="1" x14ac:dyDescent="0.2"/>
    <row r="14620" ht="12.75" customHeight="1" x14ac:dyDescent="0.2"/>
    <row r="14621" ht="12.75" customHeight="1" x14ac:dyDescent="0.2"/>
    <row r="14622" ht="12.75" customHeight="1" x14ac:dyDescent="0.2"/>
    <row r="14623" ht="12.75" customHeight="1" x14ac:dyDescent="0.2"/>
    <row r="14624" ht="12.75" customHeight="1" x14ac:dyDescent="0.2"/>
    <row r="14625" ht="12.75" customHeight="1" x14ac:dyDescent="0.2"/>
    <row r="14626" ht="12.75" customHeight="1" x14ac:dyDescent="0.2"/>
    <row r="14627" ht="12.75" customHeight="1" x14ac:dyDescent="0.2"/>
    <row r="14628" ht="12.75" customHeight="1" x14ac:dyDescent="0.2"/>
    <row r="14629" ht="12.75" customHeight="1" x14ac:dyDescent="0.2"/>
    <row r="14630" ht="12.75" customHeight="1" x14ac:dyDescent="0.2"/>
    <row r="14631" ht="12.75" customHeight="1" x14ac:dyDescent="0.2"/>
    <row r="14632" ht="12.75" customHeight="1" x14ac:dyDescent="0.2"/>
    <row r="14633" ht="12.75" customHeight="1" x14ac:dyDescent="0.2"/>
    <row r="14634" ht="12.75" customHeight="1" x14ac:dyDescent="0.2"/>
    <row r="14635" ht="12.75" customHeight="1" x14ac:dyDescent="0.2"/>
    <row r="14636" ht="12.75" customHeight="1" x14ac:dyDescent="0.2"/>
    <row r="14637" ht="12.75" customHeight="1" x14ac:dyDescent="0.2"/>
    <row r="14638" ht="12.75" customHeight="1" x14ac:dyDescent="0.2"/>
    <row r="14639" ht="12.75" customHeight="1" x14ac:dyDescent="0.2"/>
    <row r="14640" ht="12.75" customHeight="1" x14ac:dyDescent="0.2"/>
    <row r="14641" ht="12.75" customHeight="1" x14ac:dyDescent="0.2"/>
    <row r="14642" ht="12.75" customHeight="1" x14ac:dyDescent="0.2"/>
    <row r="14643" ht="12.75" customHeight="1" x14ac:dyDescent="0.2"/>
    <row r="14644" ht="12.75" customHeight="1" x14ac:dyDescent="0.2"/>
    <row r="14645" ht="12.75" customHeight="1" x14ac:dyDescent="0.2"/>
    <row r="14646" ht="12.75" customHeight="1" x14ac:dyDescent="0.2"/>
    <row r="14647" ht="12.75" customHeight="1" x14ac:dyDescent="0.2"/>
    <row r="14648" ht="12.75" customHeight="1" x14ac:dyDescent="0.2"/>
    <row r="14649" ht="12.75" customHeight="1" x14ac:dyDescent="0.2"/>
    <row r="14650" ht="12.75" customHeight="1" x14ac:dyDescent="0.2"/>
    <row r="14651" ht="12.75" customHeight="1" x14ac:dyDescent="0.2"/>
    <row r="14652" ht="12.75" customHeight="1" x14ac:dyDescent="0.2"/>
    <row r="14653" ht="12.75" customHeight="1" x14ac:dyDescent="0.2"/>
    <row r="14654" ht="12.75" customHeight="1" x14ac:dyDescent="0.2"/>
    <row r="14655" ht="12.75" customHeight="1" x14ac:dyDescent="0.2"/>
    <row r="14656" ht="12.75" customHeight="1" x14ac:dyDescent="0.2"/>
    <row r="14657" ht="12.75" customHeight="1" x14ac:dyDescent="0.2"/>
    <row r="14658" ht="12.75" customHeight="1" x14ac:dyDescent="0.2"/>
    <row r="14659" ht="12.75" customHeight="1" x14ac:dyDescent="0.2"/>
    <row r="14660" ht="12.75" customHeight="1" x14ac:dyDescent="0.2"/>
    <row r="14661" ht="12.75" customHeight="1" x14ac:dyDescent="0.2"/>
    <row r="14662" ht="12.75" customHeight="1" x14ac:dyDescent="0.2"/>
    <row r="14663" ht="12.75" customHeight="1" x14ac:dyDescent="0.2"/>
    <row r="14664" ht="12.75" customHeight="1" x14ac:dyDescent="0.2"/>
    <row r="14665" ht="12.75" customHeight="1" x14ac:dyDescent="0.2"/>
    <row r="14666" ht="12.75" customHeight="1" x14ac:dyDescent="0.2"/>
    <row r="14667" ht="12.75" customHeight="1" x14ac:dyDescent="0.2"/>
    <row r="14668" ht="12.75" customHeight="1" x14ac:dyDescent="0.2"/>
    <row r="14669" ht="12.75" customHeight="1" x14ac:dyDescent="0.2"/>
    <row r="14670" ht="12.75" customHeight="1" x14ac:dyDescent="0.2"/>
    <row r="14671" ht="12.75" customHeight="1" x14ac:dyDescent="0.2"/>
    <row r="14672" ht="12.75" customHeight="1" x14ac:dyDescent="0.2"/>
    <row r="14673" ht="12.75" customHeight="1" x14ac:dyDescent="0.2"/>
    <row r="14674" ht="12.75" customHeight="1" x14ac:dyDescent="0.2"/>
    <row r="14675" ht="12.75" customHeight="1" x14ac:dyDescent="0.2"/>
    <row r="14676" ht="12.75" customHeight="1" x14ac:dyDescent="0.2"/>
    <row r="14677" ht="12.75" customHeight="1" x14ac:dyDescent="0.2"/>
    <row r="14678" ht="12.75" customHeight="1" x14ac:dyDescent="0.2"/>
    <row r="14679" ht="12.75" customHeight="1" x14ac:dyDescent="0.2"/>
    <row r="14680" ht="12.75" customHeight="1" x14ac:dyDescent="0.2"/>
    <row r="14681" ht="12.75" customHeight="1" x14ac:dyDescent="0.2"/>
    <row r="14682" ht="12.75" customHeight="1" x14ac:dyDescent="0.2"/>
    <row r="14683" ht="12.75" customHeight="1" x14ac:dyDescent="0.2"/>
    <row r="14684" ht="12.75" customHeight="1" x14ac:dyDescent="0.2"/>
    <row r="14685" ht="12.75" customHeight="1" x14ac:dyDescent="0.2"/>
    <row r="14686" ht="12.75" customHeight="1" x14ac:dyDescent="0.2"/>
    <row r="14687" ht="12.75" customHeight="1" x14ac:dyDescent="0.2"/>
    <row r="14688" ht="12.75" customHeight="1" x14ac:dyDescent="0.2"/>
    <row r="14689" ht="12.75" customHeight="1" x14ac:dyDescent="0.2"/>
    <row r="14690" ht="12.75" customHeight="1" x14ac:dyDescent="0.2"/>
    <row r="14691" ht="12.75" customHeight="1" x14ac:dyDescent="0.2"/>
    <row r="14692" ht="12.75" customHeight="1" x14ac:dyDescent="0.2"/>
    <row r="14693" ht="12.75" customHeight="1" x14ac:dyDescent="0.2"/>
    <row r="14694" ht="12.75" customHeight="1" x14ac:dyDescent="0.2"/>
    <row r="14695" ht="12.75" customHeight="1" x14ac:dyDescent="0.2"/>
    <row r="14696" ht="12.75" customHeight="1" x14ac:dyDescent="0.2"/>
    <row r="14697" ht="12.75" customHeight="1" x14ac:dyDescent="0.2"/>
    <row r="14698" ht="12.75" customHeight="1" x14ac:dyDescent="0.2"/>
    <row r="14699" ht="12.75" customHeight="1" x14ac:dyDescent="0.2"/>
    <row r="14700" ht="12.75" customHeight="1" x14ac:dyDescent="0.2"/>
    <row r="14701" ht="12.75" customHeight="1" x14ac:dyDescent="0.2"/>
    <row r="14702" ht="12.75" customHeight="1" x14ac:dyDescent="0.2"/>
    <row r="14703" ht="12.75" customHeight="1" x14ac:dyDescent="0.2"/>
    <row r="14704" ht="12.75" customHeight="1" x14ac:dyDescent="0.2"/>
    <row r="14705" ht="12.75" customHeight="1" x14ac:dyDescent="0.2"/>
    <row r="14706" ht="12.75" customHeight="1" x14ac:dyDescent="0.2"/>
    <row r="14707" ht="12.75" customHeight="1" x14ac:dyDescent="0.2"/>
    <row r="14708" ht="12.75" customHeight="1" x14ac:dyDescent="0.2"/>
    <row r="14709" ht="12.75" customHeight="1" x14ac:dyDescent="0.2"/>
    <row r="14710" ht="12.75" customHeight="1" x14ac:dyDescent="0.2"/>
    <row r="14711" ht="12.75" customHeight="1" x14ac:dyDescent="0.2"/>
    <row r="14712" ht="12.75" customHeight="1" x14ac:dyDescent="0.2"/>
    <row r="14713" ht="12.75" customHeight="1" x14ac:dyDescent="0.2"/>
    <row r="14714" ht="12.75" customHeight="1" x14ac:dyDescent="0.2"/>
    <row r="14715" ht="12.75" customHeight="1" x14ac:dyDescent="0.2"/>
    <row r="14716" ht="12.75" customHeight="1" x14ac:dyDescent="0.2"/>
    <row r="14717" ht="12.75" customHeight="1" x14ac:dyDescent="0.2"/>
    <row r="14718" ht="12.75" customHeight="1" x14ac:dyDescent="0.2"/>
    <row r="14719" ht="12.75" customHeight="1" x14ac:dyDescent="0.2"/>
    <row r="14720" ht="12.75" customHeight="1" x14ac:dyDescent="0.2"/>
    <row r="14721" ht="12.75" customHeight="1" x14ac:dyDescent="0.2"/>
    <row r="14722" ht="12.75" customHeight="1" x14ac:dyDescent="0.2"/>
    <row r="14723" ht="12.75" customHeight="1" x14ac:dyDescent="0.2"/>
    <row r="14724" ht="12.75" customHeight="1" x14ac:dyDescent="0.2"/>
    <row r="14725" ht="12.75" customHeight="1" x14ac:dyDescent="0.2"/>
    <row r="14726" ht="12.75" customHeight="1" x14ac:dyDescent="0.2"/>
    <row r="14727" ht="12.75" customHeight="1" x14ac:dyDescent="0.2"/>
    <row r="14728" ht="12.75" customHeight="1" x14ac:dyDescent="0.2"/>
    <row r="14729" ht="12.75" customHeight="1" x14ac:dyDescent="0.2"/>
    <row r="14730" ht="12.75" customHeight="1" x14ac:dyDescent="0.2"/>
    <row r="14731" ht="12.75" customHeight="1" x14ac:dyDescent="0.2"/>
    <row r="14732" ht="12.75" customHeight="1" x14ac:dyDescent="0.2"/>
    <row r="14733" ht="12.75" customHeight="1" x14ac:dyDescent="0.2"/>
    <row r="14734" ht="12.75" customHeight="1" x14ac:dyDescent="0.2"/>
    <row r="14735" ht="12.75" customHeight="1" x14ac:dyDescent="0.2"/>
    <row r="14736" ht="12.75" customHeight="1" x14ac:dyDescent="0.2"/>
    <row r="14737" ht="12.75" customHeight="1" x14ac:dyDescent="0.2"/>
    <row r="14738" ht="12.75" customHeight="1" x14ac:dyDescent="0.2"/>
    <row r="14739" ht="12.75" customHeight="1" x14ac:dyDescent="0.2"/>
    <row r="14740" ht="12.75" customHeight="1" x14ac:dyDescent="0.2"/>
    <row r="14741" ht="12.75" customHeight="1" x14ac:dyDescent="0.2"/>
    <row r="14742" ht="12.75" customHeight="1" x14ac:dyDescent="0.2"/>
    <row r="14743" ht="12.75" customHeight="1" x14ac:dyDescent="0.2"/>
    <row r="14744" ht="12.75" customHeight="1" x14ac:dyDescent="0.2"/>
    <row r="14745" ht="12.75" customHeight="1" x14ac:dyDescent="0.2"/>
    <row r="14746" ht="12.75" customHeight="1" x14ac:dyDescent="0.2"/>
    <row r="14747" ht="12.75" customHeight="1" x14ac:dyDescent="0.2"/>
    <row r="14748" ht="12.75" customHeight="1" x14ac:dyDescent="0.2"/>
    <row r="14749" ht="12.75" customHeight="1" x14ac:dyDescent="0.2"/>
    <row r="14750" ht="12.75" customHeight="1" x14ac:dyDescent="0.2"/>
    <row r="14751" ht="12.75" customHeight="1" x14ac:dyDescent="0.2"/>
    <row r="14752" ht="12.75" customHeight="1" x14ac:dyDescent="0.2"/>
    <row r="14753" ht="12.75" customHeight="1" x14ac:dyDescent="0.2"/>
    <row r="14754" ht="12.75" customHeight="1" x14ac:dyDescent="0.2"/>
    <row r="14755" ht="12.75" customHeight="1" x14ac:dyDescent="0.2"/>
    <row r="14756" ht="12.75" customHeight="1" x14ac:dyDescent="0.2"/>
    <row r="14757" ht="12.75" customHeight="1" x14ac:dyDescent="0.2"/>
    <row r="14758" ht="12.75" customHeight="1" x14ac:dyDescent="0.2"/>
    <row r="14759" ht="12.75" customHeight="1" x14ac:dyDescent="0.2"/>
    <row r="14760" ht="12.75" customHeight="1" x14ac:dyDescent="0.2"/>
    <row r="14761" ht="12.75" customHeight="1" x14ac:dyDescent="0.2"/>
    <row r="14762" ht="12.75" customHeight="1" x14ac:dyDescent="0.2"/>
    <row r="14763" ht="12.75" customHeight="1" x14ac:dyDescent="0.2"/>
    <row r="14764" ht="12.75" customHeight="1" x14ac:dyDescent="0.2"/>
    <row r="14765" ht="12.75" customHeight="1" x14ac:dyDescent="0.2"/>
    <row r="14766" ht="12.75" customHeight="1" x14ac:dyDescent="0.2"/>
    <row r="14767" ht="12.75" customHeight="1" x14ac:dyDescent="0.2"/>
    <row r="14768" ht="12.75" customHeight="1" x14ac:dyDescent="0.2"/>
    <row r="14769" ht="12.75" customHeight="1" x14ac:dyDescent="0.2"/>
    <row r="14770" ht="12.75" customHeight="1" x14ac:dyDescent="0.2"/>
    <row r="14771" ht="12.75" customHeight="1" x14ac:dyDescent="0.2"/>
    <row r="14772" ht="12.75" customHeight="1" x14ac:dyDescent="0.2"/>
    <row r="14773" ht="12.75" customHeight="1" x14ac:dyDescent="0.2"/>
    <row r="14774" ht="12.75" customHeight="1" x14ac:dyDescent="0.2"/>
    <row r="14775" ht="12.75" customHeight="1" x14ac:dyDescent="0.2"/>
    <row r="14776" ht="12.75" customHeight="1" x14ac:dyDescent="0.2"/>
    <row r="14777" ht="12.75" customHeight="1" x14ac:dyDescent="0.2"/>
    <row r="14778" ht="12.75" customHeight="1" x14ac:dyDescent="0.2"/>
    <row r="14779" ht="12.75" customHeight="1" x14ac:dyDescent="0.2"/>
    <row r="14780" ht="12.75" customHeight="1" x14ac:dyDescent="0.2"/>
    <row r="14781" ht="12.75" customHeight="1" x14ac:dyDescent="0.2"/>
    <row r="14782" ht="12.75" customHeight="1" x14ac:dyDescent="0.2"/>
    <row r="14783" ht="12.75" customHeight="1" x14ac:dyDescent="0.2"/>
    <row r="14784" ht="12.75" customHeight="1" x14ac:dyDescent="0.2"/>
    <row r="14785" ht="12.75" customHeight="1" x14ac:dyDescent="0.2"/>
    <row r="14786" ht="12.75" customHeight="1" x14ac:dyDescent="0.2"/>
    <row r="14787" ht="12.75" customHeight="1" x14ac:dyDescent="0.2"/>
    <row r="14788" ht="12.75" customHeight="1" x14ac:dyDescent="0.2"/>
    <row r="14789" ht="12.75" customHeight="1" x14ac:dyDescent="0.2"/>
    <row r="14790" ht="12.75" customHeight="1" x14ac:dyDescent="0.2"/>
    <row r="14791" ht="12.75" customHeight="1" x14ac:dyDescent="0.2"/>
    <row r="14792" ht="12.75" customHeight="1" x14ac:dyDescent="0.2"/>
    <row r="14793" ht="12.75" customHeight="1" x14ac:dyDescent="0.2"/>
    <row r="14794" ht="12.75" customHeight="1" x14ac:dyDescent="0.2"/>
    <row r="14795" ht="12.75" customHeight="1" x14ac:dyDescent="0.2"/>
    <row r="14796" ht="12.75" customHeight="1" x14ac:dyDescent="0.2"/>
    <row r="14797" ht="12.75" customHeight="1" x14ac:dyDescent="0.2"/>
    <row r="14798" ht="12.75" customHeight="1" x14ac:dyDescent="0.2"/>
    <row r="14799" ht="12.75" customHeight="1" x14ac:dyDescent="0.2"/>
    <row r="14800" ht="12.75" customHeight="1" x14ac:dyDescent="0.2"/>
    <row r="14801" ht="12.75" customHeight="1" x14ac:dyDescent="0.2"/>
    <row r="14802" ht="12.75" customHeight="1" x14ac:dyDescent="0.2"/>
    <row r="14803" ht="12.75" customHeight="1" x14ac:dyDescent="0.2"/>
    <row r="14804" ht="12.75" customHeight="1" x14ac:dyDescent="0.2"/>
    <row r="14805" ht="12.75" customHeight="1" x14ac:dyDescent="0.2"/>
    <row r="14806" ht="12.75" customHeight="1" x14ac:dyDescent="0.2"/>
    <row r="14807" ht="12.75" customHeight="1" x14ac:dyDescent="0.2"/>
    <row r="14808" ht="12.75" customHeight="1" x14ac:dyDescent="0.2"/>
    <row r="14809" ht="12.75" customHeight="1" x14ac:dyDescent="0.2"/>
    <row r="14810" ht="12.75" customHeight="1" x14ac:dyDescent="0.2"/>
    <row r="14811" ht="12.75" customHeight="1" x14ac:dyDescent="0.2"/>
    <row r="14812" ht="12.75" customHeight="1" x14ac:dyDescent="0.2"/>
    <row r="14813" ht="12.75" customHeight="1" x14ac:dyDescent="0.2"/>
    <row r="14814" ht="12.75" customHeight="1" x14ac:dyDescent="0.2"/>
    <row r="14815" ht="12.75" customHeight="1" x14ac:dyDescent="0.2"/>
    <row r="14816" ht="12.75" customHeight="1" x14ac:dyDescent="0.2"/>
    <row r="14817" ht="12.75" customHeight="1" x14ac:dyDescent="0.2"/>
    <row r="14818" ht="12.75" customHeight="1" x14ac:dyDescent="0.2"/>
    <row r="14819" ht="12.75" customHeight="1" x14ac:dyDescent="0.2"/>
    <row r="14820" ht="12.75" customHeight="1" x14ac:dyDescent="0.2"/>
    <row r="14821" ht="12.75" customHeight="1" x14ac:dyDescent="0.2"/>
    <row r="14822" ht="12.75" customHeight="1" x14ac:dyDescent="0.2"/>
    <row r="14823" ht="12.75" customHeight="1" x14ac:dyDescent="0.2"/>
    <row r="14824" ht="12.75" customHeight="1" x14ac:dyDescent="0.2"/>
    <row r="14825" ht="12.75" customHeight="1" x14ac:dyDescent="0.2"/>
    <row r="14826" ht="12.75" customHeight="1" x14ac:dyDescent="0.2"/>
    <row r="14827" ht="12.75" customHeight="1" x14ac:dyDescent="0.2"/>
    <row r="14828" ht="12.75" customHeight="1" x14ac:dyDescent="0.2"/>
    <row r="14829" ht="12.75" customHeight="1" x14ac:dyDescent="0.2"/>
    <row r="14830" ht="12.75" customHeight="1" x14ac:dyDescent="0.2"/>
    <row r="14831" ht="12.75" customHeight="1" x14ac:dyDescent="0.2"/>
    <row r="14832" ht="12.75" customHeight="1" x14ac:dyDescent="0.2"/>
    <row r="14833" ht="12.75" customHeight="1" x14ac:dyDescent="0.2"/>
    <row r="14834" ht="12.75" customHeight="1" x14ac:dyDescent="0.2"/>
    <row r="14835" ht="12.75" customHeight="1" x14ac:dyDescent="0.2"/>
    <row r="14836" ht="12.75" customHeight="1" x14ac:dyDescent="0.2"/>
    <row r="14837" ht="12.75" customHeight="1" x14ac:dyDescent="0.2"/>
    <row r="14838" ht="12.75" customHeight="1" x14ac:dyDescent="0.2"/>
    <row r="14839" ht="12.75" customHeight="1" x14ac:dyDescent="0.2"/>
    <row r="14840" ht="12.75" customHeight="1" x14ac:dyDescent="0.2"/>
    <row r="14841" ht="12.75" customHeight="1" x14ac:dyDescent="0.2"/>
    <row r="14842" ht="12.75" customHeight="1" x14ac:dyDescent="0.2"/>
    <row r="14843" ht="12.75" customHeight="1" x14ac:dyDescent="0.2"/>
    <row r="14844" ht="12.75" customHeight="1" x14ac:dyDescent="0.2"/>
    <row r="14845" ht="12.75" customHeight="1" x14ac:dyDescent="0.2"/>
    <row r="14846" ht="12.75" customHeight="1" x14ac:dyDescent="0.2"/>
    <row r="14847" ht="12.75" customHeight="1" x14ac:dyDescent="0.2"/>
    <row r="14848" ht="12.75" customHeight="1" x14ac:dyDescent="0.2"/>
    <row r="14849" ht="12.75" customHeight="1" x14ac:dyDescent="0.2"/>
    <row r="14850" ht="12.75" customHeight="1" x14ac:dyDescent="0.2"/>
    <row r="14851" ht="12.75" customHeight="1" x14ac:dyDescent="0.2"/>
    <row r="14852" ht="12.75" customHeight="1" x14ac:dyDescent="0.2"/>
    <row r="14853" ht="12.75" customHeight="1" x14ac:dyDescent="0.2"/>
    <row r="14854" ht="12.75" customHeight="1" x14ac:dyDescent="0.2"/>
    <row r="14855" ht="12.75" customHeight="1" x14ac:dyDescent="0.2"/>
    <row r="14856" ht="12.75" customHeight="1" x14ac:dyDescent="0.2"/>
    <row r="14857" ht="12.75" customHeight="1" x14ac:dyDescent="0.2"/>
    <row r="14858" ht="12.75" customHeight="1" x14ac:dyDescent="0.2"/>
    <row r="14859" ht="12.75" customHeight="1" x14ac:dyDescent="0.2"/>
    <row r="14860" ht="12.75" customHeight="1" x14ac:dyDescent="0.2"/>
    <row r="14861" ht="12.75" customHeight="1" x14ac:dyDescent="0.2"/>
    <row r="14862" ht="12.75" customHeight="1" x14ac:dyDescent="0.2"/>
    <row r="14863" ht="12.75" customHeight="1" x14ac:dyDescent="0.2"/>
    <row r="14864" ht="12.75" customHeight="1" x14ac:dyDescent="0.2"/>
    <row r="14865" ht="12.75" customHeight="1" x14ac:dyDescent="0.2"/>
    <row r="14866" ht="12.75" customHeight="1" x14ac:dyDescent="0.2"/>
    <row r="14867" ht="12.75" customHeight="1" x14ac:dyDescent="0.2"/>
    <row r="14868" ht="12.75" customHeight="1" x14ac:dyDescent="0.2"/>
    <row r="14869" ht="12.75" customHeight="1" x14ac:dyDescent="0.2"/>
    <row r="14870" ht="12.75" customHeight="1" x14ac:dyDescent="0.2"/>
    <row r="14871" ht="12.75" customHeight="1" x14ac:dyDescent="0.2"/>
    <row r="14872" ht="12.75" customHeight="1" x14ac:dyDescent="0.2"/>
    <row r="14873" ht="12.75" customHeight="1" x14ac:dyDescent="0.2"/>
    <row r="14874" ht="12.75" customHeight="1" x14ac:dyDescent="0.2"/>
    <row r="14875" ht="12.75" customHeight="1" x14ac:dyDescent="0.2"/>
    <row r="14876" ht="12.75" customHeight="1" x14ac:dyDescent="0.2"/>
    <row r="14877" ht="12.75" customHeight="1" x14ac:dyDescent="0.2"/>
    <row r="14878" ht="12.75" customHeight="1" x14ac:dyDescent="0.2"/>
    <row r="14879" ht="12.75" customHeight="1" x14ac:dyDescent="0.2"/>
    <row r="14880" ht="12.75" customHeight="1" x14ac:dyDescent="0.2"/>
    <row r="14881" ht="12.75" customHeight="1" x14ac:dyDescent="0.2"/>
    <row r="14882" ht="12.75" customHeight="1" x14ac:dyDescent="0.2"/>
    <row r="14883" ht="12.75" customHeight="1" x14ac:dyDescent="0.2"/>
    <row r="14884" ht="12.75" customHeight="1" x14ac:dyDescent="0.2"/>
    <row r="14885" ht="12.75" customHeight="1" x14ac:dyDescent="0.2"/>
    <row r="14886" ht="12.75" customHeight="1" x14ac:dyDescent="0.2"/>
    <row r="14887" ht="12.75" customHeight="1" x14ac:dyDescent="0.2"/>
    <row r="14888" ht="12.75" customHeight="1" x14ac:dyDescent="0.2"/>
    <row r="14889" ht="12.75" customHeight="1" x14ac:dyDescent="0.2"/>
    <row r="14890" ht="12.75" customHeight="1" x14ac:dyDescent="0.2"/>
    <row r="14891" ht="12.75" customHeight="1" x14ac:dyDescent="0.2"/>
    <row r="14892" ht="12.75" customHeight="1" x14ac:dyDescent="0.2"/>
    <row r="14893" ht="12.75" customHeight="1" x14ac:dyDescent="0.2"/>
    <row r="14894" ht="12.75" customHeight="1" x14ac:dyDescent="0.2"/>
    <row r="14895" ht="12.75" customHeight="1" x14ac:dyDescent="0.2"/>
    <row r="14896" ht="12.75" customHeight="1" x14ac:dyDescent="0.2"/>
    <row r="14897" ht="12.75" customHeight="1" x14ac:dyDescent="0.2"/>
    <row r="14898" ht="12.75" customHeight="1" x14ac:dyDescent="0.2"/>
    <row r="14899" ht="12.75" customHeight="1" x14ac:dyDescent="0.2"/>
    <row r="14900" ht="12.75" customHeight="1" x14ac:dyDescent="0.2"/>
    <row r="14901" ht="12.75" customHeight="1" x14ac:dyDescent="0.2"/>
    <row r="14902" ht="12.75" customHeight="1" x14ac:dyDescent="0.2"/>
    <row r="14903" ht="12.75" customHeight="1" x14ac:dyDescent="0.2"/>
    <row r="14904" ht="12.75" customHeight="1" x14ac:dyDescent="0.2"/>
    <row r="14905" ht="12.75" customHeight="1" x14ac:dyDescent="0.2"/>
    <row r="14906" ht="12.75" customHeight="1" x14ac:dyDescent="0.2"/>
    <row r="14907" ht="12.75" customHeight="1" x14ac:dyDescent="0.2"/>
    <row r="14908" ht="12.75" customHeight="1" x14ac:dyDescent="0.2"/>
    <row r="14909" ht="12.75" customHeight="1" x14ac:dyDescent="0.2"/>
    <row r="14910" ht="12.75" customHeight="1" x14ac:dyDescent="0.2"/>
    <row r="14911" ht="12.75" customHeight="1" x14ac:dyDescent="0.2"/>
    <row r="14912" ht="12.75" customHeight="1" x14ac:dyDescent="0.2"/>
    <row r="14913" ht="12.75" customHeight="1" x14ac:dyDescent="0.2"/>
    <row r="14914" ht="12.75" customHeight="1" x14ac:dyDescent="0.2"/>
    <row r="14915" ht="12.75" customHeight="1" x14ac:dyDescent="0.2"/>
    <row r="14916" ht="12.75" customHeight="1" x14ac:dyDescent="0.2"/>
    <row r="14917" ht="12.75" customHeight="1" x14ac:dyDescent="0.2"/>
    <row r="14918" ht="12.75" customHeight="1" x14ac:dyDescent="0.2"/>
    <row r="14919" ht="12.75" customHeight="1" x14ac:dyDescent="0.2"/>
    <row r="14920" ht="12.75" customHeight="1" x14ac:dyDescent="0.2"/>
    <row r="14921" ht="12.75" customHeight="1" x14ac:dyDescent="0.2"/>
    <row r="14922" ht="12.75" customHeight="1" x14ac:dyDescent="0.2"/>
    <row r="14923" ht="12.75" customHeight="1" x14ac:dyDescent="0.2"/>
    <row r="14924" ht="12.75" customHeight="1" x14ac:dyDescent="0.2"/>
    <row r="14925" ht="12.75" customHeight="1" x14ac:dyDescent="0.2"/>
    <row r="14926" ht="12.75" customHeight="1" x14ac:dyDescent="0.2"/>
    <row r="14927" ht="12.75" customHeight="1" x14ac:dyDescent="0.2"/>
    <row r="14928" ht="12.75" customHeight="1" x14ac:dyDescent="0.2"/>
    <row r="14929" ht="12.75" customHeight="1" x14ac:dyDescent="0.2"/>
    <row r="14930" ht="12.75" customHeight="1" x14ac:dyDescent="0.2"/>
    <row r="14931" ht="12.75" customHeight="1" x14ac:dyDescent="0.2"/>
    <row r="14932" ht="12.75" customHeight="1" x14ac:dyDescent="0.2"/>
    <row r="14933" ht="12.75" customHeight="1" x14ac:dyDescent="0.2"/>
    <row r="14934" ht="12.75" customHeight="1" x14ac:dyDescent="0.2"/>
    <row r="14935" ht="12.75" customHeight="1" x14ac:dyDescent="0.2"/>
    <row r="14936" ht="12.75" customHeight="1" x14ac:dyDescent="0.2"/>
    <row r="14937" ht="12.75" customHeight="1" x14ac:dyDescent="0.2"/>
    <row r="14938" ht="12.75" customHeight="1" x14ac:dyDescent="0.2"/>
    <row r="14939" ht="12.75" customHeight="1" x14ac:dyDescent="0.2"/>
    <row r="14940" ht="12.75" customHeight="1" x14ac:dyDescent="0.2"/>
    <row r="14941" ht="12.75" customHeight="1" x14ac:dyDescent="0.2"/>
    <row r="14942" ht="12.75" customHeight="1" x14ac:dyDescent="0.2"/>
    <row r="14943" ht="12.75" customHeight="1" x14ac:dyDescent="0.2"/>
    <row r="14944" ht="12.75" customHeight="1" x14ac:dyDescent="0.2"/>
    <row r="14945" ht="12.75" customHeight="1" x14ac:dyDescent="0.2"/>
    <row r="14946" ht="12.75" customHeight="1" x14ac:dyDescent="0.2"/>
    <row r="14947" ht="12.75" customHeight="1" x14ac:dyDescent="0.2"/>
    <row r="14948" ht="12.75" customHeight="1" x14ac:dyDescent="0.2"/>
    <row r="14949" ht="12.75" customHeight="1" x14ac:dyDescent="0.2"/>
    <row r="14950" ht="12.75" customHeight="1" x14ac:dyDescent="0.2"/>
    <row r="14951" ht="12.75" customHeight="1" x14ac:dyDescent="0.2"/>
    <row r="14952" ht="12.75" customHeight="1" x14ac:dyDescent="0.2"/>
    <row r="14953" ht="12.75" customHeight="1" x14ac:dyDescent="0.2"/>
    <row r="14954" ht="12.75" customHeight="1" x14ac:dyDescent="0.2"/>
    <row r="14955" ht="12.75" customHeight="1" x14ac:dyDescent="0.2"/>
    <row r="14956" ht="12.75" customHeight="1" x14ac:dyDescent="0.2"/>
    <row r="14957" ht="12.75" customHeight="1" x14ac:dyDescent="0.2"/>
    <row r="14958" ht="12.75" customHeight="1" x14ac:dyDescent="0.2"/>
    <row r="14959" ht="12.75" customHeight="1" x14ac:dyDescent="0.2"/>
    <row r="14960" ht="12.75" customHeight="1" x14ac:dyDescent="0.2"/>
    <row r="14961" ht="12.75" customHeight="1" x14ac:dyDescent="0.2"/>
    <row r="14962" ht="12.75" customHeight="1" x14ac:dyDescent="0.2"/>
    <row r="14963" ht="12.75" customHeight="1" x14ac:dyDescent="0.2"/>
    <row r="14964" ht="12.75" customHeight="1" x14ac:dyDescent="0.2"/>
    <row r="14965" ht="12.75" customHeight="1" x14ac:dyDescent="0.2"/>
    <row r="14966" ht="12.75" customHeight="1" x14ac:dyDescent="0.2"/>
    <row r="14967" ht="12.75" customHeight="1" x14ac:dyDescent="0.2"/>
    <row r="14968" ht="12.75" customHeight="1" x14ac:dyDescent="0.2"/>
    <row r="14969" ht="12.75" customHeight="1" x14ac:dyDescent="0.2"/>
    <row r="14970" ht="12.75" customHeight="1" x14ac:dyDescent="0.2"/>
    <row r="14971" ht="12.75" customHeight="1" x14ac:dyDescent="0.2"/>
    <row r="14972" ht="12.75" customHeight="1" x14ac:dyDescent="0.2"/>
    <row r="14973" ht="12.75" customHeight="1" x14ac:dyDescent="0.2"/>
    <row r="14974" ht="12.75" customHeight="1" x14ac:dyDescent="0.2"/>
    <row r="14975" ht="12.75" customHeight="1" x14ac:dyDescent="0.2"/>
    <row r="14976" ht="12.75" customHeight="1" x14ac:dyDescent="0.2"/>
    <row r="14977" ht="12.75" customHeight="1" x14ac:dyDescent="0.2"/>
    <row r="14978" ht="12.75" customHeight="1" x14ac:dyDescent="0.2"/>
    <row r="14979" ht="12.75" customHeight="1" x14ac:dyDescent="0.2"/>
    <row r="14980" ht="12.75" customHeight="1" x14ac:dyDescent="0.2"/>
    <row r="14981" ht="12.75" customHeight="1" x14ac:dyDescent="0.2"/>
    <row r="14982" ht="12.75" customHeight="1" x14ac:dyDescent="0.2"/>
    <row r="14983" ht="12.75" customHeight="1" x14ac:dyDescent="0.2"/>
    <row r="14984" ht="12.75" customHeight="1" x14ac:dyDescent="0.2"/>
    <row r="14985" ht="12.75" customHeight="1" x14ac:dyDescent="0.2"/>
    <row r="14986" ht="12.75" customHeight="1" x14ac:dyDescent="0.2"/>
    <row r="14987" ht="12.75" customHeight="1" x14ac:dyDescent="0.2"/>
    <row r="14988" ht="12.75" customHeight="1" x14ac:dyDescent="0.2"/>
    <row r="14989" ht="12.75" customHeight="1" x14ac:dyDescent="0.2"/>
    <row r="14990" ht="12.75" customHeight="1" x14ac:dyDescent="0.2"/>
    <row r="14991" ht="12.75" customHeight="1" x14ac:dyDescent="0.2"/>
    <row r="14992" ht="12.75" customHeight="1" x14ac:dyDescent="0.2"/>
    <row r="14993" ht="12.75" customHeight="1" x14ac:dyDescent="0.2"/>
    <row r="14994" ht="12.75" customHeight="1" x14ac:dyDescent="0.2"/>
    <row r="14995" ht="12.75" customHeight="1" x14ac:dyDescent="0.2"/>
    <row r="14996" ht="12.75" customHeight="1" x14ac:dyDescent="0.2"/>
    <row r="14997" ht="12.75" customHeight="1" x14ac:dyDescent="0.2"/>
    <row r="14998" ht="12.75" customHeight="1" x14ac:dyDescent="0.2"/>
    <row r="14999" ht="12.75" customHeight="1" x14ac:dyDescent="0.2"/>
    <row r="15000" ht="12.75" customHeight="1" x14ac:dyDescent="0.2"/>
    <row r="15001" ht="12.75" customHeight="1" x14ac:dyDescent="0.2"/>
    <row r="15002" ht="12.75" customHeight="1" x14ac:dyDescent="0.2"/>
    <row r="15003" ht="12.75" customHeight="1" x14ac:dyDescent="0.2"/>
    <row r="15004" ht="12.75" customHeight="1" x14ac:dyDescent="0.2"/>
    <row r="15005" ht="12.75" customHeight="1" x14ac:dyDescent="0.2"/>
    <row r="15006" ht="12.75" customHeight="1" x14ac:dyDescent="0.2"/>
    <row r="15007" ht="12.75" customHeight="1" x14ac:dyDescent="0.2"/>
    <row r="15008" ht="12.75" customHeight="1" x14ac:dyDescent="0.2"/>
    <row r="15009" ht="12.75" customHeight="1" x14ac:dyDescent="0.2"/>
    <row r="15010" ht="12.75" customHeight="1" x14ac:dyDescent="0.2"/>
    <row r="15011" ht="12.75" customHeight="1" x14ac:dyDescent="0.2"/>
    <row r="15012" ht="12.75" customHeight="1" x14ac:dyDescent="0.2"/>
    <row r="15013" ht="12.75" customHeight="1" x14ac:dyDescent="0.2"/>
    <row r="15014" ht="12.75" customHeight="1" x14ac:dyDescent="0.2"/>
    <row r="15015" ht="12.75" customHeight="1" x14ac:dyDescent="0.2"/>
    <row r="15016" ht="12.75" customHeight="1" x14ac:dyDescent="0.2"/>
    <row r="15017" ht="12.75" customHeight="1" x14ac:dyDescent="0.2"/>
    <row r="15018" ht="12.75" customHeight="1" x14ac:dyDescent="0.2"/>
    <row r="15019" ht="12.75" customHeight="1" x14ac:dyDescent="0.2"/>
    <row r="15020" ht="12.75" customHeight="1" x14ac:dyDescent="0.2"/>
    <row r="15021" ht="12.75" customHeight="1" x14ac:dyDescent="0.2"/>
    <row r="15022" ht="12.75" customHeight="1" x14ac:dyDescent="0.2"/>
    <row r="15023" ht="12.75" customHeight="1" x14ac:dyDescent="0.2"/>
    <row r="15024" ht="12.75" customHeight="1" x14ac:dyDescent="0.2"/>
    <row r="15025" ht="12.75" customHeight="1" x14ac:dyDescent="0.2"/>
    <row r="15026" ht="12.75" customHeight="1" x14ac:dyDescent="0.2"/>
    <row r="15027" ht="12.75" customHeight="1" x14ac:dyDescent="0.2"/>
    <row r="15028" ht="12.75" customHeight="1" x14ac:dyDescent="0.2"/>
    <row r="15029" ht="12.75" customHeight="1" x14ac:dyDescent="0.2"/>
    <row r="15030" ht="12.75" customHeight="1" x14ac:dyDescent="0.2"/>
    <row r="15031" ht="12.75" customHeight="1" x14ac:dyDescent="0.2"/>
    <row r="15032" ht="12.75" customHeight="1" x14ac:dyDescent="0.2"/>
    <row r="15033" ht="12.75" customHeight="1" x14ac:dyDescent="0.2"/>
    <row r="15034" ht="12.75" customHeight="1" x14ac:dyDescent="0.2"/>
    <row r="15035" ht="12.75" customHeight="1" x14ac:dyDescent="0.2"/>
    <row r="15036" ht="12.75" customHeight="1" x14ac:dyDescent="0.2"/>
    <row r="15037" ht="12.75" customHeight="1" x14ac:dyDescent="0.2"/>
    <row r="15038" ht="12.75" customHeight="1" x14ac:dyDescent="0.2"/>
    <row r="15039" ht="12.75" customHeight="1" x14ac:dyDescent="0.2"/>
    <row r="15040" ht="12.75" customHeight="1" x14ac:dyDescent="0.2"/>
    <row r="15041" ht="12.75" customHeight="1" x14ac:dyDescent="0.2"/>
    <row r="15042" ht="12.75" customHeight="1" x14ac:dyDescent="0.2"/>
    <row r="15043" ht="12.75" customHeight="1" x14ac:dyDescent="0.2"/>
    <row r="15044" ht="12.75" customHeight="1" x14ac:dyDescent="0.2"/>
    <row r="15045" ht="12.75" customHeight="1" x14ac:dyDescent="0.2"/>
    <row r="15046" ht="12.75" customHeight="1" x14ac:dyDescent="0.2"/>
    <row r="15047" ht="12.75" customHeight="1" x14ac:dyDescent="0.2"/>
    <row r="15048" ht="12.75" customHeight="1" x14ac:dyDescent="0.2"/>
    <row r="15049" ht="12.75" customHeight="1" x14ac:dyDescent="0.2"/>
    <row r="15050" ht="12.75" customHeight="1" x14ac:dyDescent="0.2"/>
    <row r="15051" ht="12.75" customHeight="1" x14ac:dyDescent="0.2"/>
    <row r="15052" ht="12.75" customHeight="1" x14ac:dyDescent="0.2"/>
    <row r="15053" ht="12.75" customHeight="1" x14ac:dyDescent="0.2"/>
    <row r="15054" ht="12.75" customHeight="1" x14ac:dyDescent="0.2"/>
    <row r="15055" ht="12.75" customHeight="1" x14ac:dyDescent="0.2"/>
    <row r="15056" ht="12.75" customHeight="1" x14ac:dyDescent="0.2"/>
    <row r="15057" ht="12.75" customHeight="1" x14ac:dyDescent="0.2"/>
    <row r="15058" ht="12.75" customHeight="1" x14ac:dyDescent="0.2"/>
    <row r="15059" ht="12.75" customHeight="1" x14ac:dyDescent="0.2"/>
    <row r="15060" ht="12.75" customHeight="1" x14ac:dyDescent="0.2"/>
    <row r="15061" ht="12.75" customHeight="1" x14ac:dyDescent="0.2"/>
    <row r="15062" ht="12.75" customHeight="1" x14ac:dyDescent="0.2"/>
    <row r="15063" ht="12.75" customHeight="1" x14ac:dyDescent="0.2"/>
    <row r="15064" ht="12.75" customHeight="1" x14ac:dyDescent="0.2"/>
    <row r="15065" ht="12.75" customHeight="1" x14ac:dyDescent="0.2"/>
    <row r="15066" ht="12.75" customHeight="1" x14ac:dyDescent="0.2"/>
    <row r="15067" ht="12.75" customHeight="1" x14ac:dyDescent="0.2"/>
    <row r="15068" ht="12.75" customHeight="1" x14ac:dyDescent="0.2"/>
    <row r="15069" ht="12.75" customHeight="1" x14ac:dyDescent="0.2"/>
    <row r="15070" ht="12.75" customHeight="1" x14ac:dyDescent="0.2"/>
    <row r="15071" ht="12.75" customHeight="1" x14ac:dyDescent="0.2"/>
    <row r="15072" ht="12.75" customHeight="1" x14ac:dyDescent="0.2"/>
    <row r="15073" ht="12.75" customHeight="1" x14ac:dyDescent="0.2"/>
    <row r="15074" ht="12.75" customHeight="1" x14ac:dyDescent="0.2"/>
    <row r="15075" ht="12.75" customHeight="1" x14ac:dyDescent="0.2"/>
    <row r="15076" ht="12.75" customHeight="1" x14ac:dyDescent="0.2"/>
    <row r="15077" ht="12.75" customHeight="1" x14ac:dyDescent="0.2"/>
    <row r="15078" ht="12.75" customHeight="1" x14ac:dyDescent="0.2"/>
    <row r="15079" ht="12.75" customHeight="1" x14ac:dyDescent="0.2"/>
    <row r="15080" ht="12.75" customHeight="1" x14ac:dyDescent="0.2"/>
    <row r="15081" ht="12.75" customHeight="1" x14ac:dyDescent="0.2"/>
    <row r="15082" ht="12.75" customHeight="1" x14ac:dyDescent="0.2"/>
    <row r="15083" ht="12.75" customHeight="1" x14ac:dyDescent="0.2"/>
    <row r="15084" ht="12.75" customHeight="1" x14ac:dyDescent="0.2"/>
    <row r="15085" ht="12.75" customHeight="1" x14ac:dyDescent="0.2"/>
    <row r="15086" ht="12.75" customHeight="1" x14ac:dyDescent="0.2"/>
    <row r="15087" ht="12.75" customHeight="1" x14ac:dyDescent="0.2"/>
    <row r="15088" ht="12.75" customHeight="1" x14ac:dyDescent="0.2"/>
    <row r="15089" ht="12.75" customHeight="1" x14ac:dyDescent="0.2"/>
    <row r="15090" ht="12.75" customHeight="1" x14ac:dyDescent="0.2"/>
    <row r="15091" ht="12.75" customHeight="1" x14ac:dyDescent="0.2"/>
    <row r="15092" ht="12.75" customHeight="1" x14ac:dyDescent="0.2"/>
    <row r="15093" ht="12.75" customHeight="1" x14ac:dyDescent="0.2"/>
    <row r="15094" ht="12.75" customHeight="1" x14ac:dyDescent="0.2"/>
    <row r="15095" ht="12.75" customHeight="1" x14ac:dyDescent="0.2"/>
    <row r="15096" ht="12.75" customHeight="1" x14ac:dyDescent="0.2"/>
    <row r="15097" ht="12.75" customHeight="1" x14ac:dyDescent="0.2"/>
    <row r="15098" ht="12.75" customHeight="1" x14ac:dyDescent="0.2"/>
    <row r="15099" ht="12.75" customHeight="1" x14ac:dyDescent="0.2"/>
    <row r="15100" ht="12.75" customHeight="1" x14ac:dyDescent="0.2"/>
    <row r="15101" ht="12.75" customHeight="1" x14ac:dyDescent="0.2"/>
    <row r="15102" ht="12.75" customHeight="1" x14ac:dyDescent="0.2"/>
    <row r="15103" ht="12.75" customHeight="1" x14ac:dyDescent="0.2"/>
    <row r="15104" ht="12.75" customHeight="1" x14ac:dyDescent="0.2"/>
    <row r="15105" ht="12.75" customHeight="1" x14ac:dyDescent="0.2"/>
    <row r="15106" ht="12.75" customHeight="1" x14ac:dyDescent="0.2"/>
    <row r="15107" ht="12.75" customHeight="1" x14ac:dyDescent="0.2"/>
    <row r="15108" ht="12.75" customHeight="1" x14ac:dyDescent="0.2"/>
    <row r="15109" ht="12.75" customHeight="1" x14ac:dyDescent="0.2"/>
    <row r="15110" ht="12.75" customHeight="1" x14ac:dyDescent="0.2"/>
    <row r="15111" ht="12.75" customHeight="1" x14ac:dyDescent="0.2"/>
    <row r="15112" ht="12.75" customHeight="1" x14ac:dyDescent="0.2"/>
    <row r="15113" ht="12.75" customHeight="1" x14ac:dyDescent="0.2"/>
    <row r="15114" ht="12.75" customHeight="1" x14ac:dyDescent="0.2"/>
    <row r="15115" ht="12.75" customHeight="1" x14ac:dyDescent="0.2"/>
    <row r="15116" ht="12.75" customHeight="1" x14ac:dyDescent="0.2"/>
    <row r="15117" ht="12.75" customHeight="1" x14ac:dyDescent="0.2"/>
    <row r="15118" ht="12.75" customHeight="1" x14ac:dyDescent="0.2"/>
    <row r="15119" ht="12.75" customHeight="1" x14ac:dyDescent="0.2"/>
    <row r="15120" ht="12.75" customHeight="1" x14ac:dyDescent="0.2"/>
    <row r="15121" ht="12.75" customHeight="1" x14ac:dyDescent="0.2"/>
    <row r="15122" ht="12.75" customHeight="1" x14ac:dyDescent="0.2"/>
    <row r="15123" ht="12.75" customHeight="1" x14ac:dyDescent="0.2"/>
    <row r="15124" ht="12.75" customHeight="1" x14ac:dyDescent="0.2"/>
    <row r="15125" ht="12.75" customHeight="1" x14ac:dyDescent="0.2"/>
    <row r="15126" ht="12.75" customHeight="1" x14ac:dyDescent="0.2"/>
    <row r="15127" ht="12.75" customHeight="1" x14ac:dyDescent="0.2"/>
    <row r="15128" ht="12.75" customHeight="1" x14ac:dyDescent="0.2"/>
    <row r="15129" ht="12.75" customHeight="1" x14ac:dyDescent="0.2"/>
    <row r="15130" ht="12.75" customHeight="1" x14ac:dyDescent="0.2"/>
    <row r="15131" ht="12.75" customHeight="1" x14ac:dyDescent="0.2"/>
    <row r="15132" ht="12.75" customHeight="1" x14ac:dyDescent="0.2"/>
    <row r="15133" ht="12.75" customHeight="1" x14ac:dyDescent="0.2"/>
    <row r="15134" ht="12.75" customHeight="1" x14ac:dyDescent="0.2"/>
    <row r="15135" ht="12.75" customHeight="1" x14ac:dyDescent="0.2"/>
    <row r="15136" ht="12.75" customHeight="1" x14ac:dyDescent="0.2"/>
    <row r="15137" ht="12.75" customHeight="1" x14ac:dyDescent="0.2"/>
    <row r="15138" ht="12.75" customHeight="1" x14ac:dyDescent="0.2"/>
    <row r="15139" ht="12.75" customHeight="1" x14ac:dyDescent="0.2"/>
    <row r="15140" ht="12.75" customHeight="1" x14ac:dyDescent="0.2"/>
    <row r="15141" ht="12.75" customHeight="1" x14ac:dyDescent="0.2"/>
    <row r="15142" ht="12.75" customHeight="1" x14ac:dyDescent="0.2"/>
    <row r="15143" ht="12.75" customHeight="1" x14ac:dyDescent="0.2"/>
    <row r="15144" ht="12.75" customHeight="1" x14ac:dyDescent="0.2"/>
    <row r="15145" ht="12.75" customHeight="1" x14ac:dyDescent="0.2"/>
    <row r="15146" ht="12.75" customHeight="1" x14ac:dyDescent="0.2"/>
    <row r="15147" ht="12.75" customHeight="1" x14ac:dyDescent="0.2"/>
    <row r="15148" ht="12.75" customHeight="1" x14ac:dyDescent="0.2"/>
    <row r="15149" ht="12.75" customHeight="1" x14ac:dyDescent="0.2"/>
    <row r="15150" ht="12.75" customHeight="1" x14ac:dyDescent="0.2"/>
    <row r="15151" ht="12.75" customHeight="1" x14ac:dyDescent="0.2"/>
    <row r="15152" ht="12.75" customHeight="1" x14ac:dyDescent="0.2"/>
    <row r="15153" ht="12.75" customHeight="1" x14ac:dyDescent="0.2"/>
    <row r="15154" ht="12.75" customHeight="1" x14ac:dyDescent="0.2"/>
    <row r="15155" ht="12.75" customHeight="1" x14ac:dyDescent="0.2"/>
    <row r="15156" ht="12.75" customHeight="1" x14ac:dyDescent="0.2"/>
    <row r="15157" ht="12.75" customHeight="1" x14ac:dyDescent="0.2"/>
    <row r="15158" ht="12.75" customHeight="1" x14ac:dyDescent="0.2"/>
    <row r="15159" ht="12.75" customHeight="1" x14ac:dyDescent="0.2"/>
    <row r="15160" ht="12.75" customHeight="1" x14ac:dyDescent="0.2"/>
    <row r="15161" ht="12.75" customHeight="1" x14ac:dyDescent="0.2"/>
    <row r="15162" ht="12.75" customHeight="1" x14ac:dyDescent="0.2"/>
    <row r="15163" ht="12.75" customHeight="1" x14ac:dyDescent="0.2"/>
    <row r="15164" ht="12.75" customHeight="1" x14ac:dyDescent="0.2"/>
    <row r="15165" ht="12.75" customHeight="1" x14ac:dyDescent="0.2"/>
    <row r="15166" ht="12.75" customHeight="1" x14ac:dyDescent="0.2"/>
    <row r="15167" ht="12.75" customHeight="1" x14ac:dyDescent="0.2"/>
    <row r="15168" ht="12.75" customHeight="1" x14ac:dyDescent="0.2"/>
    <row r="15169" ht="12.75" customHeight="1" x14ac:dyDescent="0.2"/>
    <row r="15170" ht="12.75" customHeight="1" x14ac:dyDescent="0.2"/>
    <row r="15171" ht="12.75" customHeight="1" x14ac:dyDescent="0.2"/>
    <row r="15172" ht="12.75" customHeight="1" x14ac:dyDescent="0.2"/>
    <row r="15173" ht="12.75" customHeight="1" x14ac:dyDescent="0.2"/>
    <row r="15174" ht="12.75" customHeight="1" x14ac:dyDescent="0.2"/>
    <row r="15175" ht="12.75" customHeight="1" x14ac:dyDescent="0.2"/>
    <row r="15176" ht="12.75" customHeight="1" x14ac:dyDescent="0.2"/>
    <row r="15177" ht="12.75" customHeight="1" x14ac:dyDescent="0.2"/>
    <row r="15178" ht="12.75" customHeight="1" x14ac:dyDescent="0.2"/>
    <row r="15179" ht="12.75" customHeight="1" x14ac:dyDescent="0.2"/>
    <row r="15180" ht="12.75" customHeight="1" x14ac:dyDescent="0.2"/>
    <row r="15181" ht="12.75" customHeight="1" x14ac:dyDescent="0.2"/>
    <row r="15182" ht="12.75" customHeight="1" x14ac:dyDescent="0.2"/>
    <row r="15183" ht="12.75" customHeight="1" x14ac:dyDescent="0.2"/>
    <row r="15184" ht="12.75" customHeight="1" x14ac:dyDescent="0.2"/>
    <row r="15185" ht="12.75" customHeight="1" x14ac:dyDescent="0.2"/>
    <row r="15186" ht="12.75" customHeight="1" x14ac:dyDescent="0.2"/>
    <row r="15187" ht="12.75" customHeight="1" x14ac:dyDescent="0.2"/>
    <row r="15188" ht="12.75" customHeight="1" x14ac:dyDescent="0.2"/>
    <row r="15189" ht="12.75" customHeight="1" x14ac:dyDescent="0.2"/>
    <row r="15190" ht="12.75" customHeight="1" x14ac:dyDescent="0.2"/>
    <row r="15191" ht="12.75" customHeight="1" x14ac:dyDescent="0.2"/>
    <row r="15192" ht="12.75" customHeight="1" x14ac:dyDescent="0.2"/>
    <row r="15193" ht="12.75" customHeight="1" x14ac:dyDescent="0.2"/>
    <row r="15194" ht="12.75" customHeight="1" x14ac:dyDescent="0.2"/>
    <row r="15195" ht="12.75" customHeight="1" x14ac:dyDescent="0.2"/>
    <row r="15196" ht="12.75" customHeight="1" x14ac:dyDescent="0.2"/>
    <row r="15197" ht="12.75" customHeight="1" x14ac:dyDescent="0.2"/>
    <row r="15198" ht="12.75" customHeight="1" x14ac:dyDescent="0.2"/>
    <row r="15199" ht="12.75" customHeight="1" x14ac:dyDescent="0.2"/>
    <row r="15200" ht="12.75" customHeight="1" x14ac:dyDescent="0.2"/>
    <row r="15201" ht="12.75" customHeight="1" x14ac:dyDescent="0.2"/>
    <row r="15202" ht="12.75" customHeight="1" x14ac:dyDescent="0.2"/>
    <row r="15203" ht="12.75" customHeight="1" x14ac:dyDescent="0.2"/>
    <row r="15204" ht="12.75" customHeight="1" x14ac:dyDescent="0.2"/>
    <row r="15205" ht="12.75" customHeight="1" x14ac:dyDescent="0.2"/>
    <row r="15206" ht="12.75" customHeight="1" x14ac:dyDescent="0.2"/>
    <row r="15207" ht="12.75" customHeight="1" x14ac:dyDescent="0.2"/>
    <row r="15208" ht="12.75" customHeight="1" x14ac:dyDescent="0.2"/>
    <row r="15209" ht="12.75" customHeight="1" x14ac:dyDescent="0.2"/>
    <row r="15210" ht="12.75" customHeight="1" x14ac:dyDescent="0.2"/>
    <row r="15211" ht="12.75" customHeight="1" x14ac:dyDescent="0.2"/>
    <row r="15212" ht="12.75" customHeight="1" x14ac:dyDescent="0.2"/>
    <row r="15213" ht="12.75" customHeight="1" x14ac:dyDescent="0.2"/>
    <row r="15214" ht="12.75" customHeight="1" x14ac:dyDescent="0.2"/>
    <row r="15215" ht="12.75" customHeight="1" x14ac:dyDescent="0.2"/>
    <row r="15216" ht="12.75" customHeight="1" x14ac:dyDescent="0.2"/>
    <row r="15217" ht="12.75" customHeight="1" x14ac:dyDescent="0.2"/>
    <row r="15218" ht="12.75" customHeight="1" x14ac:dyDescent="0.2"/>
    <row r="15219" ht="12.75" customHeight="1" x14ac:dyDescent="0.2"/>
    <row r="15220" ht="12.75" customHeight="1" x14ac:dyDescent="0.2"/>
    <row r="15221" ht="12.75" customHeight="1" x14ac:dyDescent="0.2"/>
    <row r="15222" ht="12.75" customHeight="1" x14ac:dyDescent="0.2"/>
    <row r="15223" ht="12.75" customHeight="1" x14ac:dyDescent="0.2"/>
    <row r="15224" ht="12.75" customHeight="1" x14ac:dyDescent="0.2"/>
    <row r="15225" ht="12.75" customHeight="1" x14ac:dyDescent="0.2"/>
    <row r="15226" ht="12.75" customHeight="1" x14ac:dyDescent="0.2"/>
    <row r="15227" ht="12.75" customHeight="1" x14ac:dyDescent="0.2"/>
    <row r="15228" ht="12.75" customHeight="1" x14ac:dyDescent="0.2"/>
    <row r="15229" ht="12.75" customHeight="1" x14ac:dyDescent="0.2"/>
    <row r="15230" ht="12.75" customHeight="1" x14ac:dyDescent="0.2"/>
    <row r="15231" ht="12.75" customHeight="1" x14ac:dyDescent="0.2"/>
    <row r="15232" ht="12.75" customHeight="1" x14ac:dyDescent="0.2"/>
    <row r="15233" ht="12.75" customHeight="1" x14ac:dyDescent="0.2"/>
    <row r="15234" ht="12.75" customHeight="1" x14ac:dyDescent="0.2"/>
    <row r="15235" ht="12.75" customHeight="1" x14ac:dyDescent="0.2"/>
    <row r="15236" ht="12.75" customHeight="1" x14ac:dyDescent="0.2"/>
    <row r="15237" ht="12.75" customHeight="1" x14ac:dyDescent="0.2"/>
    <row r="15238" ht="12.75" customHeight="1" x14ac:dyDescent="0.2"/>
    <row r="15239" ht="12.75" customHeight="1" x14ac:dyDescent="0.2"/>
    <row r="15240" ht="12.75" customHeight="1" x14ac:dyDescent="0.2"/>
    <row r="15241" ht="12.75" customHeight="1" x14ac:dyDescent="0.2"/>
    <row r="15242" ht="12.75" customHeight="1" x14ac:dyDescent="0.2"/>
    <row r="15243" ht="12.75" customHeight="1" x14ac:dyDescent="0.2"/>
    <row r="15244" ht="12.75" customHeight="1" x14ac:dyDescent="0.2"/>
    <row r="15245" ht="12.75" customHeight="1" x14ac:dyDescent="0.2"/>
    <row r="15246" ht="12.75" customHeight="1" x14ac:dyDescent="0.2"/>
    <row r="15247" ht="12.75" customHeight="1" x14ac:dyDescent="0.2"/>
    <row r="15248" ht="12.75" customHeight="1" x14ac:dyDescent="0.2"/>
    <row r="15249" ht="12.75" customHeight="1" x14ac:dyDescent="0.2"/>
    <row r="15250" ht="12.75" customHeight="1" x14ac:dyDescent="0.2"/>
    <row r="15251" ht="12.75" customHeight="1" x14ac:dyDescent="0.2"/>
    <row r="15252" ht="12.75" customHeight="1" x14ac:dyDescent="0.2"/>
    <row r="15253" ht="12.75" customHeight="1" x14ac:dyDescent="0.2"/>
    <row r="15254" ht="12.75" customHeight="1" x14ac:dyDescent="0.2"/>
    <row r="15255" ht="12.75" customHeight="1" x14ac:dyDescent="0.2"/>
    <row r="15256" ht="12.75" customHeight="1" x14ac:dyDescent="0.2"/>
    <row r="15257" ht="12.75" customHeight="1" x14ac:dyDescent="0.2"/>
    <row r="15258" ht="12.75" customHeight="1" x14ac:dyDescent="0.2"/>
    <row r="15259" ht="12.75" customHeight="1" x14ac:dyDescent="0.2"/>
    <row r="15260" ht="12.75" customHeight="1" x14ac:dyDescent="0.2"/>
    <row r="15261" ht="12.75" customHeight="1" x14ac:dyDescent="0.2"/>
    <row r="15262" ht="12.75" customHeight="1" x14ac:dyDescent="0.2"/>
    <row r="15263" ht="12.75" customHeight="1" x14ac:dyDescent="0.2"/>
    <row r="15264" ht="12.75" customHeight="1" x14ac:dyDescent="0.2"/>
    <row r="15265" ht="12.75" customHeight="1" x14ac:dyDescent="0.2"/>
    <row r="15266" ht="12.75" customHeight="1" x14ac:dyDescent="0.2"/>
    <row r="15267" ht="12.75" customHeight="1" x14ac:dyDescent="0.2"/>
    <row r="15268" ht="12.75" customHeight="1" x14ac:dyDescent="0.2"/>
    <row r="15269" ht="12.75" customHeight="1" x14ac:dyDescent="0.2"/>
    <row r="15270" ht="12.75" customHeight="1" x14ac:dyDescent="0.2"/>
    <row r="15271" ht="12.75" customHeight="1" x14ac:dyDescent="0.2"/>
    <row r="15272" ht="12.75" customHeight="1" x14ac:dyDescent="0.2"/>
    <row r="15273" ht="12.75" customHeight="1" x14ac:dyDescent="0.2"/>
    <row r="15274" ht="12.75" customHeight="1" x14ac:dyDescent="0.2"/>
    <row r="15275" ht="12.75" customHeight="1" x14ac:dyDescent="0.2"/>
    <row r="15276" ht="12.75" customHeight="1" x14ac:dyDescent="0.2"/>
    <row r="15277" ht="12.75" customHeight="1" x14ac:dyDescent="0.2"/>
    <row r="15278" ht="12.75" customHeight="1" x14ac:dyDescent="0.2"/>
    <row r="15279" ht="12.75" customHeight="1" x14ac:dyDescent="0.2"/>
    <row r="15280" ht="12.75" customHeight="1" x14ac:dyDescent="0.2"/>
    <row r="15281" ht="12.75" customHeight="1" x14ac:dyDescent="0.2"/>
    <row r="15282" ht="12.75" customHeight="1" x14ac:dyDescent="0.2"/>
    <row r="15283" ht="12.75" customHeight="1" x14ac:dyDescent="0.2"/>
    <row r="15284" ht="12.75" customHeight="1" x14ac:dyDescent="0.2"/>
    <row r="15285" ht="12.75" customHeight="1" x14ac:dyDescent="0.2"/>
    <row r="15286" ht="12.75" customHeight="1" x14ac:dyDescent="0.2"/>
    <row r="15287" ht="12.75" customHeight="1" x14ac:dyDescent="0.2"/>
    <row r="15288" ht="12.75" customHeight="1" x14ac:dyDescent="0.2"/>
    <row r="15289" ht="12.75" customHeight="1" x14ac:dyDescent="0.2"/>
    <row r="15290" ht="12.75" customHeight="1" x14ac:dyDescent="0.2"/>
    <row r="15291" ht="12.75" customHeight="1" x14ac:dyDescent="0.2"/>
    <row r="15292" ht="12.75" customHeight="1" x14ac:dyDescent="0.2"/>
    <row r="15293" ht="12.75" customHeight="1" x14ac:dyDescent="0.2"/>
    <row r="15294" ht="12.75" customHeight="1" x14ac:dyDescent="0.2"/>
    <row r="15295" ht="12.75" customHeight="1" x14ac:dyDescent="0.2"/>
    <row r="15296" ht="12.75" customHeight="1" x14ac:dyDescent="0.2"/>
    <row r="15297" ht="12.75" customHeight="1" x14ac:dyDescent="0.2"/>
    <row r="15298" ht="12.75" customHeight="1" x14ac:dyDescent="0.2"/>
    <row r="15299" ht="12.75" customHeight="1" x14ac:dyDescent="0.2"/>
    <row r="15300" ht="12.75" customHeight="1" x14ac:dyDescent="0.2"/>
    <row r="15301" ht="12.75" customHeight="1" x14ac:dyDescent="0.2"/>
    <row r="15302" ht="12.75" customHeight="1" x14ac:dyDescent="0.2"/>
    <row r="15303" ht="12.75" customHeight="1" x14ac:dyDescent="0.2"/>
    <row r="15304" ht="12.75" customHeight="1" x14ac:dyDescent="0.2"/>
    <row r="15305" ht="12.75" customHeight="1" x14ac:dyDescent="0.2"/>
    <row r="15306" ht="12.75" customHeight="1" x14ac:dyDescent="0.2"/>
    <row r="15307" ht="12.75" customHeight="1" x14ac:dyDescent="0.2"/>
    <row r="15308" ht="12.75" customHeight="1" x14ac:dyDescent="0.2"/>
    <row r="15309" ht="12.75" customHeight="1" x14ac:dyDescent="0.2"/>
    <row r="15310" ht="12.75" customHeight="1" x14ac:dyDescent="0.2"/>
    <row r="15311" ht="12.75" customHeight="1" x14ac:dyDescent="0.2"/>
    <row r="15312" ht="12.75" customHeight="1" x14ac:dyDescent="0.2"/>
    <row r="15313" ht="12.75" customHeight="1" x14ac:dyDescent="0.2"/>
    <row r="15314" ht="12.75" customHeight="1" x14ac:dyDescent="0.2"/>
    <row r="15315" ht="12.75" customHeight="1" x14ac:dyDescent="0.2"/>
    <row r="15316" ht="12.75" customHeight="1" x14ac:dyDescent="0.2"/>
    <row r="15317" ht="12.75" customHeight="1" x14ac:dyDescent="0.2"/>
    <row r="15318" ht="12.75" customHeight="1" x14ac:dyDescent="0.2"/>
    <row r="15319" ht="12.75" customHeight="1" x14ac:dyDescent="0.2"/>
    <row r="15320" ht="12.75" customHeight="1" x14ac:dyDescent="0.2"/>
    <row r="15321" ht="12.75" customHeight="1" x14ac:dyDescent="0.2"/>
    <row r="15322" ht="12.75" customHeight="1" x14ac:dyDescent="0.2"/>
    <row r="15323" ht="12.75" customHeight="1" x14ac:dyDescent="0.2"/>
    <row r="15324" ht="12.75" customHeight="1" x14ac:dyDescent="0.2"/>
    <row r="15325" ht="12.75" customHeight="1" x14ac:dyDescent="0.2"/>
    <row r="15326" ht="12.75" customHeight="1" x14ac:dyDescent="0.2"/>
    <row r="15327" ht="12.75" customHeight="1" x14ac:dyDescent="0.2"/>
    <row r="15328" ht="12.75" customHeight="1" x14ac:dyDescent="0.2"/>
    <row r="15329" ht="12.75" customHeight="1" x14ac:dyDescent="0.2"/>
    <row r="15330" ht="12.75" customHeight="1" x14ac:dyDescent="0.2"/>
    <row r="15331" ht="12.75" customHeight="1" x14ac:dyDescent="0.2"/>
    <row r="15332" ht="12.75" customHeight="1" x14ac:dyDescent="0.2"/>
    <row r="15333" ht="12.75" customHeight="1" x14ac:dyDescent="0.2"/>
    <row r="15334" ht="12.75" customHeight="1" x14ac:dyDescent="0.2"/>
    <row r="15335" ht="12.75" customHeight="1" x14ac:dyDescent="0.2"/>
    <row r="15336" ht="12.75" customHeight="1" x14ac:dyDescent="0.2"/>
    <row r="15337" ht="12.75" customHeight="1" x14ac:dyDescent="0.2"/>
    <row r="15338" ht="12.75" customHeight="1" x14ac:dyDescent="0.2"/>
    <row r="15339" ht="12.75" customHeight="1" x14ac:dyDescent="0.2"/>
    <row r="15340" ht="12.75" customHeight="1" x14ac:dyDescent="0.2"/>
    <row r="15341" ht="12.75" customHeight="1" x14ac:dyDescent="0.2"/>
    <row r="15342" ht="12.75" customHeight="1" x14ac:dyDescent="0.2"/>
    <row r="15343" ht="12.75" customHeight="1" x14ac:dyDescent="0.2"/>
    <row r="15344" ht="12.75" customHeight="1" x14ac:dyDescent="0.2"/>
    <row r="15345" ht="12.75" customHeight="1" x14ac:dyDescent="0.2"/>
    <row r="15346" ht="12.75" customHeight="1" x14ac:dyDescent="0.2"/>
    <row r="15347" ht="12.75" customHeight="1" x14ac:dyDescent="0.2"/>
    <row r="15348" ht="12.75" customHeight="1" x14ac:dyDescent="0.2"/>
    <row r="15349" ht="12.75" customHeight="1" x14ac:dyDescent="0.2"/>
    <row r="15350" ht="12.75" customHeight="1" x14ac:dyDescent="0.2"/>
    <row r="15351" ht="12.75" customHeight="1" x14ac:dyDescent="0.2"/>
    <row r="15352" ht="12.75" customHeight="1" x14ac:dyDescent="0.2"/>
    <row r="15353" ht="12.75" customHeight="1" x14ac:dyDescent="0.2"/>
    <row r="15354" ht="12.75" customHeight="1" x14ac:dyDescent="0.2"/>
    <row r="15355" ht="12.75" customHeight="1" x14ac:dyDescent="0.2"/>
    <row r="15356" ht="12.75" customHeight="1" x14ac:dyDescent="0.2"/>
    <row r="15357" ht="12.75" customHeight="1" x14ac:dyDescent="0.2"/>
    <row r="15358" ht="12.75" customHeight="1" x14ac:dyDescent="0.2"/>
    <row r="15359" ht="12.75" customHeight="1" x14ac:dyDescent="0.2"/>
    <row r="15360" ht="12.75" customHeight="1" x14ac:dyDescent="0.2"/>
    <row r="15361" ht="12.75" customHeight="1" x14ac:dyDescent="0.2"/>
    <row r="15362" ht="12.75" customHeight="1" x14ac:dyDescent="0.2"/>
    <row r="15363" ht="12.75" customHeight="1" x14ac:dyDescent="0.2"/>
    <row r="15364" ht="12.75" customHeight="1" x14ac:dyDescent="0.2"/>
    <row r="15365" ht="12.75" customHeight="1" x14ac:dyDescent="0.2"/>
    <row r="15366" ht="12.75" customHeight="1" x14ac:dyDescent="0.2"/>
    <row r="15367" ht="12.75" customHeight="1" x14ac:dyDescent="0.2"/>
    <row r="15368" ht="12.75" customHeight="1" x14ac:dyDescent="0.2"/>
    <row r="15369" ht="12.75" customHeight="1" x14ac:dyDescent="0.2"/>
    <row r="15370" ht="12.75" customHeight="1" x14ac:dyDescent="0.2"/>
    <row r="15371" ht="12.75" customHeight="1" x14ac:dyDescent="0.2"/>
    <row r="15372" ht="12.75" customHeight="1" x14ac:dyDescent="0.2"/>
    <row r="15373" ht="12.75" customHeight="1" x14ac:dyDescent="0.2"/>
    <row r="15374" ht="12.75" customHeight="1" x14ac:dyDescent="0.2"/>
    <row r="15375" ht="12.75" customHeight="1" x14ac:dyDescent="0.2"/>
    <row r="15376" ht="12.75" customHeight="1" x14ac:dyDescent="0.2"/>
    <row r="15377" ht="12.75" customHeight="1" x14ac:dyDescent="0.2"/>
    <row r="15378" ht="12.75" customHeight="1" x14ac:dyDescent="0.2"/>
    <row r="15379" ht="12.75" customHeight="1" x14ac:dyDescent="0.2"/>
    <row r="15380" ht="12.75" customHeight="1" x14ac:dyDescent="0.2"/>
    <row r="15381" ht="12.75" customHeight="1" x14ac:dyDescent="0.2"/>
    <row r="15382" ht="12.75" customHeight="1" x14ac:dyDescent="0.2"/>
    <row r="15383" ht="12.75" customHeight="1" x14ac:dyDescent="0.2"/>
    <row r="15384" ht="12.75" customHeight="1" x14ac:dyDescent="0.2"/>
    <row r="15385" ht="12.75" customHeight="1" x14ac:dyDescent="0.2"/>
    <row r="15386" ht="12.75" customHeight="1" x14ac:dyDescent="0.2"/>
    <row r="15387" ht="12.75" customHeight="1" x14ac:dyDescent="0.2"/>
    <row r="15388" ht="12.75" customHeight="1" x14ac:dyDescent="0.2"/>
    <row r="15389" ht="12.75" customHeight="1" x14ac:dyDescent="0.2"/>
    <row r="15390" ht="12.75" customHeight="1" x14ac:dyDescent="0.2"/>
    <row r="15391" ht="12.75" customHeight="1" x14ac:dyDescent="0.2"/>
    <row r="15392" ht="12.75" customHeight="1" x14ac:dyDescent="0.2"/>
    <row r="15393" ht="12.75" customHeight="1" x14ac:dyDescent="0.2"/>
    <row r="15394" ht="12.75" customHeight="1" x14ac:dyDescent="0.2"/>
    <row r="15395" ht="12.75" customHeight="1" x14ac:dyDescent="0.2"/>
    <row r="15396" ht="12.75" customHeight="1" x14ac:dyDescent="0.2"/>
    <row r="15397" ht="12.75" customHeight="1" x14ac:dyDescent="0.2"/>
    <row r="15398" ht="12.75" customHeight="1" x14ac:dyDescent="0.2"/>
    <row r="15399" ht="12.75" customHeight="1" x14ac:dyDescent="0.2"/>
    <row r="15400" ht="12.75" customHeight="1" x14ac:dyDescent="0.2"/>
    <row r="15401" ht="12.75" customHeight="1" x14ac:dyDescent="0.2"/>
    <row r="15402" ht="12.75" customHeight="1" x14ac:dyDescent="0.2"/>
    <row r="15403" ht="12.75" customHeight="1" x14ac:dyDescent="0.2"/>
    <row r="15404" ht="12.75" customHeight="1" x14ac:dyDescent="0.2"/>
    <row r="15405" ht="12.75" customHeight="1" x14ac:dyDescent="0.2"/>
    <row r="15406" ht="12.75" customHeight="1" x14ac:dyDescent="0.2"/>
    <row r="15407" ht="12.75" customHeight="1" x14ac:dyDescent="0.2"/>
    <row r="15408" ht="12.75" customHeight="1" x14ac:dyDescent="0.2"/>
    <row r="15409" ht="12.75" customHeight="1" x14ac:dyDescent="0.2"/>
    <row r="15410" ht="12.75" customHeight="1" x14ac:dyDescent="0.2"/>
    <row r="15411" ht="12.75" customHeight="1" x14ac:dyDescent="0.2"/>
    <row r="15412" ht="12.75" customHeight="1" x14ac:dyDescent="0.2"/>
    <row r="15413" ht="12.75" customHeight="1" x14ac:dyDescent="0.2"/>
    <row r="15414" ht="12.75" customHeight="1" x14ac:dyDescent="0.2"/>
    <row r="15415" ht="12.75" customHeight="1" x14ac:dyDescent="0.2"/>
    <row r="15416" ht="12.75" customHeight="1" x14ac:dyDescent="0.2"/>
    <row r="15417" ht="12.75" customHeight="1" x14ac:dyDescent="0.2"/>
    <row r="15418" ht="12.75" customHeight="1" x14ac:dyDescent="0.2"/>
    <row r="15419" ht="12.75" customHeight="1" x14ac:dyDescent="0.2"/>
    <row r="15420" ht="12.75" customHeight="1" x14ac:dyDescent="0.2"/>
    <row r="15421" ht="12.75" customHeight="1" x14ac:dyDescent="0.2"/>
    <row r="15422" ht="12.75" customHeight="1" x14ac:dyDescent="0.2"/>
    <row r="15423" ht="12.75" customHeight="1" x14ac:dyDescent="0.2"/>
    <row r="15424" ht="12.75" customHeight="1" x14ac:dyDescent="0.2"/>
    <row r="15425" ht="12.75" customHeight="1" x14ac:dyDescent="0.2"/>
    <row r="15426" ht="12.75" customHeight="1" x14ac:dyDescent="0.2"/>
    <row r="15427" ht="12.75" customHeight="1" x14ac:dyDescent="0.2"/>
    <row r="15428" ht="12.75" customHeight="1" x14ac:dyDescent="0.2"/>
    <row r="15429" ht="12.75" customHeight="1" x14ac:dyDescent="0.2"/>
    <row r="15430" ht="12.75" customHeight="1" x14ac:dyDescent="0.2"/>
    <row r="15431" ht="12.75" customHeight="1" x14ac:dyDescent="0.2"/>
    <row r="15432" ht="12.75" customHeight="1" x14ac:dyDescent="0.2"/>
    <row r="15433" ht="12.75" customHeight="1" x14ac:dyDescent="0.2"/>
    <row r="15434" ht="12.75" customHeight="1" x14ac:dyDescent="0.2"/>
    <row r="15435" ht="12.75" customHeight="1" x14ac:dyDescent="0.2"/>
    <row r="15436" ht="12.75" customHeight="1" x14ac:dyDescent="0.2"/>
    <row r="15437" ht="12.75" customHeight="1" x14ac:dyDescent="0.2"/>
    <row r="15438" ht="12.75" customHeight="1" x14ac:dyDescent="0.2"/>
    <row r="15439" ht="12.75" customHeight="1" x14ac:dyDescent="0.2"/>
    <row r="15440" ht="12.75" customHeight="1" x14ac:dyDescent="0.2"/>
    <row r="15441" ht="12.75" customHeight="1" x14ac:dyDescent="0.2"/>
    <row r="15442" ht="12.75" customHeight="1" x14ac:dyDescent="0.2"/>
    <row r="15443" ht="12.75" customHeight="1" x14ac:dyDescent="0.2"/>
    <row r="15444" ht="12.75" customHeight="1" x14ac:dyDescent="0.2"/>
    <row r="15445" ht="12.75" customHeight="1" x14ac:dyDescent="0.2"/>
    <row r="15446" ht="12.75" customHeight="1" x14ac:dyDescent="0.2"/>
    <row r="15447" ht="12.75" customHeight="1" x14ac:dyDescent="0.2"/>
    <row r="15448" ht="12.75" customHeight="1" x14ac:dyDescent="0.2"/>
    <row r="15449" ht="12.75" customHeight="1" x14ac:dyDescent="0.2"/>
    <row r="15450" ht="12.75" customHeight="1" x14ac:dyDescent="0.2"/>
    <row r="15451" ht="12.75" customHeight="1" x14ac:dyDescent="0.2"/>
    <row r="15452" ht="12.75" customHeight="1" x14ac:dyDescent="0.2"/>
    <row r="15453" ht="12.75" customHeight="1" x14ac:dyDescent="0.2"/>
    <row r="15454" ht="12.75" customHeight="1" x14ac:dyDescent="0.2"/>
    <row r="15455" ht="12.75" customHeight="1" x14ac:dyDescent="0.2"/>
    <row r="15456" ht="12.75" customHeight="1" x14ac:dyDescent="0.2"/>
    <row r="15457" ht="12.75" customHeight="1" x14ac:dyDescent="0.2"/>
    <row r="15458" ht="12.75" customHeight="1" x14ac:dyDescent="0.2"/>
    <row r="15459" ht="12.75" customHeight="1" x14ac:dyDescent="0.2"/>
    <row r="15460" ht="12.75" customHeight="1" x14ac:dyDescent="0.2"/>
    <row r="15461" ht="12.75" customHeight="1" x14ac:dyDescent="0.2"/>
    <row r="15462" ht="12.75" customHeight="1" x14ac:dyDescent="0.2"/>
    <row r="15463" ht="12.75" customHeight="1" x14ac:dyDescent="0.2"/>
    <row r="15464" ht="12.75" customHeight="1" x14ac:dyDescent="0.2"/>
    <row r="15465" ht="12.75" customHeight="1" x14ac:dyDescent="0.2"/>
    <row r="15466" ht="12.75" customHeight="1" x14ac:dyDescent="0.2"/>
    <row r="15467" ht="12.75" customHeight="1" x14ac:dyDescent="0.2"/>
    <row r="15468" ht="12.75" customHeight="1" x14ac:dyDescent="0.2"/>
    <row r="15469" ht="12.75" customHeight="1" x14ac:dyDescent="0.2"/>
    <row r="15470" ht="12.75" customHeight="1" x14ac:dyDescent="0.2"/>
    <row r="15471" ht="12.75" customHeight="1" x14ac:dyDescent="0.2"/>
    <row r="15472" ht="12.75" customHeight="1" x14ac:dyDescent="0.2"/>
    <row r="15473" ht="12.75" customHeight="1" x14ac:dyDescent="0.2"/>
    <row r="15474" ht="12.75" customHeight="1" x14ac:dyDescent="0.2"/>
    <row r="15475" ht="12.75" customHeight="1" x14ac:dyDescent="0.2"/>
    <row r="15476" ht="12.75" customHeight="1" x14ac:dyDescent="0.2"/>
    <row r="15477" ht="12.75" customHeight="1" x14ac:dyDescent="0.2"/>
    <row r="15478" ht="12.75" customHeight="1" x14ac:dyDescent="0.2"/>
    <row r="15479" ht="12.75" customHeight="1" x14ac:dyDescent="0.2"/>
    <row r="15480" ht="12.75" customHeight="1" x14ac:dyDescent="0.2"/>
    <row r="15481" ht="12.75" customHeight="1" x14ac:dyDescent="0.2"/>
    <row r="15482" ht="12.75" customHeight="1" x14ac:dyDescent="0.2"/>
    <row r="15483" ht="12.75" customHeight="1" x14ac:dyDescent="0.2"/>
    <row r="15484" ht="12.75" customHeight="1" x14ac:dyDescent="0.2"/>
    <row r="15485" ht="12.75" customHeight="1" x14ac:dyDescent="0.2"/>
    <row r="15486" ht="12.75" customHeight="1" x14ac:dyDescent="0.2"/>
    <row r="15487" ht="12.75" customHeight="1" x14ac:dyDescent="0.2"/>
    <row r="15488" ht="12.75" customHeight="1" x14ac:dyDescent="0.2"/>
    <row r="15489" ht="12.75" customHeight="1" x14ac:dyDescent="0.2"/>
    <row r="15490" ht="12.75" customHeight="1" x14ac:dyDescent="0.2"/>
    <row r="15491" ht="12.75" customHeight="1" x14ac:dyDescent="0.2"/>
    <row r="15492" ht="12.75" customHeight="1" x14ac:dyDescent="0.2"/>
    <row r="15493" ht="12.75" customHeight="1" x14ac:dyDescent="0.2"/>
    <row r="15494" ht="12.75" customHeight="1" x14ac:dyDescent="0.2"/>
    <row r="15495" ht="12.75" customHeight="1" x14ac:dyDescent="0.2"/>
    <row r="15496" ht="12.75" customHeight="1" x14ac:dyDescent="0.2"/>
    <row r="15497" ht="12.75" customHeight="1" x14ac:dyDescent="0.2"/>
    <row r="15498" ht="12.75" customHeight="1" x14ac:dyDescent="0.2"/>
    <row r="15499" ht="12.75" customHeight="1" x14ac:dyDescent="0.2"/>
    <row r="15500" ht="12.75" customHeight="1" x14ac:dyDescent="0.2"/>
    <row r="15501" ht="12.75" customHeight="1" x14ac:dyDescent="0.2"/>
    <row r="15502" ht="12.75" customHeight="1" x14ac:dyDescent="0.2"/>
    <row r="15503" ht="12.75" customHeight="1" x14ac:dyDescent="0.2"/>
    <row r="15504" ht="12.75" customHeight="1" x14ac:dyDescent="0.2"/>
    <row r="15505" ht="12.75" customHeight="1" x14ac:dyDescent="0.2"/>
    <row r="15506" ht="12.75" customHeight="1" x14ac:dyDescent="0.2"/>
    <row r="15507" ht="12.75" customHeight="1" x14ac:dyDescent="0.2"/>
    <row r="15508" ht="12.75" customHeight="1" x14ac:dyDescent="0.2"/>
    <row r="15509" ht="12.75" customHeight="1" x14ac:dyDescent="0.2"/>
    <row r="15510" ht="12.75" customHeight="1" x14ac:dyDescent="0.2"/>
    <row r="15511" ht="12.75" customHeight="1" x14ac:dyDescent="0.2"/>
    <row r="15512" ht="12.75" customHeight="1" x14ac:dyDescent="0.2"/>
    <row r="15513" ht="12.75" customHeight="1" x14ac:dyDescent="0.2"/>
    <row r="15514" ht="12.75" customHeight="1" x14ac:dyDescent="0.2"/>
    <row r="15515" ht="12.75" customHeight="1" x14ac:dyDescent="0.2"/>
    <row r="15516" ht="12.75" customHeight="1" x14ac:dyDescent="0.2"/>
    <row r="15517" ht="12.75" customHeight="1" x14ac:dyDescent="0.2"/>
    <row r="15518" ht="12.75" customHeight="1" x14ac:dyDescent="0.2"/>
    <row r="15519" ht="12.75" customHeight="1" x14ac:dyDescent="0.2"/>
    <row r="15520" ht="12.75" customHeight="1" x14ac:dyDescent="0.2"/>
    <row r="15521" ht="12.75" customHeight="1" x14ac:dyDescent="0.2"/>
    <row r="15522" ht="12.75" customHeight="1" x14ac:dyDescent="0.2"/>
    <row r="15523" ht="12.75" customHeight="1" x14ac:dyDescent="0.2"/>
    <row r="15524" ht="12.75" customHeight="1" x14ac:dyDescent="0.2"/>
    <row r="15525" ht="12.75" customHeight="1" x14ac:dyDescent="0.2"/>
    <row r="15526" ht="12.75" customHeight="1" x14ac:dyDescent="0.2"/>
    <row r="15527" ht="12.75" customHeight="1" x14ac:dyDescent="0.2"/>
    <row r="15528" ht="12.75" customHeight="1" x14ac:dyDescent="0.2"/>
    <row r="15529" ht="12.75" customHeight="1" x14ac:dyDescent="0.2"/>
    <row r="15530" ht="12.75" customHeight="1" x14ac:dyDescent="0.2"/>
    <row r="15531" ht="12.75" customHeight="1" x14ac:dyDescent="0.2"/>
    <row r="15532" ht="12.75" customHeight="1" x14ac:dyDescent="0.2"/>
    <row r="15533" ht="12.75" customHeight="1" x14ac:dyDescent="0.2"/>
    <row r="15534" ht="12.75" customHeight="1" x14ac:dyDescent="0.2"/>
    <row r="15535" ht="12.75" customHeight="1" x14ac:dyDescent="0.2"/>
    <row r="15536" ht="12.75" customHeight="1" x14ac:dyDescent="0.2"/>
    <row r="15537" ht="12.75" customHeight="1" x14ac:dyDescent="0.2"/>
    <row r="15538" ht="12.75" customHeight="1" x14ac:dyDescent="0.2"/>
    <row r="15539" ht="12.75" customHeight="1" x14ac:dyDescent="0.2"/>
    <row r="15540" ht="12.75" customHeight="1" x14ac:dyDescent="0.2"/>
    <row r="15541" ht="12.75" customHeight="1" x14ac:dyDescent="0.2"/>
    <row r="15542" ht="12.75" customHeight="1" x14ac:dyDescent="0.2"/>
    <row r="15543" ht="12.75" customHeight="1" x14ac:dyDescent="0.2"/>
    <row r="15544" ht="12.75" customHeight="1" x14ac:dyDescent="0.2"/>
    <row r="15545" ht="12.75" customHeight="1" x14ac:dyDescent="0.2"/>
    <row r="15546" ht="12.75" customHeight="1" x14ac:dyDescent="0.2"/>
    <row r="15547" ht="12.75" customHeight="1" x14ac:dyDescent="0.2"/>
    <row r="15548" ht="12.75" customHeight="1" x14ac:dyDescent="0.2"/>
    <row r="15549" ht="12.75" customHeight="1" x14ac:dyDescent="0.2"/>
    <row r="15550" ht="12.75" customHeight="1" x14ac:dyDescent="0.2"/>
    <row r="15551" ht="12.75" customHeight="1" x14ac:dyDescent="0.2"/>
    <row r="15552" ht="12.75" customHeight="1" x14ac:dyDescent="0.2"/>
    <row r="15553" ht="12.75" customHeight="1" x14ac:dyDescent="0.2"/>
    <row r="15554" ht="12.75" customHeight="1" x14ac:dyDescent="0.2"/>
    <row r="15555" ht="12.75" customHeight="1" x14ac:dyDescent="0.2"/>
    <row r="15556" ht="12.75" customHeight="1" x14ac:dyDescent="0.2"/>
    <row r="15557" ht="12.75" customHeight="1" x14ac:dyDescent="0.2"/>
    <row r="15558" ht="12.75" customHeight="1" x14ac:dyDescent="0.2"/>
    <row r="15559" ht="12.75" customHeight="1" x14ac:dyDescent="0.2"/>
    <row r="15560" ht="12.75" customHeight="1" x14ac:dyDescent="0.2"/>
    <row r="15561" ht="12.75" customHeight="1" x14ac:dyDescent="0.2"/>
    <row r="15562" ht="12.75" customHeight="1" x14ac:dyDescent="0.2"/>
    <row r="15563" ht="12.75" customHeight="1" x14ac:dyDescent="0.2"/>
    <row r="15564" ht="12.75" customHeight="1" x14ac:dyDescent="0.2"/>
    <row r="15565" ht="12.75" customHeight="1" x14ac:dyDescent="0.2"/>
    <row r="15566" ht="12.75" customHeight="1" x14ac:dyDescent="0.2"/>
    <row r="15567" ht="12.75" customHeight="1" x14ac:dyDescent="0.2"/>
    <row r="15568" ht="12.75" customHeight="1" x14ac:dyDescent="0.2"/>
    <row r="15569" ht="12.75" customHeight="1" x14ac:dyDescent="0.2"/>
    <row r="15570" ht="12.75" customHeight="1" x14ac:dyDescent="0.2"/>
    <row r="15571" ht="12.75" customHeight="1" x14ac:dyDescent="0.2"/>
    <row r="15572" ht="12.75" customHeight="1" x14ac:dyDescent="0.2"/>
    <row r="15573" ht="12.75" customHeight="1" x14ac:dyDescent="0.2"/>
    <row r="15574" ht="12.75" customHeight="1" x14ac:dyDescent="0.2"/>
    <row r="15575" ht="12.75" customHeight="1" x14ac:dyDescent="0.2"/>
    <row r="15576" ht="12.75" customHeight="1" x14ac:dyDescent="0.2"/>
    <row r="15577" ht="12.75" customHeight="1" x14ac:dyDescent="0.2"/>
    <row r="15578" ht="12.75" customHeight="1" x14ac:dyDescent="0.2"/>
    <row r="15579" ht="12.75" customHeight="1" x14ac:dyDescent="0.2"/>
    <row r="15580" ht="12.75" customHeight="1" x14ac:dyDescent="0.2"/>
    <row r="15581" ht="12.75" customHeight="1" x14ac:dyDescent="0.2"/>
    <row r="15582" ht="12.75" customHeight="1" x14ac:dyDescent="0.2"/>
    <row r="15583" ht="12.75" customHeight="1" x14ac:dyDescent="0.2"/>
    <row r="15584" ht="12.75" customHeight="1" x14ac:dyDescent="0.2"/>
    <row r="15585" ht="12.75" customHeight="1" x14ac:dyDescent="0.2"/>
    <row r="15586" ht="12.75" customHeight="1" x14ac:dyDescent="0.2"/>
    <row r="15587" ht="12.75" customHeight="1" x14ac:dyDescent="0.2"/>
    <row r="15588" ht="12.75" customHeight="1" x14ac:dyDescent="0.2"/>
    <row r="15589" ht="12.75" customHeight="1" x14ac:dyDescent="0.2"/>
    <row r="15590" ht="12.75" customHeight="1" x14ac:dyDescent="0.2"/>
    <row r="15591" ht="12.75" customHeight="1" x14ac:dyDescent="0.2"/>
    <row r="15592" ht="12.75" customHeight="1" x14ac:dyDescent="0.2"/>
    <row r="15593" ht="12.75" customHeight="1" x14ac:dyDescent="0.2"/>
    <row r="15594" ht="12.75" customHeight="1" x14ac:dyDescent="0.2"/>
    <row r="15595" ht="12.75" customHeight="1" x14ac:dyDescent="0.2"/>
    <row r="15596" ht="12.75" customHeight="1" x14ac:dyDescent="0.2"/>
    <row r="15597" ht="12.75" customHeight="1" x14ac:dyDescent="0.2"/>
    <row r="15598" ht="12.75" customHeight="1" x14ac:dyDescent="0.2"/>
    <row r="15599" ht="12.75" customHeight="1" x14ac:dyDescent="0.2"/>
    <row r="15600" ht="12.75" customHeight="1" x14ac:dyDescent="0.2"/>
    <row r="15601" ht="12.75" customHeight="1" x14ac:dyDescent="0.2"/>
    <row r="15602" ht="12.75" customHeight="1" x14ac:dyDescent="0.2"/>
    <row r="15603" ht="12.75" customHeight="1" x14ac:dyDescent="0.2"/>
    <row r="15604" ht="12.75" customHeight="1" x14ac:dyDescent="0.2"/>
    <row r="15605" ht="12.75" customHeight="1" x14ac:dyDescent="0.2"/>
    <row r="15606" ht="12.75" customHeight="1" x14ac:dyDescent="0.2"/>
    <row r="15607" ht="12.75" customHeight="1" x14ac:dyDescent="0.2"/>
    <row r="15608" ht="12.75" customHeight="1" x14ac:dyDescent="0.2"/>
    <row r="15609" ht="12.75" customHeight="1" x14ac:dyDescent="0.2"/>
    <row r="15610" ht="12.75" customHeight="1" x14ac:dyDescent="0.2"/>
    <row r="15611" ht="12.75" customHeight="1" x14ac:dyDescent="0.2"/>
    <row r="15612" ht="12.75" customHeight="1" x14ac:dyDescent="0.2"/>
    <row r="15613" ht="12.75" customHeight="1" x14ac:dyDescent="0.2"/>
    <row r="15614" ht="12.75" customHeight="1" x14ac:dyDescent="0.2"/>
    <row r="15615" ht="12.75" customHeight="1" x14ac:dyDescent="0.2"/>
    <row r="15616" ht="12.75" customHeight="1" x14ac:dyDescent="0.2"/>
    <row r="15617" ht="12.75" customHeight="1" x14ac:dyDescent="0.2"/>
    <row r="15618" ht="12.75" customHeight="1" x14ac:dyDescent="0.2"/>
    <row r="15619" ht="12.75" customHeight="1" x14ac:dyDescent="0.2"/>
    <row r="15620" ht="12.75" customHeight="1" x14ac:dyDescent="0.2"/>
    <row r="15621" ht="12.75" customHeight="1" x14ac:dyDescent="0.2"/>
    <row r="15622" ht="12.75" customHeight="1" x14ac:dyDescent="0.2"/>
    <row r="15623" ht="12.75" customHeight="1" x14ac:dyDescent="0.2"/>
    <row r="15624" ht="12.75" customHeight="1" x14ac:dyDescent="0.2"/>
    <row r="15625" ht="12.75" customHeight="1" x14ac:dyDescent="0.2"/>
    <row r="15626" ht="12.75" customHeight="1" x14ac:dyDescent="0.2"/>
    <row r="15627" ht="12.75" customHeight="1" x14ac:dyDescent="0.2"/>
    <row r="15628" ht="12.75" customHeight="1" x14ac:dyDescent="0.2"/>
    <row r="15629" ht="12.75" customHeight="1" x14ac:dyDescent="0.2"/>
    <row r="15630" ht="12.75" customHeight="1" x14ac:dyDescent="0.2"/>
    <row r="15631" ht="12.75" customHeight="1" x14ac:dyDescent="0.2"/>
    <row r="15632" ht="12.75" customHeight="1" x14ac:dyDescent="0.2"/>
    <row r="15633" ht="12.75" customHeight="1" x14ac:dyDescent="0.2"/>
    <row r="15634" ht="12.75" customHeight="1" x14ac:dyDescent="0.2"/>
    <row r="15635" ht="12.75" customHeight="1" x14ac:dyDescent="0.2"/>
    <row r="15636" ht="12.75" customHeight="1" x14ac:dyDescent="0.2"/>
    <row r="15637" ht="12.75" customHeight="1" x14ac:dyDescent="0.2"/>
    <row r="15638" ht="12.75" customHeight="1" x14ac:dyDescent="0.2"/>
    <row r="15639" ht="12.75" customHeight="1" x14ac:dyDescent="0.2"/>
    <row r="15640" ht="12.75" customHeight="1" x14ac:dyDescent="0.2"/>
    <row r="15641" ht="12.75" customHeight="1" x14ac:dyDescent="0.2"/>
    <row r="15642" ht="12.75" customHeight="1" x14ac:dyDescent="0.2"/>
    <row r="15643" ht="12.75" customHeight="1" x14ac:dyDescent="0.2"/>
    <row r="15644" ht="12.75" customHeight="1" x14ac:dyDescent="0.2"/>
    <row r="15645" ht="12.75" customHeight="1" x14ac:dyDescent="0.2"/>
    <row r="15646" ht="12.75" customHeight="1" x14ac:dyDescent="0.2"/>
    <row r="15647" ht="12.75" customHeight="1" x14ac:dyDescent="0.2"/>
    <row r="15648" ht="12.75" customHeight="1" x14ac:dyDescent="0.2"/>
    <row r="15649" ht="12.75" customHeight="1" x14ac:dyDescent="0.2"/>
    <row r="15650" ht="12.75" customHeight="1" x14ac:dyDescent="0.2"/>
    <row r="15651" ht="12.75" customHeight="1" x14ac:dyDescent="0.2"/>
    <row r="15652" ht="12.75" customHeight="1" x14ac:dyDescent="0.2"/>
    <row r="15653" ht="12.75" customHeight="1" x14ac:dyDescent="0.2"/>
    <row r="15654" ht="12.75" customHeight="1" x14ac:dyDescent="0.2"/>
    <row r="15655" ht="12.75" customHeight="1" x14ac:dyDescent="0.2"/>
    <row r="15656" ht="12.75" customHeight="1" x14ac:dyDescent="0.2"/>
    <row r="15657" ht="12.75" customHeight="1" x14ac:dyDescent="0.2"/>
    <row r="15658" ht="12.75" customHeight="1" x14ac:dyDescent="0.2"/>
    <row r="15659" ht="12.75" customHeight="1" x14ac:dyDescent="0.2"/>
    <row r="15660" ht="12.75" customHeight="1" x14ac:dyDescent="0.2"/>
    <row r="15661" ht="12.75" customHeight="1" x14ac:dyDescent="0.2"/>
    <row r="15662" ht="12.75" customHeight="1" x14ac:dyDescent="0.2"/>
    <row r="15663" ht="12.75" customHeight="1" x14ac:dyDescent="0.2"/>
    <row r="15664" ht="12.75" customHeight="1" x14ac:dyDescent="0.2"/>
    <row r="15665" ht="12.75" customHeight="1" x14ac:dyDescent="0.2"/>
    <row r="15666" ht="12.75" customHeight="1" x14ac:dyDescent="0.2"/>
    <row r="15667" ht="12.75" customHeight="1" x14ac:dyDescent="0.2"/>
    <row r="15668" ht="12.75" customHeight="1" x14ac:dyDescent="0.2"/>
    <row r="15669" ht="12.75" customHeight="1" x14ac:dyDescent="0.2"/>
    <row r="15670" ht="12.75" customHeight="1" x14ac:dyDescent="0.2"/>
    <row r="15671" ht="12.75" customHeight="1" x14ac:dyDescent="0.2"/>
    <row r="15672" ht="12.75" customHeight="1" x14ac:dyDescent="0.2"/>
    <row r="15673" ht="12.75" customHeight="1" x14ac:dyDescent="0.2"/>
    <row r="15674" ht="12.75" customHeight="1" x14ac:dyDescent="0.2"/>
    <row r="15675" ht="12.75" customHeight="1" x14ac:dyDescent="0.2"/>
    <row r="15676" ht="12.75" customHeight="1" x14ac:dyDescent="0.2"/>
    <row r="15677" ht="12.75" customHeight="1" x14ac:dyDescent="0.2"/>
    <row r="15678" ht="12.75" customHeight="1" x14ac:dyDescent="0.2"/>
    <row r="15679" ht="12.75" customHeight="1" x14ac:dyDescent="0.2"/>
    <row r="15680" ht="12.75" customHeight="1" x14ac:dyDescent="0.2"/>
    <row r="15681" ht="12.75" customHeight="1" x14ac:dyDescent="0.2"/>
    <row r="15682" ht="12.75" customHeight="1" x14ac:dyDescent="0.2"/>
    <row r="15683" ht="12.75" customHeight="1" x14ac:dyDescent="0.2"/>
    <row r="15684" ht="12.75" customHeight="1" x14ac:dyDescent="0.2"/>
    <row r="15685" ht="12.75" customHeight="1" x14ac:dyDescent="0.2"/>
    <row r="15686" ht="12.75" customHeight="1" x14ac:dyDescent="0.2"/>
    <row r="15687" ht="12.75" customHeight="1" x14ac:dyDescent="0.2"/>
    <row r="15688" ht="12.75" customHeight="1" x14ac:dyDescent="0.2"/>
    <row r="15689" ht="12.75" customHeight="1" x14ac:dyDescent="0.2"/>
    <row r="15690" ht="12.75" customHeight="1" x14ac:dyDescent="0.2"/>
    <row r="15691" ht="12.75" customHeight="1" x14ac:dyDescent="0.2"/>
    <row r="15692" ht="12.75" customHeight="1" x14ac:dyDescent="0.2"/>
    <row r="15693" ht="12.75" customHeight="1" x14ac:dyDescent="0.2"/>
    <row r="15694" ht="12.75" customHeight="1" x14ac:dyDescent="0.2"/>
    <row r="15695" ht="12.75" customHeight="1" x14ac:dyDescent="0.2"/>
    <row r="15696" ht="12.75" customHeight="1" x14ac:dyDescent="0.2"/>
    <row r="15697" ht="12.75" customHeight="1" x14ac:dyDescent="0.2"/>
    <row r="15698" ht="12.75" customHeight="1" x14ac:dyDescent="0.2"/>
    <row r="15699" ht="12.75" customHeight="1" x14ac:dyDescent="0.2"/>
    <row r="15700" ht="12.75" customHeight="1" x14ac:dyDescent="0.2"/>
    <row r="15701" ht="12.75" customHeight="1" x14ac:dyDescent="0.2"/>
    <row r="15702" ht="12.75" customHeight="1" x14ac:dyDescent="0.2"/>
    <row r="15703" ht="12.75" customHeight="1" x14ac:dyDescent="0.2"/>
    <row r="15704" ht="12.75" customHeight="1" x14ac:dyDescent="0.2"/>
    <row r="15705" ht="12.75" customHeight="1" x14ac:dyDescent="0.2"/>
    <row r="15706" ht="12.75" customHeight="1" x14ac:dyDescent="0.2"/>
    <row r="15707" ht="12.75" customHeight="1" x14ac:dyDescent="0.2"/>
    <row r="15708" ht="12.75" customHeight="1" x14ac:dyDescent="0.2"/>
    <row r="15709" ht="12.75" customHeight="1" x14ac:dyDescent="0.2"/>
    <row r="15710" ht="12.75" customHeight="1" x14ac:dyDescent="0.2"/>
    <row r="15711" ht="12.75" customHeight="1" x14ac:dyDescent="0.2"/>
    <row r="15712" ht="12.75" customHeight="1" x14ac:dyDescent="0.2"/>
    <row r="15713" ht="12.75" customHeight="1" x14ac:dyDescent="0.2"/>
    <row r="15714" ht="12.75" customHeight="1" x14ac:dyDescent="0.2"/>
    <row r="15715" ht="12.75" customHeight="1" x14ac:dyDescent="0.2"/>
    <row r="15716" ht="12.75" customHeight="1" x14ac:dyDescent="0.2"/>
    <row r="15717" ht="12.75" customHeight="1" x14ac:dyDescent="0.2"/>
    <row r="15718" ht="12.75" customHeight="1" x14ac:dyDescent="0.2"/>
    <row r="15719" ht="12.75" customHeight="1" x14ac:dyDescent="0.2"/>
    <row r="15720" ht="12.75" customHeight="1" x14ac:dyDescent="0.2"/>
    <row r="15721" ht="12.75" customHeight="1" x14ac:dyDescent="0.2"/>
    <row r="15722" ht="12.75" customHeight="1" x14ac:dyDescent="0.2"/>
    <row r="15723" ht="12.75" customHeight="1" x14ac:dyDescent="0.2"/>
    <row r="15724" ht="12.75" customHeight="1" x14ac:dyDescent="0.2"/>
    <row r="15725" ht="12.75" customHeight="1" x14ac:dyDescent="0.2"/>
    <row r="15726" ht="12.75" customHeight="1" x14ac:dyDescent="0.2"/>
    <row r="15727" ht="12.75" customHeight="1" x14ac:dyDescent="0.2"/>
    <row r="15728" ht="12.75" customHeight="1" x14ac:dyDescent="0.2"/>
    <row r="15729" ht="12.75" customHeight="1" x14ac:dyDescent="0.2"/>
    <row r="15730" ht="12.75" customHeight="1" x14ac:dyDescent="0.2"/>
    <row r="15731" ht="12.75" customHeight="1" x14ac:dyDescent="0.2"/>
    <row r="15732" ht="12.75" customHeight="1" x14ac:dyDescent="0.2"/>
    <row r="15733" ht="12.75" customHeight="1" x14ac:dyDescent="0.2"/>
    <row r="15734" ht="12.75" customHeight="1" x14ac:dyDescent="0.2"/>
    <row r="15735" ht="12.75" customHeight="1" x14ac:dyDescent="0.2"/>
    <row r="15736" ht="12.75" customHeight="1" x14ac:dyDescent="0.2"/>
    <row r="15737" ht="12.75" customHeight="1" x14ac:dyDescent="0.2"/>
    <row r="15738" ht="12.75" customHeight="1" x14ac:dyDescent="0.2"/>
    <row r="15739" ht="12.75" customHeight="1" x14ac:dyDescent="0.2"/>
    <row r="15740" ht="12.75" customHeight="1" x14ac:dyDescent="0.2"/>
    <row r="15741" ht="12.75" customHeight="1" x14ac:dyDescent="0.2"/>
    <row r="15742" ht="12.75" customHeight="1" x14ac:dyDescent="0.2"/>
    <row r="15743" ht="12.75" customHeight="1" x14ac:dyDescent="0.2"/>
    <row r="15744" ht="12.75" customHeight="1" x14ac:dyDescent="0.2"/>
    <row r="15745" ht="12.75" customHeight="1" x14ac:dyDescent="0.2"/>
    <row r="15746" ht="12.75" customHeight="1" x14ac:dyDescent="0.2"/>
    <row r="15747" ht="12.75" customHeight="1" x14ac:dyDescent="0.2"/>
    <row r="15748" ht="12.75" customHeight="1" x14ac:dyDescent="0.2"/>
    <row r="15749" ht="12.75" customHeight="1" x14ac:dyDescent="0.2"/>
    <row r="15750" ht="12.75" customHeight="1" x14ac:dyDescent="0.2"/>
    <row r="15751" ht="12.75" customHeight="1" x14ac:dyDescent="0.2"/>
    <row r="15752" ht="12.75" customHeight="1" x14ac:dyDescent="0.2"/>
    <row r="15753" ht="12.75" customHeight="1" x14ac:dyDescent="0.2"/>
    <row r="15754" ht="12.75" customHeight="1" x14ac:dyDescent="0.2"/>
    <row r="15755" ht="12.75" customHeight="1" x14ac:dyDescent="0.2"/>
    <row r="15756" ht="12.75" customHeight="1" x14ac:dyDescent="0.2"/>
    <row r="15757" ht="12.75" customHeight="1" x14ac:dyDescent="0.2"/>
    <row r="15758" ht="12.75" customHeight="1" x14ac:dyDescent="0.2"/>
    <row r="15759" ht="12.75" customHeight="1" x14ac:dyDescent="0.2"/>
    <row r="15760" ht="12.75" customHeight="1" x14ac:dyDescent="0.2"/>
    <row r="15761" ht="12.75" customHeight="1" x14ac:dyDescent="0.2"/>
    <row r="15762" ht="12.75" customHeight="1" x14ac:dyDescent="0.2"/>
    <row r="15763" ht="12.75" customHeight="1" x14ac:dyDescent="0.2"/>
    <row r="15764" ht="12.75" customHeight="1" x14ac:dyDescent="0.2"/>
    <row r="15765" ht="12.75" customHeight="1" x14ac:dyDescent="0.2"/>
    <row r="15766" ht="12.75" customHeight="1" x14ac:dyDescent="0.2"/>
    <row r="15767" ht="12.75" customHeight="1" x14ac:dyDescent="0.2"/>
    <row r="15768" ht="12.75" customHeight="1" x14ac:dyDescent="0.2"/>
    <row r="15769" ht="12.75" customHeight="1" x14ac:dyDescent="0.2"/>
    <row r="15770" ht="12.75" customHeight="1" x14ac:dyDescent="0.2"/>
    <row r="15771" ht="12.75" customHeight="1" x14ac:dyDescent="0.2"/>
    <row r="15772" ht="12.75" customHeight="1" x14ac:dyDescent="0.2"/>
    <row r="15773" ht="12.75" customHeight="1" x14ac:dyDescent="0.2"/>
    <row r="15774" ht="12.75" customHeight="1" x14ac:dyDescent="0.2"/>
    <row r="15775" ht="12.75" customHeight="1" x14ac:dyDescent="0.2"/>
    <row r="15776" ht="12.75" customHeight="1" x14ac:dyDescent="0.2"/>
    <row r="15777" ht="12.75" customHeight="1" x14ac:dyDescent="0.2"/>
    <row r="15778" ht="12.75" customHeight="1" x14ac:dyDescent="0.2"/>
    <row r="15779" ht="12.75" customHeight="1" x14ac:dyDescent="0.2"/>
    <row r="15780" ht="12.75" customHeight="1" x14ac:dyDescent="0.2"/>
    <row r="15781" ht="12.75" customHeight="1" x14ac:dyDescent="0.2"/>
    <row r="15782" ht="12.75" customHeight="1" x14ac:dyDescent="0.2"/>
    <row r="15783" ht="12.75" customHeight="1" x14ac:dyDescent="0.2"/>
    <row r="15784" ht="12.75" customHeight="1" x14ac:dyDescent="0.2"/>
    <row r="15785" ht="12.75" customHeight="1" x14ac:dyDescent="0.2"/>
    <row r="15786" ht="12.75" customHeight="1" x14ac:dyDescent="0.2"/>
    <row r="15787" ht="12.75" customHeight="1" x14ac:dyDescent="0.2"/>
    <row r="15788" ht="12.75" customHeight="1" x14ac:dyDescent="0.2"/>
    <row r="15789" ht="12.75" customHeight="1" x14ac:dyDescent="0.2"/>
    <row r="15790" ht="12.75" customHeight="1" x14ac:dyDescent="0.2"/>
    <row r="15791" ht="12.75" customHeight="1" x14ac:dyDescent="0.2"/>
    <row r="15792" ht="12.75" customHeight="1" x14ac:dyDescent="0.2"/>
    <row r="15793" ht="12.75" customHeight="1" x14ac:dyDescent="0.2"/>
    <row r="15794" ht="12.75" customHeight="1" x14ac:dyDescent="0.2"/>
    <row r="15795" ht="12.75" customHeight="1" x14ac:dyDescent="0.2"/>
    <row r="15796" ht="12.75" customHeight="1" x14ac:dyDescent="0.2"/>
    <row r="15797" ht="12.75" customHeight="1" x14ac:dyDescent="0.2"/>
    <row r="15798" ht="12.75" customHeight="1" x14ac:dyDescent="0.2"/>
    <row r="15799" ht="12.75" customHeight="1" x14ac:dyDescent="0.2"/>
    <row r="15800" ht="12.75" customHeight="1" x14ac:dyDescent="0.2"/>
    <row r="15801" ht="12.75" customHeight="1" x14ac:dyDescent="0.2"/>
    <row r="15802" ht="12.75" customHeight="1" x14ac:dyDescent="0.2"/>
    <row r="15803" ht="12.75" customHeight="1" x14ac:dyDescent="0.2"/>
    <row r="15804" ht="12.75" customHeight="1" x14ac:dyDescent="0.2"/>
    <row r="15805" ht="12.75" customHeight="1" x14ac:dyDescent="0.2"/>
    <row r="15806" ht="12.75" customHeight="1" x14ac:dyDescent="0.2"/>
    <row r="15807" ht="12.75" customHeight="1" x14ac:dyDescent="0.2"/>
    <row r="15808" ht="12.75" customHeight="1" x14ac:dyDescent="0.2"/>
    <row r="15809" ht="12.75" customHeight="1" x14ac:dyDescent="0.2"/>
    <row r="15810" ht="12.75" customHeight="1" x14ac:dyDescent="0.2"/>
    <row r="15811" ht="12.75" customHeight="1" x14ac:dyDescent="0.2"/>
    <row r="15812" ht="12.75" customHeight="1" x14ac:dyDescent="0.2"/>
    <row r="15813" ht="12.75" customHeight="1" x14ac:dyDescent="0.2"/>
    <row r="15814" ht="12.75" customHeight="1" x14ac:dyDescent="0.2"/>
    <row r="15815" ht="12.75" customHeight="1" x14ac:dyDescent="0.2"/>
    <row r="15816" ht="12.75" customHeight="1" x14ac:dyDescent="0.2"/>
    <row r="15817" ht="12.75" customHeight="1" x14ac:dyDescent="0.2"/>
    <row r="15818" ht="12.75" customHeight="1" x14ac:dyDescent="0.2"/>
    <row r="15819" ht="12.75" customHeight="1" x14ac:dyDescent="0.2"/>
    <row r="15820" ht="12.75" customHeight="1" x14ac:dyDescent="0.2"/>
    <row r="15821" ht="12.75" customHeight="1" x14ac:dyDescent="0.2"/>
    <row r="15822" ht="12.75" customHeight="1" x14ac:dyDescent="0.2"/>
    <row r="15823" ht="12.75" customHeight="1" x14ac:dyDescent="0.2"/>
    <row r="15824" ht="12.75" customHeight="1" x14ac:dyDescent="0.2"/>
    <row r="15825" ht="12.75" customHeight="1" x14ac:dyDescent="0.2"/>
    <row r="15826" ht="12.75" customHeight="1" x14ac:dyDescent="0.2"/>
    <row r="15827" ht="12.75" customHeight="1" x14ac:dyDescent="0.2"/>
    <row r="15828" ht="12.75" customHeight="1" x14ac:dyDescent="0.2"/>
    <row r="15829" ht="12.75" customHeight="1" x14ac:dyDescent="0.2"/>
    <row r="15830" ht="12.75" customHeight="1" x14ac:dyDescent="0.2"/>
    <row r="15831" ht="12.75" customHeight="1" x14ac:dyDescent="0.2"/>
    <row r="15832" ht="12.75" customHeight="1" x14ac:dyDescent="0.2"/>
    <row r="15833" ht="12.75" customHeight="1" x14ac:dyDescent="0.2"/>
    <row r="15834" ht="12.75" customHeight="1" x14ac:dyDescent="0.2"/>
    <row r="15835" ht="12.75" customHeight="1" x14ac:dyDescent="0.2"/>
    <row r="15836" ht="12.75" customHeight="1" x14ac:dyDescent="0.2"/>
    <row r="15837" ht="12.75" customHeight="1" x14ac:dyDescent="0.2"/>
    <row r="15838" ht="12.75" customHeight="1" x14ac:dyDescent="0.2"/>
    <row r="15839" ht="12.75" customHeight="1" x14ac:dyDescent="0.2"/>
    <row r="15840" ht="12.75" customHeight="1" x14ac:dyDescent="0.2"/>
    <row r="15841" ht="12.75" customHeight="1" x14ac:dyDescent="0.2"/>
    <row r="15842" ht="12.75" customHeight="1" x14ac:dyDescent="0.2"/>
    <row r="15843" ht="12.75" customHeight="1" x14ac:dyDescent="0.2"/>
    <row r="15844" ht="12.75" customHeight="1" x14ac:dyDescent="0.2"/>
    <row r="15845" ht="12.75" customHeight="1" x14ac:dyDescent="0.2"/>
    <row r="15846" ht="12.75" customHeight="1" x14ac:dyDescent="0.2"/>
    <row r="15847" ht="12.75" customHeight="1" x14ac:dyDescent="0.2"/>
    <row r="15848" ht="12.75" customHeight="1" x14ac:dyDescent="0.2"/>
    <row r="15849" ht="12.75" customHeight="1" x14ac:dyDescent="0.2"/>
    <row r="15850" ht="12.75" customHeight="1" x14ac:dyDescent="0.2"/>
    <row r="15851" ht="12.75" customHeight="1" x14ac:dyDescent="0.2"/>
    <row r="15852" ht="12.75" customHeight="1" x14ac:dyDescent="0.2"/>
    <row r="15853" ht="12.75" customHeight="1" x14ac:dyDescent="0.2"/>
    <row r="15854" ht="12.75" customHeight="1" x14ac:dyDescent="0.2"/>
    <row r="15855" ht="12.75" customHeight="1" x14ac:dyDescent="0.2"/>
    <row r="15856" ht="12.75" customHeight="1" x14ac:dyDescent="0.2"/>
    <row r="15857" ht="12.75" customHeight="1" x14ac:dyDescent="0.2"/>
    <row r="15858" ht="12.75" customHeight="1" x14ac:dyDescent="0.2"/>
    <row r="15859" ht="12.75" customHeight="1" x14ac:dyDescent="0.2"/>
    <row r="15860" ht="12.75" customHeight="1" x14ac:dyDescent="0.2"/>
    <row r="15861" ht="12.75" customHeight="1" x14ac:dyDescent="0.2"/>
    <row r="15862" ht="12.75" customHeight="1" x14ac:dyDescent="0.2"/>
    <row r="15863" ht="12.75" customHeight="1" x14ac:dyDescent="0.2"/>
    <row r="15864" ht="12.75" customHeight="1" x14ac:dyDescent="0.2"/>
    <row r="15865" ht="12.75" customHeight="1" x14ac:dyDescent="0.2"/>
    <row r="15866" ht="12.75" customHeight="1" x14ac:dyDescent="0.2"/>
    <row r="15867" ht="12.75" customHeight="1" x14ac:dyDescent="0.2"/>
    <row r="15868" ht="12.75" customHeight="1" x14ac:dyDescent="0.2"/>
    <row r="15869" ht="12.75" customHeight="1" x14ac:dyDescent="0.2"/>
    <row r="15870" ht="12.75" customHeight="1" x14ac:dyDescent="0.2"/>
    <row r="15871" ht="12.75" customHeight="1" x14ac:dyDescent="0.2"/>
    <row r="15872" ht="12.75" customHeight="1" x14ac:dyDescent="0.2"/>
    <row r="15873" ht="12.75" customHeight="1" x14ac:dyDescent="0.2"/>
    <row r="15874" ht="12.75" customHeight="1" x14ac:dyDescent="0.2"/>
    <row r="15875" ht="12.75" customHeight="1" x14ac:dyDescent="0.2"/>
    <row r="15876" ht="12.75" customHeight="1" x14ac:dyDescent="0.2"/>
    <row r="15877" ht="12.75" customHeight="1" x14ac:dyDescent="0.2"/>
    <row r="15878" ht="12.75" customHeight="1" x14ac:dyDescent="0.2"/>
    <row r="15879" ht="12.75" customHeight="1" x14ac:dyDescent="0.2"/>
    <row r="15880" ht="12.75" customHeight="1" x14ac:dyDescent="0.2"/>
    <row r="15881" ht="12.75" customHeight="1" x14ac:dyDescent="0.2"/>
    <row r="15882" ht="12.75" customHeight="1" x14ac:dyDescent="0.2"/>
    <row r="15883" ht="12.75" customHeight="1" x14ac:dyDescent="0.2"/>
    <row r="15884" ht="12.75" customHeight="1" x14ac:dyDescent="0.2"/>
    <row r="15885" ht="12.75" customHeight="1" x14ac:dyDescent="0.2"/>
    <row r="15886" ht="12.75" customHeight="1" x14ac:dyDescent="0.2"/>
    <row r="15887" ht="12.75" customHeight="1" x14ac:dyDescent="0.2"/>
    <row r="15888" ht="12.75" customHeight="1" x14ac:dyDescent="0.2"/>
    <row r="15889" ht="12.75" customHeight="1" x14ac:dyDescent="0.2"/>
    <row r="15890" ht="12.75" customHeight="1" x14ac:dyDescent="0.2"/>
    <row r="15891" ht="12.75" customHeight="1" x14ac:dyDescent="0.2"/>
    <row r="15892" ht="12.75" customHeight="1" x14ac:dyDescent="0.2"/>
    <row r="15893" ht="12.75" customHeight="1" x14ac:dyDescent="0.2"/>
    <row r="15894" ht="12.75" customHeight="1" x14ac:dyDescent="0.2"/>
    <row r="15895" ht="12.75" customHeight="1" x14ac:dyDescent="0.2"/>
    <row r="15896" ht="12.75" customHeight="1" x14ac:dyDescent="0.2"/>
    <row r="15897" ht="12.75" customHeight="1" x14ac:dyDescent="0.2"/>
    <row r="15898" ht="12.75" customHeight="1" x14ac:dyDescent="0.2"/>
    <row r="15899" ht="12.75" customHeight="1" x14ac:dyDescent="0.2"/>
    <row r="15900" ht="12.75" customHeight="1" x14ac:dyDescent="0.2"/>
    <row r="15901" ht="12.75" customHeight="1" x14ac:dyDescent="0.2"/>
    <row r="15902" ht="12.75" customHeight="1" x14ac:dyDescent="0.2"/>
    <row r="15903" ht="12.75" customHeight="1" x14ac:dyDescent="0.2"/>
    <row r="15904" ht="12.75" customHeight="1" x14ac:dyDescent="0.2"/>
    <row r="15905" ht="12.75" customHeight="1" x14ac:dyDescent="0.2"/>
    <row r="15906" ht="12.75" customHeight="1" x14ac:dyDescent="0.2"/>
    <row r="15907" ht="12.75" customHeight="1" x14ac:dyDescent="0.2"/>
    <row r="15908" ht="12.75" customHeight="1" x14ac:dyDescent="0.2"/>
    <row r="15909" ht="12.75" customHeight="1" x14ac:dyDescent="0.2"/>
    <row r="15910" ht="12.75" customHeight="1" x14ac:dyDescent="0.2"/>
    <row r="15911" ht="12.75" customHeight="1" x14ac:dyDescent="0.2"/>
    <row r="15912" ht="12.75" customHeight="1" x14ac:dyDescent="0.2"/>
    <row r="15913" ht="12.75" customHeight="1" x14ac:dyDescent="0.2"/>
    <row r="15914" ht="12.75" customHeight="1" x14ac:dyDescent="0.2"/>
    <row r="15915" ht="12.75" customHeight="1" x14ac:dyDescent="0.2"/>
    <row r="15916" ht="12.75" customHeight="1" x14ac:dyDescent="0.2"/>
    <row r="15917" ht="12.75" customHeight="1" x14ac:dyDescent="0.2"/>
    <row r="15918" ht="12.75" customHeight="1" x14ac:dyDescent="0.2"/>
    <row r="15919" ht="12.75" customHeight="1" x14ac:dyDescent="0.2"/>
    <row r="15920" ht="12.75" customHeight="1" x14ac:dyDescent="0.2"/>
    <row r="15921" ht="12.75" customHeight="1" x14ac:dyDescent="0.2"/>
    <row r="15922" ht="12.75" customHeight="1" x14ac:dyDescent="0.2"/>
    <row r="15923" ht="12.75" customHeight="1" x14ac:dyDescent="0.2"/>
    <row r="15924" ht="12.75" customHeight="1" x14ac:dyDescent="0.2"/>
    <row r="15925" ht="12.75" customHeight="1" x14ac:dyDescent="0.2"/>
    <row r="15926" ht="12.75" customHeight="1" x14ac:dyDescent="0.2"/>
    <row r="15927" ht="12.75" customHeight="1" x14ac:dyDescent="0.2"/>
    <row r="15928" ht="12.75" customHeight="1" x14ac:dyDescent="0.2"/>
    <row r="15929" ht="12.75" customHeight="1" x14ac:dyDescent="0.2"/>
    <row r="15930" ht="12.75" customHeight="1" x14ac:dyDescent="0.2"/>
    <row r="15931" ht="12.75" customHeight="1" x14ac:dyDescent="0.2"/>
    <row r="15932" ht="12.75" customHeight="1" x14ac:dyDescent="0.2"/>
    <row r="15933" ht="12.75" customHeight="1" x14ac:dyDescent="0.2"/>
    <row r="15934" ht="12.75" customHeight="1" x14ac:dyDescent="0.2"/>
    <row r="15935" ht="12.75" customHeight="1" x14ac:dyDescent="0.2"/>
    <row r="15936" ht="12.75" customHeight="1" x14ac:dyDescent="0.2"/>
    <row r="15937" ht="12.75" customHeight="1" x14ac:dyDescent="0.2"/>
    <row r="15938" ht="12.75" customHeight="1" x14ac:dyDescent="0.2"/>
    <row r="15939" ht="12.75" customHeight="1" x14ac:dyDescent="0.2"/>
    <row r="15940" ht="12.75" customHeight="1" x14ac:dyDescent="0.2"/>
    <row r="15941" ht="12.75" customHeight="1" x14ac:dyDescent="0.2"/>
    <row r="15942" ht="12.75" customHeight="1" x14ac:dyDescent="0.2"/>
    <row r="15943" ht="12.75" customHeight="1" x14ac:dyDescent="0.2"/>
    <row r="15944" ht="12.75" customHeight="1" x14ac:dyDescent="0.2"/>
    <row r="15945" ht="12.75" customHeight="1" x14ac:dyDescent="0.2"/>
    <row r="15946" ht="12.75" customHeight="1" x14ac:dyDescent="0.2"/>
    <row r="15947" ht="12.75" customHeight="1" x14ac:dyDescent="0.2"/>
    <row r="15948" ht="12.75" customHeight="1" x14ac:dyDescent="0.2"/>
    <row r="15949" ht="12.75" customHeight="1" x14ac:dyDescent="0.2"/>
    <row r="15950" ht="12.75" customHeight="1" x14ac:dyDescent="0.2"/>
    <row r="15951" ht="12.75" customHeight="1" x14ac:dyDescent="0.2"/>
    <row r="15952" ht="12.75" customHeight="1" x14ac:dyDescent="0.2"/>
    <row r="15953" ht="12.75" customHeight="1" x14ac:dyDescent="0.2"/>
    <row r="15954" ht="12.75" customHeight="1" x14ac:dyDescent="0.2"/>
    <row r="15955" ht="12.75" customHeight="1" x14ac:dyDescent="0.2"/>
    <row r="15956" ht="12.75" customHeight="1" x14ac:dyDescent="0.2"/>
    <row r="15957" ht="12.75" customHeight="1" x14ac:dyDescent="0.2"/>
    <row r="15958" ht="12.75" customHeight="1" x14ac:dyDescent="0.2"/>
    <row r="15959" ht="12.75" customHeight="1" x14ac:dyDescent="0.2"/>
    <row r="15960" ht="12.75" customHeight="1" x14ac:dyDescent="0.2"/>
    <row r="15961" ht="12.75" customHeight="1" x14ac:dyDescent="0.2"/>
    <row r="15962" ht="12.75" customHeight="1" x14ac:dyDescent="0.2"/>
    <row r="15963" ht="12.75" customHeight="1" x14ac:dyDescent="0.2"/>
    <row r="15964" ht="12.75" customHeight="1" x14ac:dyDescent="0.2"/>
    <row r="15965" ht="12.75" customHeight="1" x14ac:dyDescent="0.2"/>
    <row r="15966" ht="12.75" customHeight="1" x14ac:dyDescent="0.2"/>
    <row r="15967" ht="12.75" customHeight="1" x14ac:dyDescent="0.2"/>
    <row r="15968" ht="12.75" customHeight="1" x14ac:dyDescent="0.2"/>
    <row r="15969" ht="12.75" customHeight="1" x14ac:dyDescent="0.2"/>
    <row r="15970" ht="12.75" customHeight="1" x14ac:dyDescent="0.2"/>
    <row r="15971" ht="12.75" customHeight="1" x14ac:dyDescent="0.2"/>
    <row r="15972" ht="12.75" customHeight="1" x14ac:dyDescent="0.2"/>
    <row r="15973" ht="12.75" customHeight="1" x14ac:dyDescent="0.2"/>
    <row r="15974" ht="12.75" customHeight="1" x14ac:dyDescent="0.2"/>
    <row r="15975" ht="12.75" customHeight="1" x14ac:dyDescent="0.2"/>
    <row r="15976" ht="12.75" customHeight="1" x14ac:dyDescent="0.2"/>
    <row r="15977" ht="12.75" customHeight="1" x14ac:dyDescent="0.2"/>
    <row r="15978" ht="12.75" customHeight="1" x14ac:dyDescent="0.2"/>
    <row r="15979" ht="12.75" customHeight="1" x14ac:dyDescent="0.2"/>
    <row r="15980" ht="12.75" customHeight="1" x14ac:dyDescent="0.2"/>
    <row r="15981" ht="12.75" customHeight="1" x14ac:dyDescent="0.2"/>
    <row r="15982" ht="12.75" customHeight="1" x14ac:dyDescent="0.2"/>
    <row r="15983" ht="12.75" customHeight="1" x14ac:dyDescent="0.2"/>
    <row r="15984" ht="12.75" customHeight="1" x14ac:dyDescent="0.2"/>
    <row r="15985" ht="12.75" customHeight="1" x14ac:dyDescent="0.2"/>
    <row r="15986" ht="12.75" customHeight="1" x14ac:dyDescent="0.2"/>
    <row r="15987" ht="12.75" customHeight="1" x14ac:dyDescent="0.2"/>
    <row r="15988" ht="12.75" customHeight="1" x14ac:dyDescent="0.2"/>
    <row r="15989" ht="12.75" customHeight="1" x14ac:dyDescent="0.2"/>
    <row r="15990" ht="12.75" customHeight="1" x14ac:dyDescent="0.2"/>
    <row r="15991" ht="12.75" customHeight="1" x14ac:dyDescent="0.2"/>
    <row r="15992" ht="12.75" customHeight="1" x14ac:dyDescent="0.2"/>
    <row r="15993" ht="12.75" customHeight="1" x14ac:dyDescent="0.2"/>
    <row r="15994" ht="12.75" customHeight="1" x14ac:dyDescent="0.2"/>
    <row r="15995" ht="12.75" customHeight="1" x14ac:dyDescent="0.2"/>
    <row r="15996" ht="12.75" customHeight="1" x14ac:dyDescent="0.2"/>
    <row r="15997" ht="12.75" customHeight="1" x14ac:dyDescent="0.2"/>
    <row r="15998" ht="12.75" customHeight="1" x14ac:dyDescent="0.2"/>
    <row r="15999" ht="12.75" customHeight="1" x14ac:dyDescent="0.2"/>
    <row r="16000" ht="12.75" customHeight="1" x14ac:dyDescent="0.2"/>
    <row r="16001" ht="12.75" customHeight="1" x14ac:dyDescent="0.2"/>
    <row r="16002" ht="12.75" customHeight="1" x14ac:dyDescent="0.2"/>
    <row r="16003" ht="12.75" customHeight="1" x14ac:dyDescent="0.2"/>
    <row r="16004" ht="12.75" customHeight="1" x14ac:dyDescent="0.2"/>
    <row r="16005" ht="12.75" customHeight="1" x14ac:dyDescent="0.2"/>
    <row r="16006" ht="12.75" customHeight="1" x14ac:dyDescent="0.2"/>
    <row r="16007" ht="12.75" customHeight="1" x14ac:dyDescent="0.2"/>
    <row r="16008" ht="12.75" customHeight="1" x14ac:dyDescent="0.2"/>
    <row r="16009" ht="12.75" customHeight="1" x14ac:dyDescent="0.2"/>
    <row r="16010" ht="12.75" customHeight="1" x14ac:dyDescent="0.2"/>
    <row r="16011" ht="12.75" customHeight="1" x14ac:dyDescent="0.2"/>
    <row r="16012" ht="12.75" customHeight="1" x14ac:dyDescent="0.2"/>
    <row r="16013" ht="12.75" customHeight="1" x14ac:dyDescent="0.2"/>
    <row r="16014" ht="12.75" customHeight="1" x14ac:dyDescent="0.2"/>
    <row r="16015" ht="12.75" customHeight="1" x14ac:dyDescent="0.2"/>
    <row r="16016" ht="12.75" customHeight="1" x14ac:dyDescent="0.2"/>
    <row r="16017" ht="12.75" customHeight="1" x14ac:dyDescent="0.2"/>
    <row r="16018" ht="12.75" customHeight="1" x14ac:dyDescent="0.2"/>
    <row r="16019" ht="12.75" customHeight="1" x14ac:dyDescent="0.2"/>
    <row r="16020" ht="12.75" customHeight="1" x14ac:dyDescent="0.2"/>
    <row r="16021" ht="12.75" customHeight="1" x14ac:dyDescent="0.2"/>
    <row r="16022" ht="12.75" customHeight="1" x14ac:dyDescent="0.2"/>
    <row r="16023" ht="12.75" customHeight="1" x14ac:dyDescent="0.2"/>
    <row r="16024" ht="12.75" customHeight="1" x14ac:dyDescent="0.2"/>
    <row r="16025" ht="12.75" customHeight="1" x14ac:dyDescent="0.2"/>
    <row r="16026" ht="12.75" customHeight="1" x14ac:dyDescent="0.2"/>
    <row r="16027" ht="12.75" customHeight="1" x14ac:dyDescent="0.2"/>
    <row r="16028" ht="12.75" customHeight="1" x14ac:dyDescent="0.2"/>
    <row r="16029" ht="12.75" customHeight="1" x14ac:dyDescent="0.2"/>
    <row r="16030" ht="12.75" customHeight="1" x14ac:dyDescent="0.2"/>
    <row r="16031" ht="12.75" customHeight="1" x14ac:dyDescent="0.2"/>
    <row r="16032" ht="12.75" customHeight="1" x14ac:dyDescent="0.2"/>
    <row r="16033" ht="12.75" customHeight="1" x14ac:dyDescent="0.2"/>
    <row r="16034" ht="12.75" customHeight="1" x14ac:dyDescent="0.2"/>
    <row r="16035" ht="12.75" customHeight="1" x14ac:dyDescent="0.2"/>
    <row r="16036" ht="12.75" customHeight="1" x14ac:dyDescent="0.2"/>
    <row r="16037" ht="12.75" customHeight="1" x14ac:dyDescent="0.2"/>
    <row r="16038" ht="12.75" customHeight="1" x14ac:dyDescent="0.2"/>
    <row r="16039" ht="12.75" customHeight="1" x14ac:dyDescent="0.2"/>
    <row r="16040" ht="12.75" customHeight="1" x14ac:dyDescent="0.2"/>
    <row r="16041" ht="12.75" customHeight="1" x14ac:dyDescent="0.2"/>
    <row r="16042" ht="12.75" customHeight="1" x14ac:dyDescent="0.2"/>
    <row r="16043" ht="12.75" customHeight="1" x14ac:dyDescent="0.2"/>
    <row r="16044" ht="12.75" customHeight="1" x14ac:dyDescent="0.2"/>
    <row r="16045" ht="12.75" customHeight="1" x14ac:dyDescent="0.2"/>
    <row r="16046" ht="12.75" customHeight="1" x14ac:dyDescent="0.2"/>
    <row r="16047" ht="12.75" customHeight="1" x14ac:dyDescent="0.2"/>
    <row r="16048" ht="12.75" customHeight="1" x14ac:dyDescent="0.2"/>
    <row r="16049" ht="12.75" customHeight="1" x14ac:dyDescent="0.2"/>
    <row r="16050" ht="12.75" customHeight="1" x14ac:dyDescent="0.2"/>
    <row r="16051" ht="12.75" customHeight="1" x14ac:dyDescent="0.2"/>
    <row r="16052" ht="12.75" customHeight="1" x14ac:dyDescent="0.2"/>
    <row r="16053" ht="12.75" customHeight="1" x14ac:dyDescent="0.2"/>
    <row r="16054" ht="12.75" customHeight="1" x14ac:dyDescent="0.2"/>
    <row r="16055" ht="12.75" customHeight="1" x14ac:dyDescent="0.2"/>
    <row r="16056" ht="12.75" customHeight="1" x14ac:dyDescent="0.2"/>
    <row r="16057" ht="12.75" customHeight="1" x14ac:dyDescent="0.2"/>
    <row r="16058" ht="12.75" customHeight="1" x14ac:dyDescent="0.2"/>
    <row r="16059" ht="12.75" customHeight="1" x14ac:dyDescent="0.2"/>
    <row r="16060" ht="12.75" customHeight="1" x14ac:dyDescent="0.2"/>
    <row r="16061" ht="12.75" customHeight="1" x14ac:dyDescent="0.2"/>
    <row r="16062" ht="12.75" customHeight="1" x14ac:dyDescent="0.2"/>
    <row r="16063" ht="12.75" customHeight="1" x14ac:dyDescent="0.2"/>
    <row r="16064" ht="12.75" customHeight="1" x14ac:dyDescent="0.2"/>
    <row r="16065" ht="12.75" customHeight="1" x14ac:dyDescent="0.2"/>
    <row r="16066" ht="12.75" customHeight="1" x14ac:dyDescent="0.2"/>
    <row r="16067" ht="12.75" customHeight="1" x14ac:dyDescent="0.2"/>
    <row r="16068" ht="12.75" customHeight="1" x14ac:dyDescent="0.2"/>
    <row r="16069" ht="12.75" customHeight="1" x14ac:dyDescent="0.2"/>
    <row r="16070" ht="12.75" customHeight="1" x14ac:dyDescent="0.2"/>
    <row r="16071" ht="12.75" customHeight="1" x14ac:dyDescent="0.2"/>
    <row r="16072" ht="12.75" customHeight="1" x14ac:dyDescent="0.2"/>
    <row r="16073" ht="12.75" customHeight="1" x14ac:dyDescent="0.2"/>
    <row r="16074" ht="12.75" customHeight="1" x14ac:dyDescent="0.2"/>
    <row r="16075" ht="12.75" customHeight="1" x14ac:dyDescent="0.2"/>
    <row r="16076" ht="12.75" customHeight="1" x14ac:dyDescent="0.2"/>
    <row r="16077" ht="12.75" customHeight="1" x14ac:dyDescent="0.2"/>
    <row r="16078" ht="12.75" customHeight="1" x14ac:dyDescent="0.2"/>
    <row r="16079" ht="12.75" customHeight="1" x14ac:dyDescent="0.2"/>
    <row r="16080" ht="12.75" customHeight="1" x14ac:dyDescent="0.2"/>
    <row r="16081" ht="12.75" customHeight="1" x14ac:dyDescent="0.2"/>
    <row r="16082" ht="12.75" customHeight="1" x14ac:dyDescent="0.2"/>
    <row r="16083" ht="12.75" customHeight="1" x14ac:dyDescent="0.2"/>
    <row r="16084" ht="12.75" customHeight="1" x14ac:dyDescent="0.2"/>
    <row r="16085" ht="12.75" customHeight="1" x14ac:dyDescent="0.2"/>
    <row r="16086" ht="12.75" customHeight="1" x14ac:dyDescent="0.2"/>
    <row r="16087" ht="12.75" customHeight="1" x14ac:dyDescent="0.2"/>
    <row r="16088" ht="12.75" customHeight="1" x14ac:dyDescent="0.2"/>
    <row r="16089" ht="12.75" customHeight="1" x14ac:dyDescent="0.2"/>
    <row r="16090" ht="12.75" customHeight="1" x14ac:dyDescent="0.2"/>
    <row r="16091" ht="12.75" customHeight="1" x14ac:dyDescent="0.2"/>
    <row r="16092" ht="12.75" customHeight="1" x14ac:dyDescent="0.2"/>
    <row r="16093" ht="12.75" customHeight="1" x14ac:dyDescent="0.2"/>
    <row r="16094" ht="12.75" customHeight="1" x14ac:dyDescent="0.2"/>
    <row r="16095" ht="12.75" customHeight="1" x14ac:dyDescent="0.2"/>
    <row r="16096" ht="12.75" customHeight="1" x14ac:dyDescent="0.2"/>
    <row r="16097" ht="12.75" customHeight="1" x14ac:dyDescent="0.2"/>
    <row r="16098" ht="12.75" customHeight="1" x14ac:dyDescent="0.2"/>
    <row r="16099" ht="12.75" customHeight="1" x14ac:dyDescent="0.2"/>
    <row r="16100" ht="12.75" customHeight="1" x14ac:dyDescent="0.2"/>
    <row r="16101" ht="12.75" customHeight="1" x14ac:dyDescent="0.2"/>
    <row r="16102" ht="12.75" customHeight="1" x14ac:dyDescent="0.2"/>
    <row r="16103" ht="12.75" customHeight="1" x14ac:dyDescent="0.2"/>
    <row r="16104" ht="12.75" customHeight="1" x14ac:dyDescent="0.2"/>
    <row r="16105" ht="12.75" customHeight="1" x14ac:dyDescent="0.2"/>
    <row r="16106" ht="12.75" customHeight="1" x14ac:dyDescent="0.2"/>
    <row r="16107" ht="12.75" customHeight="1" x14ac:dyDescent="0.2"/>
    <row r="16108" ht="12.75" customHeight="1" x14ac:dyDescent="0.2"/>
    <row r="16109" ht="12.75" customHeight="1" x14ac:dyDescent="0.2"/>
    <row r="16110" ht="12.75" customHeight="1" x14ac:dyDescent="0.2"/>
    <row r="16111" ht="12.75" customHeight="1" x14ac:dyDescent="0.2"/>
    <row r="16112" ht="12.75" customHeight="1" x14ac:dyDescent="0.2"/>
    <row r="16113" ht="12.75" customHeight="1" x14ac:dyDescent="0.2"/>
    <row r="16114" ht="12.75" customHeight="1" x14ac:dyDescent="0.2"/>
    <row r="16115" ht="12.75" customHeight="1" x14ac:dyDescent="0.2"/>
    <row r="16116" ht="12.75" customHeight="1" x14ac:dyDescent="0.2"/>
    <row r="16117" ht="12.75" customHeight="1" x14ac:dyDescent="0.2"/>
    <row r="16118" ht="12.75" customHeight="1" x14ac:dyDescent="0.2"/>
    <row r="16119" ht="12.75" customHeight="1" x14ac:dyDescent="0.2"/>
    <row r="16120" ht="12.75" customHeight="1" x14ac:dyDescent="0.2"/>
    <row r="16121" ht="12.75" customHeight="1" x14ac:dyDescent="0.2"/>
    <row r="16122" ht="12.75" customHeight="1" x14ac:dyDescent="0.2"/>
    <row r="16123" ht="12.75" customHeight="1" x14ac:dyDescent="0.2"/>
    <row r="16124" ht="12.75" customHeight="1" x14ac:dyDescent="0.2"/>
    <row r="16125" ht="12.75" customHeight="1" x14ac:dyDescent="0.2"/>
    <row r="16126" ht="12.75" customHeight="1" x14ac:dyDescent="0.2"/>
    <row r="16127" ht="12.75" customHeight="1" x14ac:dyDescent="0.2"/>
    <row r="16128" ht="12.75" customHeight="1" x14ac:dyDescent="0.2"/>
    <row r="16129" ht="12.75" customHeight="1" x14ac:dyDescent="0.2"/>
    <row r="16130" ht="12.75" customHeight="1" x14ac:dyDescent="0.2"/>
    <row r="16131" ht="12.75" customHeight="1" x14ac:dyDescent="0.2"/>
    <row r="16132" ht="12.75" customHeight="1" x14ac:dyDescent="0.2"/>
    <row r="16133" ht="12.75" customHeight="1" x14ac:dyDescent="0.2"/>
    <row r="16134" ht="12.75" customHeight="1" x14ac:dyDescent="0.2"/>
    <row r="16135" ht="12.75" customHeight="1" x14ac:dyDescent="0.2"/>
    <row r="16136" ht="12.75" customHeight="1" x14ac:dyDescent="0.2"/>
    <row r="16137" ht="12.75" customHeight="1" x14ac:dyDescent="0.2"/>
    <row r="16138" ht="12.75" customHeight="1" x14ac:dyDescent="0.2"/>
    <row r="16139" ht="12.75" customHeight="1" x14ac:dyDescent="0.2"/>
    <row r="16140" ht="12.75" customHeight="1" x14ac:dyDescent="0.2"/>
    <row r="16141" ht="12.75" customHeight="1" x14ac:dyDescent="0.2"/>
    <row r="16142" ht="12.75" customHeight="1" x14ac:dyDescent="0.2"/>
    <row r="16143" ht="12.75" customHeight="1" x14ac:dyDescent="0.2"/>
    <row r="16144" ht="12.75" customHeight="1" x14ac:dyDescent="0.2"/>
    <row r="16145" ht="12.75" customHeight="1" x14ac:dyDescent="0.2"/>
    <row r="16146" ht="12.75" customHeight="1" x14ac:dyDescent="0.2"/>
    <row r="16147" ht="12.75" customHeight="1" x14ac:dyDescent="0.2"/>
    <row r="16148" ht="12.75" customHeight="1" x14ac:dyDescent="0.2"/>
    <row r="16149" ht="12.75" customHeight="1" x14ac:dyDescent="0.2"/>
    <row r="16150" ht="12.75" customHeight="1" x14ac:dyDescent="0.2"/>
    <row r="16151" ht="12.75" customHeight="1" x14ac:dyDescent="0.2"/>
    <row r="16152" ht="12.75" customHeight="1" x14ac:dyDescent="0.2"/>
    <row r="16153" ht="12.75" customHeight="1" x14ac:dyDescent="0.2"/>
    <row r="16154" ht="12.75" customHeight="1" x14ac:dyDescent="0.2"/>
    <row r="16155" ht="12.75" customHeight="1" x14ac:dyDescent="0.2"/>
    <row r="16156" ht="12.75" customHeight="1" x14ac:dyDescent="0.2"/>
    <row r="16157" ht="12.75" customHeight="1" x14ac:dyDescent="0.2"/>
    <row r="16158" ht="12.75" customHeight="1" x14ac:dyDescent="0.2"/>
    <row r="16159" ht="12.75" customHeight="1" x14ac:dyDescent="0.2"/>
    <row r="16160" ht="12.75" customHeight="1" x14ac:dyDescent="0.2"/>
    <row r="16161" ht="12.75" customHeight="1" x14ac:dyDescent="0.2"/>
    <row r="16162" ht="12.75" customHeight="1" x14ac:dyDescent="0.2"/>
    <row r="16163" ht="12.75" customHeight="1" x14ac:dyDescent="0.2"/>
    <row r="16164" ht="12.75" customHeight="1" x14ac:dyDescent="0.2"/>
    <row r="16165" ht="12.75" customHeight="1" x14ac:dyDescent="0.2"/>
    <row r="16166" ht="12.75" customHeight="1" x14ac:dyDescent="0.2"/>
    <row r="16167" ht="12.75" customHeight="1" x14ac:dyDescent="0.2"/>
    <row r="16168" ht="12.75" customHeight="1" x14ac:dyDescent="0.2"/>
    <row r="16169" ht="12.75" customHeight="1" x14ac:dyDescent="0.2"/>
    <row r="16170" ht="12.75" customHeight="1" x14ac:dyDescent="0.2"/>
    <row r="16171" ht="12.75" customHeight="1" x14ac:dyDescent="0.2"/>
    <row r="16172" ht="12.75" customHeight="1" x14ac:dyDescent="0.2"/>
    <row r="16173" ht="12.75" customHeight="1" x14ac:dyDescent="0.2"/>
    <row r="16174" ht="12.75" customHeight="1" x14ac:dyDescent="0.2"/>
    <row r="16175" ht="12.75" customHeight="1" x14ac:dyDescent="0.2"/>
    <row r="16176" ht="12.75" customHeight="1" x14ac:dyDescent="0.2"/>
    <row r="16177" ht="12.75" customHeight="1" x14ac:dyDescent="0.2"/>
    <row r="16178" ht="12.75" customHeight="1" x14ac:dyDescent="0.2"/>
    <row r="16179" ht="12.75" customHeight="1" x14ac:dyDescent="0.2"/>
    <row r="16180" ht="12.75" customHeight="1" x14ac:dyDescent="0.2"/>
    <row r="16181" ht="12.75" customHeight="1" x14ac:dyDescent="0.2"/>
    <row r="16182" ht="12.75" customHeight="1" x14ac:dyDescent="0.2"/>
    <row r="16183" ht="12.75" customHeight="1" x14ac:dyDescent="0.2"/>
    <row r="16184" ht="12.75" customHeight="1" x14ac:dyDescent="0.2"/>
    <row r="16185" ht="12.75" customHeight="1" x14ac:dyDescent="0.2"/>
    <row r="16186" ht="12.75" customHeight="1" x14ac:dyDescent="0.2"/>
    <row r="16187" ht="12.75" customHeight="1" x14ac:dyDescent="0.2"/>
    <row r="16188" ht="12.75" customHeight="1" x14ac:dyDescent="0.2"/>
    <row r="16189" ht="12.75" customHeight="1" x14ac:dyDescent="0.2"/>
    <row r="16190" ht="12.75" customHeight="1" x14ac:dyDescent="0.2"/>
    <row r="16191" ht="12.75" customHeight="1" x14ac:dyDescent="0.2"/>
    <row r="16192" ht="12.75" customHeight="1" x14ac:dyDescent="0.2"/>
    <row r="16193" ht="12.75" customHeight="1" x14ac:dyDescent="0.2"/>
    <row r="16194" ht="12.75" customHeight="1" x14ac:dyDescent="0.2"/>
    <row r="16195" ht="12.75" customHeight="1" x14ac:dyDescent="0.2"/>
    <row r="16196" ht="12.75" customHeight="1" x14ac:dyDescent="0.2"/>
    <row r="16197" ht="12.75" customHeight="1" x14ac:dyDescent="0.2"/>
    <row r="16198" ht="12.75" customHeight="1" x14ac:dyDescent="0.2"/>
    <row r="16199" ht="12.75" customHeight="1" x14ac:dyDescent="0.2"/>
    <row r="16200" ht="12.75" customHeight="1" x14ac:dyDescent="0.2"/>
    <row r="16201" ht="12.75" customHeight="1" x14ac:dyDescent="0.2"/>
    <row r="16202" ht="12.75" customHeight="1" x14ac:dyDescent="0.2"/>
    <row r="16203" ht="12.75" customHeight="1" x14ac:dyDescent="0.2"/>
    <row r="16204" ht="12.75" customHeight="1" x14ac:dyDescent="0.2"/>
    <row r="16205" ht="12.75" customHeight="1" x14ac:dyDescent="0.2"/>
    <row r="16206" ht="12.75" customHeight="1" x14ac:dyDescent="0.2"/>
    <row r="16207" ht="12.75" customHeight="1" x14ac:dyDescent="0.2"/>
    <row r="16208" ht="12.75" customHeight="1" x14ac:dyDescent="0.2"/>
    <row r="16209" ht="12.75" customHeight="1" x14ac:dyDescent="0.2"/>
    <row r="16210" ht="12.75" customHeight="1" x14ac:dyDescent="0.2"/>
    <row r="16211" ht="12.75" customHeight="1" x14ac:dyDescent="0.2"/>
    <row r="16212" ht="12.75" customHeight="1" x14ac:dyDescent="0.2"/>
    <row r="16213" ht="12.75" customHeight="1" x14ac:dyDescent="0.2"/>
    <row r="16214" ht="12.75" customHeight="1" x14ac:dyDescent="0.2"/>
    <row r="16215" ht="12.75" customHeight="1" x14ac:dyDescent="0.2"/>
    <row r="16216" ht="12.75" customHeight="1" x14ac:dyDescent="0.2"/>
    <row r="16217" ht="12.75" customHeight="1" x14ac:dyDescent="0.2"/>
    <row r="16218" ht="12.75" customHeight="1" x14ac:dyDescent="0.2"/>
    <row r="16219" ht="12.75" customHeight="1" x14ac:dyDescent="0.2"/>
    <row r="16220" ht="12.75" customHeight="1" x14ac:dyDescent="0.2"/>
    <row r="16221" ht="12.75" customHeight="1" x14ac:dyDescent="0.2"/>
    <row r="16222" ht="12.75" customHeight="1" x14ac:dyDescent="0.2"/>
    <row r="16223" ht="12.75" customHeight="1" x14ac:dyDescent="0.2"/>
    <row r="16224" ht="12.75" customHeight="1" x14ac:dyDescent="0.2"/>
    <row r="16225" ht="12.75" customHeight="1" x14ac:dyDescent="0.2"/>
    <row r="16226" ht="12.75" customHeight="1" x14ac:dyDescent="0.2"/>
    <row r="16227" ht="12.75" customHeight="1" x14ac:dyDescent="0.2"/>
    <row r="16228" ht="12.75" customHeight="1" x14ac:dyDescent="0.2"/>
    <row r="16229" ht="12.75" customHeight="1" x14ac:dyDescent="0.2"/>
    <row r="16230" ht="12.75" customHeight="1" x14ac:dyDescent="0.2"/>
    <row r="16231" ht="12.75" customHeight="1" x14ac:dyDescent="0.2"/>
    <row r="16232" ht="12.75" customHeight="1" x14ac:dyDescent="0.2"/>
    <row r="16233" ht="12.75" customHeight="1" x14ac:dyDescent="0.2"/>
    <row r="16234" ht="12.75" customHeight="1" x14ac:dyDescent="0.2"/>
    <row r="16235" ht="12.75" customHeight="1" x14ac:dyDescent="0.2"/>
    <row r="16236" ht="12.75" customHeight="1" x14ac:dyDescent="0.2"/>
    <row r="16237" ht="12.75" customHeight="1" x14ac:dyDescent="0.2"/>
    <row r="16238" ht="12.75" customHeight="1" x14ac:dyDescent="0.2"/>
    <row r="16239" ht="12.75" customHeight="1" x14ac:dyDescent="0.2"/>
    <row r="16240" ht="12.75" customHeight="1" x14ac:dyDescent="0.2"/>
    <row r="16241" ht="12.75" customHeight="1" x14ac:dyDescent="0.2"/>
    <row r="16242" ht="12.75" customHeight="1" x14ac:dyDescent="0.2"/>
    <row r="16243" ht="12.75" customHeight="1" x14ac:dyDescent="0.2"/>
    <row r="16244" ht="12.75" customHeight="1" x14ac:dyDescent="0.2"/>
    <row r="16245" ht="12.75" customHeight="1" x14ac:dyDescent="0.2"/>
    <row r="16246" ht="12.75" customHeight="1" x14ac:dyDescent="0.2"/>
    <row r="16247" ht="12.75" customHeight="1" x14ac:dyDescent="0.2"/>
    <row r="16248" ht="12.75" customHeight="1" x14ac:dyDescent="0.2"/>
    <row r="16249" ht="12.75" customHeight="1" x14ac:dyDescent="0.2"/>
    <row r="16250" ht="12.75" customHeight="1" x14ac:dyDescent="0.2"/>
    <row r="16251" ht="12.75" customHeight="1" x14ac:dyDescent="0.2"/>
    <row r="16252" ht="12.75" customHeight="1" x14ac:dyDescent="0.2"/>
    <row r="16253" ht="12.75" customHeight="1" x14ac:dyDescent="0.2"/>
    <row r="16254" ht="12.75" customHeight="1" x14ac:dyDescent="0.2"/>
    <row r="16255" ht="12.75" customHeight="1" x14ac:dyDescent="0.2"/>
    <row r="16256" ht="12.75" customHeight="1" x14ac:dyDescent="0.2"/>
    <row r="16257" ht="12.75" customHeight="1" x14ac:dyDescent="0.2"/>
    <row r="16258" ht="12.75" customHeight="1" x14ac:dyDescent="0.2"/>
    <row r="16259" ht="12.75" customHeight="1" x14ac:dyDescent="0.2"/>
    <row r="16260" ht="12.75" customHeight="1" x14ac:dyDescent="0.2"/>
    <row r="16261" ht="12.75" customHeight="1" x14ac:dyDescent="0.2"/>
    <row r="16262" ht="12.75" customHeight="1" x14ac:dyDescent="0.2"/>
    <row r="16263" ht="12.75" customHeight="1" x14ac:dyDescent="0.2"/>
    <row r="16264" ht="12.75" customHeight="1" x14ac:dyDescent="0.2"/>
    <row r="16265" ht="12.75" customHeight="1" x14ac:dyDescent="0.2"/>
    <row r="16266" ht="12.75" customHeight="1" x14ac:dyDescent="0.2"/>
    <row r="16267" ht="12.75" customHeight="1" x14ac:dyDescent="0.2"/>
    <row r="16268" ht="12.75" customHeight="1" x14ac:dyDescent="0.2"/>
    <row r="16269" ht="12.75" customHeight="1" x14ac:dyDescent="0.2"/>
    <row r="16270" ht="12.75" customHeight="1" x14ac:dyDescent="0.2"/>
    <row r="16271" ht="12.75" customHeight="1" x14ac:dyDescent="0.2"/>
    <row r="16272" ht="12.75" customHeight="1" x14ac:dyDescent="0.2"/>
    <row r="16273" ht="12.75" customHeight="1" x14ac:dyDescent="0.2"/>
    <row r="16274" ht="12.75" customHeight="1" x14ac:dyDescent="0.2"/>
    <row r="16275" ht="12.75" customHeight="1" x14ac:dyDescent="0.2"/>
    <row r="16276" ht="12.75" customHeight="1" x14ac:dyDescent="0.2"/>
    <row r="16277" ht="12.75" customHeight="1" x14ac:dyDescent="0.2"/>
    <row r="16278" ht="12.75" customHeight="1" x14ac:dyDescent="0.2"/>
    <row r="16279" ht="12.75" customHeight="1" x14ac:dyDescent="0.2"/>
    <row r="16280" ht="12.75" customHeight="1" x14ac:dyDescent="0.2"/>
    <row r="16281" ht="12.75" customHeight="1" x14ac:dyDescent="0.2"/>
    <row r="16282" ht="12.75" customHeight="1" x14ac:dyDescent="0.2"/>
    <row r="16283" ht="12.75" customHeight="1" x14ac:dyDescent="0.2"/>
    <row r="16284" ht="12.75" customHeight="1" x14ac:dyDescent="0.2"/>
    <row r="16285" ht="12.75" customHeight="1" x14ac:dyDescent="0.2"/>
    <row r="16286" ht="12.75" customHeight="1" x14ac:dyDescent="0.2"/>
    <row r="16287" ht="12.75" customHeight="1" x14ac:dyDescent="0.2"/>
    <row r="16288" ht="12.75" customHeight="1" x14ac:dyDescent="0.2"/>
    <row r="16289" ht="12.75" customHeight="1" x14ac:dyDescent="0.2"/>
    <row r="16290" ht="12.75" customHeight="1" x14ac:dyDescent="0.2"/>
    <row r="16291" ht="12.75" customHeight="1" x14ac:dyDescent="0.2"/>
    <row r="16292" ht="12.75" customHeight="1" x14ac:dyDescent="0.2"/>
    <row r="16293" ht="12.75" customHeight="1" x14ac:dyDescent="0.2"/>
    <row r="16294" ht="12.75" customHeight="1" x14ac:dyDescent="0.2"/>
    <row r="16295" ht="12.75" customHeight="1" x14ac:dyDescent="0.2"/>
    <row r="16296" ht="12.75" customHeight="1" x14ac:dyDescent="0.2"/>
    <row r="16297" ht="12.75" customHeight="1" x14ac:dyDescent="0.2"/>
    <row r="16298" ht="12.75" customHeight="1" x14ac:dyDescent="0.2"/>
    <row r="16299" ht="12.75" customHeight="1" x14ac:dyDescent="0.2"/>
    <row r="16300" ht="12.75" customHeight="1" x14ac:dyDescent="0.2"/>
    <row r="16301" ht="12.75" customHeight="1" x14ac:dyDescent="0.2"/>
    <row r="16302" ht="12.75" customHeight="1" x14ac:dyDescent="0.2"/>
    <row r="16303" ht="12.75" customHeight="1" x14ac:dyDescent="0.2"/>
    <row r="16304" ht="12.75" customHeight="1" x14ac:dyDescent="0.2"/>
    <row r="16305" ht="12.75" customHeight="1" x14ac:dyDescent="0.2"/>
    <row r="16306" ht="12.75" customHeight="1" x14ac:dyDescent="0.2"/>
    <row r="16307" ht="12.75" customHeight="1" x14ac:dyDescent="0.2"/>
    <row r="16308" ht="12.75" customHeight="1" x14ac:dyDescent="0.2"/>
    <row r="16309" ht="12.75" customHeight="1" x14ac:dyDescent="0.2"/>
    <row r="16310" ht="12.75" customHeight="1" x14ac:dyDescent="0.2"/>
    <row r="16311" ht="12.75" customHeight="1" x14ac:dyDescent="0.2"/>
    <row r="16312" ht="12.75" customHeight="1" x14ac:dyDescent="0.2"/>
    <row r="16313" ht="12.75" customHeight="1" x14ac:dyDescent="0.2"/>
    <row r="16314" ht="12.75" customHeight="1" x14ac:dyDescent="0.2"/>
    <row r="16315" ht="12.75" customHeight="1" x14ac:dyDescent="0.2"/>
    <row r="16316" ht="12.75" customHeight="1" x14ac:dyDescent="0.2"/>
    <row r="16317" ht="12.75" customHeight="1" x14ac:dyDescent="0.2"/>
    <row r="16318" ht="12.75" customHeight="1" x14ac:dyDescent="0.2"/>
    <row r="16319" ht="12.75" customHeight="1" x14ac:dyDescent="0.2"/>
    <row r="16320" ht="12.75" customHeight="1" x14ac:dyDescent="0.2"/>
    <row r="16321" ht="12.75" customHeight="1" x14ac:dyDescent="0.2"/>
    <row r="16322" ht="12.75" customHeight="1" x14ac:dyDescent="0.2"/>
    <row r="16323" ht="12.75" customHeight="1" x14ac:dyDescent="0.2"/>
    <row r="16324" ht="12.75" customHeight="1" x14ac:dyDescent="0.2"/>
    <row r="16325" ht="12.75" customHeight="1" x14ac:dyDescent="0.2"/>
    <row r="16326" ht="12.75" customHeight="1" x14ac:dyDescent="0.2"/>
    <row r="16327" ht="12.75" customHeight="1" x14ac:dyDescent="0.2"/>
    <row r="16328" ht="12.75" customHeight="1" x14ac:dyDescent="0.2"/>
    <row r="16329" ht="12.75" customHeight="1" x14ac:dyDescent="0.2"/>
    <row r="16330" ht="12.75" customHeight="1" x14ac:dyDescent="0.2"/>
    <row r="16331" ht="12.75" customHeight="1" x14ac:dyDescent="0.2"/>
    <row r="16332" ht="12.75" customHeight="1" x14ac:dyDescent="0.2"/>
    <row r="16333" ht="12.75" customHeight="1" x14ac:dyDescent="0.2"/>
    <row r="16334" ht="12.75" customHeight="1" x14ac:dyDescent="0.2"/>
    <row r="16335" ht="12.75" customHeight="1" x14ac:dyDescent="0.2"/>
    <row r="16336" ht="12.75" customHeight="1" x14ac:dyDescent="0.2"/>
    <row r="16337" ht="12.75" customHeight="1" x14ac:dyDescent="0.2"/>
    <row r="16338" ht="12.75" customHeight="1" x14ac:dyDescent="0.2"/>
    <row r="16339" ht="12.75" customHeight="1" x14ac:dyDescent="0.2"/>
    <row r="16340" ht="12.75" customHeight="1" x14ac:dyDescent="0.2"/>
    <row r="16341" ht="12.75" customHeight="1" x14ac:dyDescent="0.2"/>
    <row r="16342" ht="12.75" customHeight="1" x14ac:dyDescent="0.2"/>
    <row r="16343" ht="12.75" customHeight="1" x14ac:dyDescent="0.2"/>
    <row r="16344" ht="12.75" customHeight="1" x14ac:dyDescent="0.2"/>
    <row r="16345" ht="12.75" customHeight="1" x14ac:dyDescent="0.2"/>
    <row r="16346" ht="12.75" customHeight="1" x14ac:dyDescent="0.2"/>
    <row r="16347" ht="12.75" customHeight="1" x14ac:dyDescent="0.2"/>
    <row r="16348" ht="12.75" customHeight="1" x14ac:dyDescent="0.2"/>
    <row r="16349" ht="12.75" customHeight="1" x14ac:dyDescent="0.2"/>
    <row r="16350" ht="12.75" customHeight="1" x14ac:dyDescent="0.2"/>
    <row r="16351" ht="12.75" customHeight="1" x14ac:dyDescent="0.2"/>
    <row r="16352" ht="12.75" customHeight="1" x14ac:dyDescent="0.2"/>
    <row r="16353" ht="12.75" customHeight="1" x14ac:dyDescent="0.2"/>
    <row r="16354" ht="12.75" customHeight="1" x14ac:dyDescent="0.2"/>
    <row r="16355" ht="12.75" customHeight="1" x14ac:dyDescent="0.2"/>
    <row r="16356" ht="12.75" customHeight="1" x14ac:dyDescent="0.2"/>
    <row r="16357" ht="12.75" customHeight="1" x14ac:dyDescent="0.2"/>
    <row r="16358" ht="12.75" customHeight="1" x14ac:dyDescent="0.2"/>
    <row r="16359" ht="12.75" customHeight="1" x14ac:dyDescent="0.2"/>
    <row r="16360" ht="12.75" customHeight="1" x14ac:dyDescent="0.2"/>
    <row r="16361" ht="12.75" customHeight="1" x14ac:dyDescent="0.2"/>
    <row r="16362" ht="12.75" customHeight="1" x14ac:dyDescent="0.2"/>
    <row r="16363" ht="12.75" customHeight="1" x14ac:dyDescent="0.2"/>
    <row r="16364" ht="12.75" customHeight="1" x14ac:dyDescent="0.2"/>
    <row r="16365" ht="12.75" customHeight="1" x14ac:dyDescent="0.2"/>
    <row r="16366" ht="12.75" customHeight="1" x14ac:dyDescent="0.2"/>
    <row r="16367" ht="12.75" customHeight="1" x14ac:dyDescent="0.2"/>
    <row r="16368" ht="12.75" customHeight="1" x14ac:dyDescent="0.2"/>
    <row r="16369" ht="12.75" customHeight="1" x14ac:dyDescent="0.2"/>
    <row r="16370" ht="12.75" customHeight="1" x14ac:dyDescent="0.2"/>
    <row r="16371" ht="12.75" customHeight="1" x14ac:dyDescent="0.2"/>
    <row r="16372" ht="12.75" customHeight="1" x14ac:dyDescent="0.2"/>
    <row r="16373" ht="12.75" customHeight="1" x14ac:dyDescent="0.2"/>
    <row r="16374" ht="12.75" customHeight="1" x14ac:dyDescent="0.2"/>
    <row r="16375" ht="12.75" customHeight="1" x14ac:dyDescent="0.2"/>
    <row r="16376" ht="12.75" customHeight="1" x14ac:dyDescent="0.2"/>
    <row r="16377" ht="12.75" customHeight="1" x14ac:dyDescent="0.2"/>
    <row r="16378" ht="12.75" customHeight="1" x14ac:dyDescent="0.2"/>
    <row r="16379" ht="12.75" customHeight="1" x14ac:dyDescent="0.2"/>
    <row r="16380" ht="12.75" customHeight="1" x14ac:dyDescent="0.2"/>
    <row r="16381" ht="12.75" customHeight="1" x14ac:dyDescent="0.2"/>
    <row r="16382" ht="12.75" customHeight="1" x14ac:dyDescent="0.2"/>
    <row r="16383" ht="12.75" customHeight="1" x14ac:dyDescent="0.2"/>
    <row r="16384" ht="12.75" customHeight="1" x14ac:dyDescent="0.2"/>
    <row r="16385" ht="12.75" customHeight="1" x14ac:dyDescent="0.2"/>
    <row r="16386" ht="12.75" customHeight="1" x14ac:dyDescent="0.2"/>
    <row r="16387" ht="12.75" customHeight="1" x14ac:dyDescent="0.2"/>
    <row r="16388" ht="12.75" customHeight="1" x14ac:dyDescent="0.2"/>
    <row r="16389" ht="12.75" customHeight="1" x14ac:dyDescent="0.2"/>
    <row r="16390" ht="12.75" customHeight="1" x14ac:dyDescent="0.2"/>
    <row r="16391" ht="12.75" customHeight="1" x14ac:dyDescent="0.2"/>
    <row r="16392" ht="12.75" customHeight="1" x14ac:dyDescent="0.2"/>
    <row r="16393" ht="12.75" customHeight="1" x14ac:dyDescent="0.2"/>
    <row r="16394" ht="12.75" customHeight="1" x14ac:dyDescent="0.2"/>
    <row r="16395" ht="12.75" customHeight="1" x14ac:dyDescent="0.2"/>
    <row r="16396" ht="12.75" customHeight="1" x14ac:dyDescent="0.2"/>
    <row r="16397" ht="12.75" customHeight="1" x14ac:dyDescent="0.2"/>
    <row r="16398" ht="12.75" customHeight="1" x14ac:dyDescent="0.2"/>
    <row r="16399" ht="12.75" customHeight="1" x14ac:dyDescent="0.2"/>
    <row r="16400" ht="12.75" customHeight="1" x14ac:dyDescent="0.2"/>
    <row r="16401" ht="12.75" customHeight="1" x14ac:dyDescent="0.2"/>
    <row r="16402" ht="12.75" customHeight="1" x14ac:dyDescent="0.2"/>
    <row r="16403" ht="12.75" customHeight="1" x14ac:dyDescent="0.2"/>
    <row r="16404" ht="12.75" customHeight="1" x14ac:dyDescent="0.2"/>
    <row r="16405" ht="12.75" customHeight="1" x14ac:dyDescent="0.2"/>
    <row r="16406" ht="12.75" customHeight="1" x14ac:dyDescent="0.2"/>
    <row r="16407" ht="12.75" customHeight="1" x14ac:dyDescent="0.2"/>
    <row r="16408" ht="12.75" customHeight="1" x14ac:dyDescent="0.2"/>
    <row r="16409" ht="12.75" customHeight="1" x14ac:dyDescent="0.2"/>
    <row r="16410" ht="12.75" customHeight="1" x14ac:dyDescent="0.2"/>
    <row r="16411" ht="12.75" customHeight="1" x14ac:dyDescent="0.2"/>
    <row r="16412" ht="12.75" customHeight="1" x14ac:dyDescent="0.2"/>
    <row r="16413" ht="12.75" customHeight="1" x14ac:dyDescent="0.2"/>
    <row r="16414" ht="12.75" customHeight="1" x14ac:dyDescent="0.2"/>
    <row r="16415" ht="12.75" customHeight="1" x14ac:dyDescent="0.2"/>
    <row r="16416" ht="12.75" customHeight="1" x14ac:dyDescent="0.2"/>
    <row r="16417" ht="12.75" customHeight="1" x14ac:dyDescent="0.2"/>
    <row r="16418" ht="12.75" customHeight="1" x14ac:dyDescent="0.2"/>
    <row r="16419" ht="12.75" customHeight="1" x14ac:dyDescent="0.2"/>
    <row r="16420" ht="12.75" customHeight="1" x14ac:dyDescent="0.2"/>
    <row r="16421" ht="12.75" customHeight="1" x14ac:dyDescent="0.2"/>
    <row r="16422" ht="12.75" customHeight="1" x14ac:dyDescent="0.2"/>
    <row r="16423" ht="12.75" customHeight="1" x14ac:dyDescent="0.2"/>
    <row r="16424" ht="12.75" customHeight="1" x14ac:dyDescent="0.2"/>
    <row r="16425" ht="12.75" customHeight="1" x14ac:dyDescent="0.2"/>
    <row r="16426" ht="12.75" customHeight="1" x14ac:dyDescent="0.2"/>
    <row r="16427" ht="12.75" customHeight="1" x14ac:dyDescent="0.2"/>
    <row r="16428" ht="12.75" customHeight="1" x14ac:dyDescent="0.2"/>
    <row r="16429" ht="12.75" customHeight="1" x14ac:dyDescent="0.2"/>
    <row r="16430" ht="12.75" customHeight="1" x14ac:dyDescent="0.2"/>
    <row r="16431" ht="12.75" customHeight="1" x14ac:dyDescent="0.2"/>
    <row r="16432" ht="12.75" customHeight="1" x14ac:dyDescent="0.2"/>
    <row r="16433" ht="12.75" customHeight="1" x14ac:dyDescent="0.2"/>
    <row r="16434" ht="12.75" customHeight="1" x14ac:dyDescent="0.2"/>
    <row r="16435" ht="12.75" customHeight="1" x14ac:dyDescent="0.2"/>
    <row r="16436" ht="12.75" customHeight="1" x14ac:dyDescent="0.2"/>
    <row r="16437" ht="12.75" customHeight="1" x14ac:dyDescent="0.2"/>
    <row r="16438" ht="12.75" customHeight="1" x14ac:dyDescent="0.2"/>
    <row r="16439" ht="12.75" customHeight="1" x14ac:dyDescent="0.2"/>
    <row r="16440" ht="12.75" customHeight="1" x14ac:dyDescent="0.2"/>
    <row r="16441" ht="12.75" customHeight="1" x14ac:dyDescent="0.2"/>
    <row r="16442" ht="12.75" customHeight="1" x14ac:dyDescent="0.2"/>
    <row r="16443" ht="12.75" customHeight="1" x14ac:dyDescent="0.2"/>
    <row r="16444" ht="12.75" customHeight="1" x14ac:dyDescent="0.2"/>
    <row r="16445" ht="12.75" customHeight="1" x14ac:dyDescent="0.2"/>
    <row r="16446" ht="12.75" customHeight="1" x14ac:dyDescent="0.2"/>
    <row r="16447" ht="12.75" customHeight="1" x14ac:dyDescent="0.2"/>
    <row r="16448" ht="12.75" customHeight="1" x14ac:dyDescent="0.2"/>
    <row r="16449" ht="12.75" customHeight="1" x14ac:dyDescent="0.2"/>
    <row r="16450" ht="12.75" customHeight="1" x14ac:dyDescent="0.2"/>
    <row r="16451" ht="12.75" customHeight="1" x14ac:dyDescent="0.2"/>
    <row r="16452" ht="12.75" customHeight="1" x14ac:dyDescent="0.2"/>
    <row r="16453" ht="12.75" customHeight="1" x14ac:dyDescent="0.2"/>
    <row r="16454" ht="12.75" customHeight="1" x14ac:dyDescent="0.2"/>
    <row r="16455" ht="12.75" customHeight="1" x14ac:dyDescent="0.2"/>
    <row r="16456" ht="12.75" customHeight="1" x14ac:dyDescent="0.2"/>
    <row r="16457" ht="12.75" customHeight="1" x14ac:dyDescent="0.2"/>
    <row r="16458" ht="12.75" customHeight="1" x14ac:dyDescent="0.2"/>
    <row r="16459" ht="12.75" customHeight="1" x14ac:dyDescent="0.2"/>
    <row r="16460" ht="12.75" customHeight="1" x14ac:dyDescent="0.2"/>
    <row r="16461" ht="12.75" customHeight="1" x14ac:dyDescent="0.2"/>
    <row r="16462" ht="12.75" customHeight="1" x14ac:dyDescent="0.2"/>
    <row r="16463" ht="12.75" customHeight="1" x14ac:dyDescent="0.2"/>
    <row r="16464" ht="12.75" customHeight="1" x14ac:dyDescent="0.2"/>
    <row r="16465" ht="12.75" customHeight="1" x14ac:dyDescent="0.2"/>
    <row r="16466" ht="12.75" customHeight="1" x14ac:dyDescent="0.2"/>
    <row r="16467" ht="12.75" customHeight="1" x14ac:dyDescent="0.2"/>
    <row r="16468" ht="12.75" customHeight="1" x14ac:dyDescent="0.2"/>
    <row r="16469" ht="12.75" customHeight="1" x14ac:dyDescent="0.2"/>
    <row r="16470" ht="12.75" customHeight="1" x14ac:dyDescent="0.2"/>
    <row r="16471" ht="12.75" customHeight="1" x14ac:dyDescent="0.2"/>
    <row r="16472" ht="12.75" customHeight="1" x14ac:dyDescent="0.2"/>
    <row r="16473" ht="12.75" customHeight="1" x14ac:dyDescent="0.2"/>
    <row r="16474" ht="12.75" customHeight="1" x14ac:dyDescent="0.2"/>
    <row r="16475" ht="12.75" customHeight="1" x14ac:dyDescent="0.2"/>
    <row r="16476" ht="12.75" customHeight="1" x14ac:dyDescent="0.2"/>
    <row r="16477" ht="12.75" customHeight="1" x14ac:dyDescent="0.2"/>
    <row r="16478" ht="12.75" customHeight="1" x14ac:dyDescent="0.2"/>
    <row r="16479" ht="12.75" customHeight="1" x14ac:dyDescent="0.2"/>
    <row r="16480" ht="12.75" customHeight="1" x14ac:dyDescent="0.2"/>
    <row r="16481" ht="12.75" customHeight="1" x14ac:dyDescent="0.2"/>
    <row r="16482" ht="12.75" customHeight="1" x14ac:dyDescent="0.2"/>
    <row r="16483" ht="12.75" customHeight="1" x14ac:dyDescent="0.2"/>
    <row r="16484" ht="12.75" customHeight="1" x14ac:dyDescent="0.2"/>
    <row r="16485" ht="12.75" customHeight="1" x14ac:dyDescent="0.2"/>
    <row r="16486" ht="12.75" customHeight="1" x14ac:dyDescent="0.2"/>
    <row r="16487" ht="12.75" customHeight="1" x14ac:dyDescent="0.2"/>
    <row r="16488" ht="12.75" customHeight="1" x14ac:dyDescent="0.2"/>
    <row r="16489" ht="12.75" customHeight="1" x14ac:dyDescent="0.2"/>
    <row r="16490" ht="12.75" customHeight="1" x14ac:dyDescent="0.2"/>
    <row r="16491" ht="12.75" customHeight="1" x14ac:dyDescent="0.2"/>
    <row r="16492" ht="12.75" customHeight="1" x14ac:dyDescent="0.2"/>
    <row r="16493" ht="12.75" customHeight="1" x14ac:dyDescent="0.2"/>
    <row r="16494" ht="12.75" customHeight="1" x14ac:dyDescent="0.2"/>
    <row r="16495" ht="12.75" customHeight="1" x14ac:dyDescent="0.2"/>
    <row r="16496" ht="12.75" customHeight="1" x14ac:dyDescent="0.2"/>
    <row r="16497" ht="12.75" customHeight="1" x14ac:dyDescent="0.2"/>
    <row r="16498" ht="12.75" customHeight="1" x14ac:dyDescent="0.2"/>
    <row r="16499" ht="12.75" customHeight="1" x14ac:dyDescent="0.2"/>
    <row r="16500" ht="12.75" customHeight="1" x14ac:dyDescent="0.2"/>
    <row r="16501" ht="12.75" customHeight="1" x14ac:dyDescent="0.2"/>
    <row r="16502" ht="12.75" customHeight="1" x14ac:dyDescent="0.2"/>
    <row r="16503" ht="12.75" customHeight="1" x14ac:dyDescent="0.2"/>
    <row r="16504" ht="12.75" customHeight="1" x14ac:dyDescent="0.2"/>
    <row r="16505" ht="12.75" customHeight="1" x14ac:dyDescent="0.2"/>
    <row r="16506" ht="12.75" customHeight="1" x14ac:dyDescent="0.2"/>
    <row r="16507" ht="12.75" customHeight="1" x14ac:dyDescent="0.2"/>
    <row r="16508" ht="12.75" customHeight="1" x14ac:dyDescent="0.2"/>
    <row r="16509" ht="12.75" customHeight="1" x14ac:dyDescent="0.2"/>
    <row r="16510" ht="12.75" customHeight="1" x14ac:dyDescent="0.2"/>
    <row r="16511" ht="12.75" customHeight="1" x14ac:dyDescent="0.2"/>
    <row r="16512" ht="12.75" customHeight="1" x14ac:dyDescent="0.2"/>
    <row r="16513" ht="12.75" customHeight="1" x14ac:dyDescent="0.2"/>
    <row r="16514" ht="12.75" customHeight="1" x14ac:dyDescent="0.2"/>
    <row r="16515" ht="12.75" customHeight="1" x14ac:dyDescent="0.2"/>
    <row r="16516" ht="12.75" customHeight="1" x14ac:dyDescent="0.2"/>
    <row r="16517" ht="12.75" customHeight="1" x14ac:dyDescent="0.2"/>
    <row r="16518" ht="12.75" customHeight="1" x14ac:dyDescent="0.2"/>
    <row r="16519" ht="12.75" customHeight="1" x14ac:dyDescent="0.2"/>
    <row r="16520" ht="12.75" customHeight="1" x14ac:dyDescent="0.2"/>
    <row r="16521" ht="12.75" customHeight="1" x14ac:dyDescent="0.2"/>
    <row r="16522" ht="12.75" customHeight="1" x14ac:dyDescent="0.2"/>
    <row r="16523" ht="12.75" customHeight="1" x14ac:dyDescent="0.2"/>
    <row r="16524" ht="12.75" customHeight="1" x14ac:dyDescent="0.2"/>
    <row r="16525" ht="12.75" customHeight="1" x14ac:dyDescent="0.2"/>
    <row r="16526" ht="12.75" customHeight="1" x14ac:dyDescent="0.2"/>
    <row r="16527" ht="12.75" customHeight="1" x14ac:dyDescent="0.2"/>
    <row r="16528" ht="12.75" customHeight="1" x14ac:dyDescent="0.2"/>
    <row r="16529" ht="12.75" customHeight="1" x14ac:dyDescent="0.2"/>
    <row r="16530" ht="12.75" customHeight="1" x14ac:dyDescent="0.2"/>
    <row r="16531" ht="12.75" customHeight="1" x14ac:dyDescent="0.2"/>
    <row r="16532" ht="12.75" customHeight="1" x14ac:dyDescent="0.2"/>
    <row r="16533" ht="12.75" customHeight="1" x14ac:dyDescent="0.2"/>
    <row r="16534" ht="12.75" customHeight="1" x14ac:dyDescent="0.2"/>
    <row r="16535" ht="12.75" customHeight="1" x14ac:dyDescent="0.2"/>
    <row r="16536" ht="12.75" customHeight="1" x14ac:dyDescent="0.2"/>
    <row r="16537" ht="12.75" customHeight="1" x14ac:dyDescent="0.2"/>
    <row r="16538" ht="12.75" customHeight="1" x14ac:dyDescent="0.2"/>
    <row r="16539" ht="12.75" customHeight="1" x14ac:dyDescent="0.2"/>
    <row r="16540" ht="12.75" customHeight="1" x14ac:dyDescent="0.2"/>
    <row r="16541" ht="12.75" customHeight="1" x14ac:dyDescent="0.2"/>
    <row r="16542" ht="12.75" customHeight="1" x14ac:dyDescent="0.2"/>
    <row r="16543" ht="12.75" customHeight="1" x14ac:dyDescent="0.2"/>
    <row r="16544" ht="12.75" customHeight="1" x14ac:dyDescent="0.2"/>
    <row r="16545" ht="12.75" customHeight="1" x14ac:dyDescent="0.2"/>
    <row r="16546" ht="12.75" customHeight="1" x14ac:dyDescent="0.2"/>
    <row r="16547" ht="12.75" customHeight="1" x14ac:dyDescent="0.2"/>
    <row r="16548" ht="12.75" customHeight="1" x14ac:dyDescent="0.2"/>
    <row r="16549" ht="12.75" customHeight="1" x14ac:dyDescent="0.2"/>
    <row r="16550" ht="12.75" customHeight="1" x14ac:dyDescent="0.2"/>
    <row r="16551" ht="12.75" customHeight="1" x14ac:dyDescent="0.2"/>
    <row r="16552" ht="12.75" customHeight="1" x14ac:dyDescent="0.2"/>
    <row r="16553" ht="12.75" customHeight="1" x14ac:dyDescent="0.2"/>
    <row r="16554" ht="12.75" customHeight="1" x14ac:dyDescent="0.2"/>
    <row r="16555" ht="12.75" customHeight="1" x14ac:dyDescent="0.2"/>
    <row r="16556" ht="12.75" customHeight="1" x14ac:dyDescent="0.2"/>
    <row r="16557" ht="12.75" customHeight="1" x14ac:dyDescent="0.2"/>
    <row r="16558" ht="12.75" customHeight="1" x14ac:dyDescent="0.2"/>
    <row r="16559" ht="12.75" customHeight="1" x14ac:dyDescent="0.2"/>
    <row r="16560" ht="12.75" customHeight="1" x14ac:dyDescent="0.2"/>
    <row r="16561" ht="12.75" customHeight="1" x14ac:dyDescent="0.2"/>
    <row r="16562" ht="12.75" customHeight="1" x14ac:dyDescent="0.2"/>
    <row r="16563" ht="12.75" customHeight="1" x14ac:dyDescent="0.2"/>
    <row r="16564" ht="12.75" customHeight="1" x14ac:dyDescent="0.2"/>
    <row r="16565" ht="12.75" customHeight="1" x14ac:dyDescent="0.2"/>
    <row r="16566" ht="12.75" customHeight="1" x14ac:dyDescent="0.2"/>
    <row r="16567" ht="12.75" customHeight="1" x14ac:dyDescent="0.2"/>
    <row r="16568" ht="12.75" customHeight="1" x14ac:dyDescent="0.2"/>
    <row r="16569" ht="12.75" customHeight="1" x14ac:dyDescent="0.2"/>
    <row r="16570" ht="12.75" customHeight="1" x14ac:dyDescent="0.2"/>
    <row r="16571" ht="12.75" customHeight="1" x14ac:dyDescent="0.2"/>
    <row r="16572" ht="12.75" customHeight="1" x14ac:dyDescent="0.2"/>
    <row r="16573" ht="12.75" customHeight="1" x14ac:dyDescent="0.2"/>
    <row r="16574" ht="12.75" customHeight="1" x14ac:dyDescent="0.2"/>
    <row r="16575" ht="12.75" customHeight="1" x14ac:dyDescent="0.2"/>
    <row r="16576" ht="12.75" customHeight="1" x14ac:dyDescent="0.2"/>
    <row r="16577" ht="12.75" customHeight="1" x14ac:dyDescent="0.2"/>
    <row r="16578" ht="12.75" customHeight="1" x14ac:dyDescent="0.2"/>
    <row r="16579" ht="12.75" customHeight="1" x14ac:dyDescent="0.2"/>
    <row r="16580" ht="12.75" customHeight="1" x14ac:dyDescent="0.2"/>
    <row r="16581" ht="12.75" customHeight="1" x14ac:dyDescent="0.2"/>
    <row r="16582" ht="12.75" customHeight="1" x14ac:dyDescent="0.2"/>
    <row r="16583" ht="12.75" customHeight="1" x14ac:dyDescent="0.2"/>
    <row r="16584" ht="12.75" customHeight="1" x14ac:dyDescent="0.2"/>
    <row r="16585" ht="12.75" customHeight="1" x14ac:dyDescent="0.2"/>
    <row r="16586" ht="12.75" customHeight="1" x14ac:dyDescent="0.2"/>
    <row r="16587" ht="12.75" customHeight="1" x14ac:dyDescent="0.2"/>
    <row r="16588" ht="12.75" customHeight="1" x14ac:dyDescent="0.2"/>
    <row r="16589" ht="12.75" customHeight="1" x14ac:dyDescent="0.2"/>
    <row r="16590" ht="12.75" customHeight="1" x14ac:dyDescent="0.2"/>
    <row r="16591" ht="12.75" customHeight="1" x14ac:dyDescent="0.2"/>
    <row r="16592" ht="12.75" customHeight="1" x14ac:dyDescent="0.2"/>
    <row r="16593" ht="12.75" customHeight="1" x14ac:dyDescent="0.2"/>
    <row r="16594" ht="12.75" customHeight="1" x14ac:dyDescent="0.2"/>
    <row r="16595" ht="12.75" customHeight="1" x14ac:dyDescent="0.2"/>
    <row r="16596" ht="12.75" customHeight="1" x14ac:dyDescent="0.2"/>
    <row r="16597" ht="12.75" customHeight="1" x14ac:dyDescent="0.2"/>
    <row r="16598" ht="12.75" customHeight="1" x14ac:dyDescent="0.2"/>
    <row r="16599" ht="12.75" customHeight="1" x14ac:dyDescent="0.2"/>
    <row r="16600" ht="12.75" customHeight="1" x14ac:dyDescent="0.2"/>
    <row r="16601" ht="12.75" customHeight="1" x14ac:dyDescent="0.2"/>
    <row r="16602" ht="12.75" customHeight="1" x14ac:dyDescent="0.2"/>
    <row r="16603" ht="12.75" customHeight="1" x14ac:dyDescent="0.2"/>
    <row r="16604" ht="12.75" customHeight="1" x14ac:dyDescent="0.2"/>
    <row r="16605" ht="12.75" customHeight="1" x14ac:dyDescent="0.2"/>
    <row r="16606" ht="12.75" customHeight="1" x14ac:dyDescent="0.2"/>
    <row r="16607" ht="12.75" customHeight="1" x14ac:dyDescent="0.2"/>
    <row r="16608" ht="12.75" customHeight="1" x14ac:dyDescent="0.2"/>
    <row r="16609" ht="12.75" customHeight="1" x14ac:dyDescent="0.2"/>
    <row r="16610" ht="12.75" customHeight="1" x14ac:dyDescent="0.2"/>
    <row r="16611" ht="12.75" customHeight="1" x14ac:dyDescent="0.2"/>
    <row r="16612" ht="12.75" customHeight="1" x14ac:dyDescent="0.2"/>
    <row r="16613" ht="12.75" customHeight="1" x14ac:dyDescent="0.2"/>
    <row r="16614" ht="12.75" customHeight="1" x14ac:dyDescent="0.2"/>
    <row r="16615" ht="12.75" customHeight="1" x14ac:dyDescent="0.2"/>
    <row r="16616" ht="12.75" customHeight="1" x14ac:dyDescent="0.2"/>
    <row r="16617" ht="12.75" customHeight="1" x14ac:dyDescent="0.2"/>
    <row r="16618" ht="12.75" customHeight="1" x14ac:dyDescent="0.2"/>
    <row r="16619" ht="12.75" customHeight="1" x14ac:dyDescent="0.2"/>
    <row r="16620" ht="12.75" customHeight="1" x14ac:dyDescent="0.2"/>
    <row r="16621" ht="12.75" customHeight="1" x14ac:dyDescent="0.2"/>
    <row r="16622" ht="12.75" customHeight="1" x14ac:dyDescent="0.2"/>
    <row r="16623" ht="12.75" customHeight="1" x14ac:dyDescent="0.2"/>
    <row r="16624" ht="12.75" customHeight="1" x14ac:dyDescent="0.2"/>
    <row r="16625" ht="12.75" customHeight="1" x14ac:dyDescent="0.2"/>
    <row r="16626" ht="12.75" customHeight="1" x14ac:dyDescent="0.2"/>
    <row r="16627" ht="12.75" customHeight="1" x14ac:dyDescent="0.2"/>
    <row r="16628" ht="12.75" customHeight="1" x14ac:dyDescent="0.2"/>
    <row r="16629" ht="12.75" customHeight="1" x14ac:dyDescent="0.2"/>
    <row r="16630" ht="12.75" customHeight="1" x14ac:dyDescent="0.2"/>
    <row r="16631" ht="12.75" customHeight="1" x14ac:dyDescent="0.2"/>
    <row r="16632" ht="12.75" customHeight="1" x14ac:dyDescent="0.2"/>
    <row r="16633" ht="12.75" customHeight="1" x14ac:dyDescent="0.2"/>
    <row r="16634" ht="12.75" customHeight="1" x14ac:dyDescent="0.2"/>
    <row r="16635" ht="12.75" customHeight="1" x14ac:dyDescent="0.2"/>
    <row r="16636" ht="12.75" customHeight="1" x14ac:dyDescent="0.2"/>
    <row r="16637" ht="12.75" customHeight="1" x14ac:dyDescent="0.2"/>
    <row r="16638" ht="12.75" customHeight="1" x14ac:dyDescent="0.2"/>
    <row r="16639" ht="12.75" customHeight="1" x14ac:dyDescent="0.2"/>
    <row r="16640" ht="12.75" customHeight="1" x14ac:dyDescent="0.2"/>
    <row r="16641" ht="12.75" customHeight="1" x14ac:dyDescent="0.2"/>
    <row r="16642" ht="12.75" customHeight="1" x14ac:dyDescent="0.2"/>
    <row r="16643" ht="12.75" customHeight="1" x14ac:dyDescent="0.2"/>
    <row r="16644" ht="12.75" customHeight="1" x14ac:dyDescent="0.2"/>
    <row r="16645" ht="12.75" customHeight="1" x14ac:dyDescent="0.2"/>
    <row r="16646" ht="12.75" customHeight="1" x14ac:dyDescent="0.2"/>
    <row r="16647" ht="12.75" customHeight="1" x14ac:dyDescent="0.2"/>
    <row r="16648" ht="12.75" customHeight="1" x14ac:dyDescent="0.2"/>
    <row r="16649" ht="12.75" customHeight="1" x14ac:dyDescent="0.2"/>
    <row r="16650" ht="12.75" customHeight="1" x14ac:dyDescent="0.2"/>
    <row r="16651" ht="12.75" customHeight="1" x14ac:dyDescent="0.2"/>
    <row r="16652" ht="12.75" customHeight="1" x14ac:dyDescent="0.2"/>
    <row r="16653" ht="12.75" customHeight="1" x14ac:dyDescent="0.2"/>
    <row r="16654" ht="12.75" customHeight="1" x14ac:dyDescent="0.2"/>
    <row r="16655" ht="12.75" customHeight="1" x14ac:dyDescent="0.2"/>
    <row r="16656" ht="12.75" customHeight="1" x14ac:dyDescent="0.2"/>
    <row r="16657" ht="12.75" customHeight="1" x14ac:dyDescent="0.2"/>
    <row r="16658" ht="12.75" customHeight="1" x14ac:dyDescent="0.2"/>
    <row r="16659" ht="12.75" customHeight="1" x14ac:dyDescent="0.2"/>
    <row r="16660" ht="12.75" customHeight="1" x14ac:dyDescent="0.2"/>
    <row r="16661" ht="12.75" customHeight="1" x14ac:dyDescent="0.2"/>
    <row r="16662" ht="12.75" customHeight="1" x14ac:dyDescent="0.2"/>
    <row r="16663" ht="12.75" customHeight="1" x14ac:dyDescent="0.2"/>
    <row r="16664" ht="12.75" customHeight="1" x14ac:dyDescent="0.2"/>
    <row r="16665" ht="12.75" customHeight="1" x14ac:dyDescent="0.2"/>
    <row r="16666" ht="12.75" customHeight="1" x14ac:dyDescent="0.2"/>
    <row r="16667" ht="12.75" customHeight="1" x14ac:dyDescent="0.2"/>
    <row r="16668" ht="12.75" customHeight="1" x14ac:dyDescent="0.2"/>
    <row r="16669" ht="12.75" customHeight="1" x14ac:dyDescent="0.2"/>
    <row r="16670" ht="12.75" customHeight="1" x14ac:dyDescent="0.2"/>
    <row r="16671" ht="12.75" customHeight="1" x14ac:dyDescent="0.2"/>
    <row r="16672" ht="12.75" customHeight="1" x14ac:dyDescent="0.2"/>
    <row r="16673" ht="12.75" customHeight="1" x14ac:dyDescent="0.2"/>
    <row r="16674" ht="12.75" customHeight="1" x14ac:dyDescent="0.2"/>
    <row r="16675" ht="12.75" customHeight="1" x14ac:dyDescent="0.2"/>
    <row r="16676" ht="12.75" customHeight="1" x14ac:dyDescent="0.2"/>
    <row r="16677" ht="12.75" customHeight="1" x14ac:dyDescent="0.2"/>
    <row r="16678" ht="12.75" customHeight="1" x14ac:dyDescent="0.2"/>
    <row r="16679" ht="12.75" customHeight="1" x14ac:dyDescent="0.2"/>
    <row r="16680" ht="12.75" customHeight="1" x14ac:dyDescent="0.2"/>
    <row r="16681" ht="12.75" customHeight="1" x14ac:dyDescent="0.2"/>
    <row r="16682" ht="12.75" customHeight="1" x14ac:dyDescent="0.2"/>
    <row r="16683" ht="12.75" customHeight="1" x14ac:dyDescent="0.2"/>
    <row r="16684" ht="12.75" customHeight="1" x14ac:dyDescent="0.2"/>
    <row r="16685" ht="12.75" customHeight="1" x14ac:dyDescent="0.2"/>
    <row r="16686" ht="12.75" customHeight="1" x14ac:dyDescent="0.2"/>
    <row r="16687" ht="12.75" customHeight="1" x14ac:dyDescent="0.2"/>
    <row r="16688" ht="12.75" customHeight="1" x14ac:dyDescent="0.2"/>
    <row r="16689" ht="12.75" customHeight="1" x14ac:dyDescent="0.2"/>
    <row r="16690" ht="12.75" customHeight="1" x14ac:dyDescent="0.2"/>
    <row r="16691" ht="12.75" customHeight="1" x14ac:dyDescent="0.2"/>
    <row r="16692" ht="12.75" customHeight="1" x14ac:dyDescent="0.2"/>
    <row r="16693" ht="12.75" customHeight="1" x14ac:dyDescent="0.2"/>
    <row r="16694" ht="12.75" customHeight="1" x14ac:dyDescent="0.2"/>
    <row r="16695" ht="12.75" customHeight="1" x14ac:dyDescent="0.2"/>
    <row r="16696" ht="12.75" customHeight="1" x14ac:dyDescent="0.2"/>
    <row r="16697" ht="12.75" customHeight="1" x14ac:dyDescent="0.2"/>
    <row r="16698" ht="12.75" customHeight="1" x14ac:dyDescent="0.2"/>
    <row r="16699" ht="12.75" customHeight="1" x14ac:dyDescent="0.2"/>
    <row r="16700" ht="12.75" customHeight="1" x14ac:dyDescent="0.2"/>
    <row r="16701" ht="12.75" customHeight="1" x14ac:dyDescent="0.2"/>
    <row r="16702" ht="12.75" customHeight="1" x14ac:dyDescent="0.2"/>
    <row r="16703" ht="12.75" customHeight="1" x14ac:dyDescent="0.2"/>
    <row r="16704" ht="12.75" customHeight="1" x14ac:dyDescent="0.2"/>
    <row r="16705" ht="12.75" customHeight="1" x14ac:dyDescent="0.2"/>
    <row r="16706" ht="12.75" customHeight="1" x14ac:dyDescent="0.2"/>
    <row r="16707" ht="12.75" customHeight="1" x14ac:dyDescent="0.2"/>
    <row r="16708" ht="12.75" customHeight="1" x14ac:dyDescent="0.2"/>
    <row r="16709" ht="12.75" customHeight="1" x14ac:dyDescent="0.2"/>
    <row r="16710" ht="12.75" customHeight="1" x14ac:dyDescent="0.2"/>
    <row r="16711" ht="12.75" customHeight="1" x14ac:dyDescent="0.2"/>
    <row r="16712" ht="12.75" customHeight="1" x14ac:dyDescent="0.2"/>
    <row r="16713" ht="12.75" customHeight="1" x14ac:dyDescent="0.2"/>
    <row r="16714" ht="12.75" customHeight="1" x14ac:dyDescent="0.2"/>
    <row r="16715" ht="12.75" customHeight="1" x14ac:dyDescent="0.2"/>
    <row r="16716" ht="12.75" customHeight="1" x14ac:dyDescent="0.2"/>
    <row r="16717" ht="12.75" customHeight="1" x14ac:dyDescent="0.2"/>
    <row r="16718" ht="12.75" customHeight="1" x14ac:dyDescent="0.2"/>
    <row r="16719" ht="12.75" customHeight="1" x14ac:dyDescent="0.2"/>
    <row r="16720" ht="12.75" customHeight="1" x14ac:dyDescent="0.2"/>
    <row r="16721" ht="12.75" customHeight="1" x14ac:dyDescent="0.2"/>
    <row r="16722" ht="12.75" customHeight="1" x14ac:dyDescent="0.2"/>
    <row r="16723" ht="12.75" customHeight="1" x14ac:dyDescent="0.2"/>
    <row r="16724" ht="12.75" customHeight="1" x14ac:dyDescent="0.2"/>
    <row r="16725" ht="12.75" customHeight="1" x14ac:dyDescent="0.2"/>
    <row r="16726" ht="12.75" customHeight="1" x14ac:dyDescent="0.2"/>
    <row r="16727" ht="12.75" customHeight="1" x14ac:dyDescent="0.2"/>
    <row r="16728" ht="12.75" customHeight="1" x14ac:dyDescent="0.2"/>
    <row r="16729" ht="12.75" customHeight="1" x14ac:dyDescent="0.2"/>
    <row r="16730" ht="12.75" customHeight="1" x14ac:dyDescent="0.2"/>
    <row r="16731" ht="12.75" customHeight="1" x14ac:dyDescent="0.2"/>
    <row r="16732" ht="12.75" customHeight="1" x14ac:dyDescent="0.2"/>
    <row r="16733" ht="12.75" customHeight="1" x14ac:dyDescent="0.2"/>
    <row r="16734" ht="12.75" customHeight="1" x14ac:dyDescent="0.2"/>
    <row r="16735" ht="12.75" customHeight="1" x14ac:dyDescent="0.2"/>
    <row r="16736" ht="12.75" customHeight="1" x14ac:dyDescent="0.2"/>
    <row r="16737" ht="12.75" customHeight="1" x14ac:dyDescent="0.2"/>
    <row r="16738" ht="12.75" customHeight="1" x14ac:dyDescent="0.2"/>
    <row r="16739" ht="12.75" customHeight="1" x14ac:dyDescent="0.2"/>
    <row r="16740" ht="12.75" customHeight="1" x14ac:dyDescent="0.2"/>
    <row r="16741" ht="12.75" customHeight="1" x14ac:dyDescent="0.2"/>
    <row r="16742" ht="12.75" customHeight="1" x14ac:dyDescent="0.2"/>
    <row r="16743" ht="12.75" customHeight="1" x14ac:dyDescent="0.2"/>
    <row r="16744" ht="12.75" customHeight="1" x14ac:dyDescent="0.2"/>
    <row r="16745" ht="12.75" customHeight="1" x14ac:dyDescent="0.2"/>
    <row r="16746" ht="12.75" customHeight="1" x14ac:dyDescent="0.2"/>
    <row r="16747" ht="12.75" customHeight="1" x14ac:dyDescent="0.2"/>
    <row r="16748" ht="12.75" customHeight="1" x14ac:dyDescent="0.2"/>
    <row r="16749" ht="12.75" customHeight="1" x14ac:dyDescent="0.2"/>
    <row r="16750" ht="12.75" customHeight="1" x14ac:dyDescent="0.2"/>
    <row r="16751" ht="12.75" customHeight="1" x14ac:dyDescent="0.2"/>
    <row r="16752" ht="12.75" customHeight="1" x14ac:dyDescent="0.2"/>
    <row r="16753" ht="12.75" customHeight="1" x14ac:dyDescent="0.2"/>
    <row r="16754" ht="12.75" customHeight="1" x14ac:dyDescent="0.2"/>
    <row r="16755" ht="12.75" customHeight="1" x14ac:dyDescent="0.2"/>
    <row r="16756" ht="12.75" customHeight="1" x14ac:dyDescent="0.2"/>
    <row r="16757" ht="12.75" customHeight="1" x14ac:dyDescent="0.2"/>
    <row r="16758" ht="12.75" customHeight="1" x14ac:dyDescent="0.2"/>
    <row r="16759" ht="12.75" customHeight="1" x14ac:dyDescent="0.2"/>
    <row r="16760" ht="12.75" customHeight="1" x14ac:dyDescent="0.2"/>
    <row r="16761" ht="12.75" customHeight="1" x14ac:dyDescent="0.2"/>
    <row r="16762" ht="12.75" customHeight="1" x14ac:dyDescent="0.2"/>
    <row r="16763" ht="12.75" customHeight="1" x14ac:dyDescent="0.2"/>
    <row r="16764" ht="12.75" customHeight="1" x14ac:dyDescent="0.2"/>
    <row r="16765" ht="12.75" customHeight="1" x14ac:dyDescent="0.2"/>
    <row r="16766" ht="12.75" customHeight="1" x14ac:dyDescent="0.2"/>
    <row r="16767" ht="12.75" customHeight="1" x14ac:dyDescent="0.2"/>
    <row r="16768" ht="12.75" customHeight="1" x14ac:dyDescent="0.2"/>
    <row r="16769" ht="12.75" customHeight="1" x14ac:dyDescent="0.2"/>
    <row r="16770" ht="12.75" customHeight="1" x14ac:dyDescent="0.2"/>
    <row r="16771" ht="12.75" customHeight="1" x14ac:dyDescent="0.2"/>
    <row r="16772" ht="12.75" customHeight="1" x14ac:dyDescent="0.2"/>
    <row r="16773" ht="12.75" customHeight="1" x14ac:dyDescent="0.2"/>
    <row r="16774" ht="12.75" customHeight="1" x14ac:dyDescent="0.2"/>
    <row r="16775" ht="12.75" customHeight="1" x14ac:dyDescent="0.2"/>
    <row r="16776" ht="12.75" customHeight="1" x14ac:dyDescent="0.2"/>
    <row r="16777" ht="12.75" customHeight="1" x14ac:dyDescent="0.2"/>
    <row r="16778" ht="12.75" customHeight="1" x14ac:dyDescent="0.2"/>
    <row r="16779" ht="12.75" customHeight="1" x14ac:dyDescent="0.2"/>
    <row r="16780" ht="12.75" customHeight="1" x14ac:dyDescent="0.2"/>
    <row r="16781" ht="12.75" customHeight="1" x14ac:dyDescent="0.2"/>
    <row r="16782" ht="12.75" customHeight="1" x14ac:dyDescent="0.2"/>
    <row r="16783" ht="12.75" customHeight="1" x14ac:dyDescent="0.2"/>
    <row r="16784" ht="12.75" customHeight="1" x14ac:dyDescent="0.2"/>
    <row r="16785" ht="12.75" customHeight="1" x14ac:dyDescent="0.2"/>
    <row r="16786" ht="12.75" customHeight="1" x14ac:dyDescent="0.2"/>
    <row r="16787" ht="12.75" customHeight="1" x14ac:dyDescent="0.2"/>
    <row r="16788" ht="12.75" customHeight="1" x14ac:dyDescent="0.2"/>
    <row r="16789" ht="12.75" customHeight="1" x14ac:dyDescent="0.2"/>
    <row r="16790" ht="12.75" customHeight="1" x14ac:dyDescent="0.2"/>
    <row r="16791" ht="12.75" customHeight="1" x14ac:dyDescent="0.2"/>
    <row r="16792" ht="12.75" customHeight="1" x14ac:dyDescent="0.2"/>
    <row r="16793" ht="12.75" customHeight="1" x14ac:dyDescent="0.2"/>
    <row r="16794" ht="12.75" customHeight="1" x14ac:dyDescent="0.2"/>
    <row r="16795" ht="12.75" customHeight="1" x14ac:dyDescent="0.2"/>
    <row r="16796" ht="12.75" customHeight="1" x14ac:dyDescent="0.2"/>
    <row r="16797" ht="12.75" customHeight="1" x14ac:dyDescent="0.2"/>
    <row r="16798" ht="12.75" customHeight="1" x14ac:dyDescent="0.2"/>
    <row r="16799" ht="12.75" customHeight="1" x14ac:dyDescent="0.2"/>
    <row r="16800" ht="12.75" customHeight="1" x14ac:dyDescent="0.2"/>
    <row r="16801" ht="12.75" customHeight="1" x14ac:dyDescent="0.2"/>
    <row r="16802" ht="12.75" customHeight="1" x14ac:dyDescent="0.2"/>
    <row r="16803" ht="12.75" customHeight="1" x14ac:dyDescent="0.2"/>
    <row r="16804" ht="12.75" customHeight="1" x14ac:dyDescent="0.2"/>
    <row r="16805" ht="12.75" customHeight="1" x14ac:dyDescent="0.2"/>
    <row r="16806" ht="12.75" customHeight="1" x14ac:dyDescent="0.2"/>
    <row r="16807" ht="12.75" customHeight="1" x14ac:dyDescent="0.2"/>
    <row r="16808" ht="12.75" customHeight="1" x14ac:dyDescent="0.2"/>
    <row r="16809" ht="12.75" customHeight="1" x14ac:dyDescent="0.2"/>
    <row r="16810" ht="12.75" customHeight="1" x14ac:dyDescent="0.2"/>
    <row r="16811" ht="12.75" customHeight="1" x14ac:dyDescent="0.2"/>
    <row r="16812" ht="12.75" customHeight="1" x14ac:dyDescent="0.2"/>
    <row r="16813" ht="12.75" customHeight="1" x14ac:dyDescent="0.2"/>
    <row r="16814" ht="12.75" customHeight="1" x14ac:dyDescent="0.2"/>
    <row r="16815" ht="12.75" customHeight="1" x14ac:dyDescent="0.2"/>
    <row r="16816" ht="12.75" customHeight="1" x14ac:dyDescent="0.2"/>
    <row r="16817" ht="12.75" customHeight="1" x14ac:dyDescent="0.2"/>
    <row r="16818" ht="12.75" customHeight="1" x14ac:dyDescent="0.2"/>
    <row r="16819" ht="12.75" customHeight="1" x14ac:dyDescent="0.2"/>
    <row r="16820" ht="12.75" customHeight="1" x14ac:dyDescent="0.2"/>
    <row r="16821" ht="12.75" customHeight="1" x14ac:dyDescent="0.2"/>
    <row r="16822" ht="12.75" customHeight="1" x14ac:dyDescent="0.2"/>
    <row r="16823" ht="12.75" customHeight="1" x14ac:dyDescent="0.2"/>
    <row r="16824" ht="12.75" customHeight="1" x14ac:dyDescent="0.2"/>
    <row r="16825" ht="12.75" customHeight="1" x14ac:dyDescent="0.2"/>
    <row r="16826" ht="12.75" customHeight="1" x14ac:dyDescent="0.2"/>
    <row r="16827" ht="12.75" customHeight="1" x14ac:dyDescent="0.2"/>
    <row r="16828" ht="12.75" customHeight="1" x14ac:dyDescent="0.2"/>
    <row r="16829" ht="12.75" customHeight="1" x14ac:dyDescent="0.2"/>
    <row r="16830" ht="12.75" customHeight="1" x14ac:dyDescent="0.2"/>
    <row r="16831" ht="12.75" customHeight="1" x14ac:dyDescent="0.2"/>
    <row r="16832" ht="12.75" customHeight="1" x14ac:dyDescent="0.2"/>
    <row r="16833" ht="12.75" customHeight="1" x14ac:dyDescent="0.2"/>
    <row r="16834" ht="12.75" customHeight="1" x14ac:dyDescent="0.2"/>
    <row r="16835" ht="12.75" customHeight="1" x14ac:dyDescent="0.2"/>
    <row r="16836" ht="12.75" customHeight="1" x14ac:dyDescent="0.2"/>
    <row r="16837" ht="12.75" customHeight="1" x14ac:dyDescent="0.2"/>
    <row r="16838" ht="12.75" customHeight="1" x14ac:dyDescent="0.2"/>
    <row r="16839" ht="12.75" customHeight="1" x14ac:dyDescent="0.2"/>
    <row r="16840" ht="12.75" customHeight="1" x14ac:dyDescent="0.2"/>
    <row r="16841" ht="12.75" customHeight="1" x14ac:dyDescent="0.2"/>
    <row r="16842" ht="12.75" customHeight="1" x14ac:dyDescent="0.2"/>
    <row r="16843" ht="12.75" customHeight="1" x14ac:dyDescent="0.2"/>
    <row r="16844" ht="12.75" customHeight="1" x14ac:dyDescent="0.2"/>
    <row r="16845" ht="12.75" customHeight="1" x14ac:dyDescent="0.2"/>
    <row r="16846" ht="12.75" customHeight="1" x14ac:dyDescent="0.2"/>
    <row r="16847" ht="12.75" customHeight="1" x14ac:dyDescent="0.2"/>
    <row r="16848" ht="12.75" customHeight="1" x14ac:dyDescent="0.2"/>
    <row r="16849" ht="12.75" customHeight="1" x14ac:dyDescent="0.2"/>
    <row r="16850" ht="12.75" customHeight="1" x14ac:dyDescent="0.2"/>
    <row r="16851" ht="12.75" customHeight="1" x14ac:dyDescent="0.2"/>
    <row r="16852" ht="12.75" customHeight="1" x14ac:dyDescent="0.2"/>
    <row r="16853" ht="12.75" customHeight="1" x14ac:dyDescent="0.2"/>
    <row r="16854" ht="12.75" customHeight="1" x14ac:dyDescent="0.2"/>
    <row r="16855" ht="12.75" customHeight="1" x14ac:dyDescent="0.2"/>
    <row r="16856" ht="12.75" customHeight="1" x14ac:dyDescent="0.2"/>
    <row r="16857" ht="12.75" customHeight="1" x14ac:dyDescent="0.2"/>
    <row r="16858" ht="12.75" customHeight="1" x14ac:dyDescent="0.2"/>
    <row r="16859" ht="12.75" customHeight="1" x14ac:dyDescent="0.2"/>
    <row r="16860" ht="12.75" customHeight="1" x14ac:dyDescent="0.2"/>
    <row r="16861" ht="12.75" customHeight="1" x14ac:dyDescent="0.2"/>
    <row r="16862" ht="12.75" customHeight="1" x14ac:dyDescent="0.2"/>
    <row r="16863" ht="12.75" customHeight="1" x14ac:dyDescent="0.2"/>
    <row r="16864" ht="12.75" customHeight="1" x14ac:dyDescent="0.2"/>
    <row r="16865" ht="12.75" customHeight="1" x14ac:dyDescent="0.2"/>
    <row r="16866" ht="12.75" customHeight="1" x14ac:dyDescent="0.2"/>
    <row r="16867" ht="12.75" customHeight="1" x14ac:dyDescent="0.2"/>
    <row r="16868" ht="12.75" customHeight="1" x14ac:dyDescent="0.2"/>
    <row r="16869" ht="12.75" customHeight="1" x14ac:dyDescent="0.2"/>
    <row r="16870" ht="12.75" customHeight="1" x14ac:dyDescent="0.2"/>
    <row r="16871" ht="12.75" customHeight="1" x14ac:dyDescent="0.2"/>
    <row r="16872" ht="12.75" customHeight="1" x14ac:dyDescent="0.2"/>
    <row r="16873" ht="12.75" customHeight="1" x14ac:dyDescent="0.2"/>
    <row r="16874" ht="12.75" customHeight="1" x14ac:dyDescent="0.2"/>
    <row r="16875" ht="12.75" customHeight="1" x14ac:dyDescent="0.2"/>
    <row r="16876" ht="12.75" customHeight="1" x14ac:dyDescent="0.2"/>
    <row r="16877" ht="12.75" customHeight="1" x14ac:dyDescent="0.2"/>
    <row r="16878" ht="12.75" customHeight="1" x14ac:dyDescent="0.2"/>
    <row r="16879" ht="12.75" customHeight="1" x14ac:dyDescent="0.2"/>
    <row r="16880" ht="12.75" customHeight="1" x14ac:dyDescent="0.2"/>
    <row r="16881" ht="12.75" customHeight="1" x14ac:dyDescent="0.2"/>
    <row r="16882" ht="12.75" customHeight="1" x14ac:dyDescent="0.2"/>
    <row r="16883" ht="12.75" customHeight="1" x14ac:dyDescent="0.2"/>
    <row r="16884" ht="12.75" customHeight="1" x14ac:dyDescent="0.2"/>
    <row r="16885" ht="12.75" customHeight="1" x14ac:dyDescent="0.2"/>
    <row r="16886" ht="12.75" customHeight="1" x14ac:dyDescent="0.2"/>
    <row r="16887" ht="12.75" customHeight="1" x14ac:dyDescent="0.2"/>
    <row r="16888" ht="12.75" customHeight="1" x14ac:dyDescent="0.2"/>
    <row r="16889" ht="12.75" customHeight="1" x14ac:dyDescent="0.2"/>
    <row r="16890" ht="12.75" customHeight="1" x14ac:dyDescent="0.2"/>
    <row r="16891" ht="12.75" customHeight="1" x14ac:dyDescent="0.2"/>
    <row r="16892" ht="12.75" customHeight="1" x14ac:dyDescent="0.2"/>
    <row r="16893" ht="12.75" customHeight="1" x14ac:dyDescent="0.2"/>
    <row r="16894" ht="12.75" customHeight="1" x14ac:dyDescent="0.2"/>
    <row r="16895" ht="12.75" customHeight="1" x14ac:dyDescent="0.2"/>
    <row r="16896" ht="12.75" customHeight="1" x14ac:dyDescent="0.2"/>
    <row r="16897" ht="12.75" customHeight="1" x14ac:dyDescent="0.2"/>
    <row r="16898" ht="12.75" customHeight="1" x14ac:dyDescent="0.2"/>
    <row r="16899" ht="12.75" customHeight="1" x14ac:dyDescent="0.2"/>
    <row r="16900" ht="12.75" customHeight="1" x14ac:dyDescent="0.2"/>
    <row r="16901" ht="12.75" customHeight="1" x14ac:dyDescent="0.2"/>
    <row r="16902" ht="12.75" customHeight="1" x14ac:dyDescent="0.2"/>
    <row r="16903" ht="12.75" customHeight="1" x14ac:dyDescent="0.2"/>
    <row r="16904" ht="12.75" customHeight="1" x14ac:dyDescent="0.2"/>
    <row r="16905" ht="12.75" customHeight="1" x14ac:dyDescent="0.2"/>
    <row r="16906" ht="12.75" customHeight="1" x14ac:dyDescent="0.2"/>
    <row r="16907" ht="12.75" customHeight="1" x14ac:dyDescent="0.2"/>
    <row r="16908" ht="12.75" customHeight="1" x14ac:dyDescent="0.2"/>
    <row r="16909" ht="12.75" customHeight="1" x14ac:dyDescent="0.2"/>
    <row r="16910" ht="12.75" customHeight="1" x14ac:dyDescent="0.2"/>
    <row r="16911" ht="12.75" customHeight="1" x14ac:dyDescent="0.2"/>
    <row r="16912" ht="12.75" customHeight="1" x14ac:dyDescent="0.2"/>
    <row r="16913" ht="12.75" customHeight="1" x14ac:dyDescent="0.2"/>
    <row r="16914" ht="12.75" customHeight="1" x14ac:dyDescent="0.2"/>
    <row r="16915" ht="12.75" customHeight="1" x14ac:dyDescent="0.2"/>
    <row r="16916" ht="12.75" customHeight="1" x14ac:dyDescent="0.2"/>
    <row r="16917" ht="12.75" customHeight="1" x14ac:dyDescent="0.2"/>
    <row r="16918" ht="12.75" customHeight="1" x14ac:dyDescent="0.2"/>
    <row r="16919" ht="12.75" customHeight="1" x14ac:dyDescent="0.2"/>
    <row r="16920" ht="12.75" customHeight="1" x14ac:dyDescent="0.2"/>
    <row r="16921" ht="12.75" customHeight="1" x14ac:dyDescent="0.2"/>
    <row r="16922" ht="12.75" customHeight="1" x14ac:dyDescent="0.2"/>
    <row r="16923" ht="12.75" customHeight="1" x14ac:dyDescent="0.2"/>
    <row r="16924" ht="12.75" customHeight="1" x14ac:dyDescent="0.2"/>
    <row r="16925" ht="12.75" customHeight="1" x14ac:dyDescent="0.2"/>
    <row r="16926" ht="12.75" customHeight="1" x14ac:dyDescent="0.2"/>
    <row r="16927" ht="12.75" customHeight="1" x14ac:dyDescent="0.2"/>
    <row r="16928" ht="12.75" customHeight="1" x14ac:dyDescent="0.2"/>
    <row r="16929" ht="12.75" customHeight="1" x14ac:dyDescent="0.2"/>
    <row r="16930" ht="12.75" customHeight="1" x14ac:dyDescent="0.2"/>
    <row r="16931" ht="12.75" customHeight="1" x14ac:dyDescent="0.2"/>
    <row r="16932" ht="12.75" customHeight="1" x14ac:dyDescent="0.2"/>
    <row r="16933" ht="12.75" customHeight="1" x14ac:dyDescent="0.2"/>
    <row r="16934" ht="12.75" customHeight="1" x14ac:dyDescent="0.2"/>
    <row r="16935" ht="12.75" customHeight="1" x14ac:dyDescent="0.2"/>
    <row r="16936" ht="12.75" customHeight="1" x14ac:dyDescent="0.2"/>
    <row r="16937" ht="12.75" customHeight="1" x14ac:dyDescent="0.2"/>
    <row r="16938" ht="12.75" customHeight="1" x14ac:dyDescent="0.2"/>
    <row r="16939" ht="12.75" customHeight="1" x14ac:dyDescent="0.2"/>
    <row r="16940" ht="12.75" customHeight="1" x14ac:dyDescent="0.2"/>
    <row r="16941" ht="12.75" customHeight="1" x14ac:dyDescent="0.2"/>
    <row r="16942" ht="12.75" customHeight="1" x14ac:dyDescent="0.2"/>
    <row r="16943" ht="12.75" customHeight="1" x14ac:dyDescent="0.2"/>
    <row r="16944" ht="12.75" customHeight="1" x14ac:dyDescent="0.2"/>
    <row r="16945" ht="12.75" customHeight="1" x14ac:dyDescent="0.2"/>
    <row r="16946" ht="12.75" customHeight="1" x14ac:dyDescent="0.2"/>
    <row r="16947" ht="12.75" customHeight="1" x14ac:dyDescent="0.2"/>
    <row r="16948" ht="12.75" customHeight="1" x14ac:dyDescent="0.2"/>
    <row r="16949" ht="12.75" customHeight="1" x14ac:dyDescent="0.2"/>
    <row r="16950" ht="12.75" customHeight="1" x14ac:dyDescent="0.2"/>
    <row r="16951" ht="12.75" customHeight="1" x14ac:dyDescent="0.2"/>
    <row r="16952" ht="12.75" customHeight="1" x14ac:dyDescent="0.2"/>
    <row r="16953" ht="12.75" customHeight="1" x14ac:dyDescent="0.2"/>
    <row r="16954" ht="12.75" customHeight="1" x14ac:dyDescent="0.2"/>
    <row r="16955" ht="12.75" customHeight="1" x14ac:dyDescent="0.2"/>
    <row r="16956" ht="12.75" customHeight="1" x14ac:dyDescent="0.2"/>
    <row r="16957" ht="12.75" customHeight="1" x14ac:dyDescent="0.2"/>
    <row r="16958" ht="12.75" customHeight="1" x14ac:dyDescent="0.2"/>
    <row r="16959" ht="12.75" customHeight="1" x14ac:dyDescent="0.2"/>
    <row r="16960" ht="12.75" customHeight="1" x14ac:dyDescent="0.2"/>
    <row r="16961" ht="12.75" customHeight="1" x14ac:dyDescent="0.2"/>
    <row r="16962" ht="12.75" customHeight="1" x14ac:dyDescent="0.2"/>
    <row r="16963" ht="12.75" customHeight="1" x14ac:dyDescent="0.2"/>
    <row r="16964" ht="12.75" customHeight="1" x14ac:dyDescent="0.2"/>
    <row r="16965" ht="12.75" customHeight="1" x14ac:dyDescent="0.2"/>
    <row r="16966" ht="12.75" customHeight="1" x14ac:dyDescent="0.2"/>
    <row r="16967" ht="12.75" customHeight="1" x14ac:dyDescent="0.2"/>
    <row r="16968" ht="12.75" customHeight="1" x14ac:dyDescent="0.2"/>
    <row r="16969" ht="12.75" customHeight="1" x14ac:dyDescent="0.2"/>
    <row r="16970" ht="12.75" customHeight="1" x14ac:dyDescent="0.2"/>
    <row r="16971" ht="12.75" customHeight="1" x14ac:dyDescent="0.2"/>
    <row r="16972" ht="12.75" customHeight="1" x14ac:dyDescent="0.2"/>
    <row r="16973" ht="12.75" customHeight="1" x14ac:dyDescent="0.2"/>
    <row r="16974" ht="12.75" customHeight="1" x14ac:dyDescent="0.2"/>
    <row r="16975" ht="12.75" customHeight="1" x14ac:dyDescent="0.2"/>
    <row r="16976" ht="12.75" customHeight="1" x14ac:dyDescent="0.2"/>
    <row r="16977" ht="12.75" customHeight="1" x14ac:dyDescent="0.2"/>
    <row r="16978" ht="12.75" customHeight="1" x14ac:dyDescent="0.2"/>
    <row r="16979" ht="12.75" customHeight="1" x14ac:dyDescent="0.2"/>
    <row r="16980" ht="12.75" customHeight="1" x14ac:dyDescent="0.2"/>
    <row r="16981" ht="12.75" customHeight="1" x14ac:dyDescent="0.2"/>
    <row r="16982" ht="12.75" customHeight="1" x14ac:dyDescent="0.2"/>
    <row r="16983" ht="12.75" customHeight="1" x14ac:dyDescent="0.2"/>
    <row r="16984" ht="12.75" customHeight="1" x14ac:dyDescent="0.2"/>
    <row r="16985" ht="12.75" customHeight="1" x14ac:dyDescent="0.2"/>
    <row r="16986" ht="12.75" customHeight="1" x14ac:dyDescent="0.2"/>
    <row r="16987" ht="12.75" customHeight="1" x14ac:dyDescent="0.2"/>
    <row r="16988" ht="12.75" customHeight="1" x14ac:dyDescent="0.2"/>
    <row r="16989" ht="12.75" customHeight="1" x14ac:dyDescent="0.2"/>
    <row r="16990" ht="12.75" customHeight="1" x14ac:dyDescent="0.2"/>
    <row r="16991" ht="12.75" customHeight="1" x14ac:dyDescent="0.2"/>
    <row r="16992" ht="12.75" customHeight="1" x14ac:dyDescent="0.2"/>
    <row r="16993" ht="12.75" customHeight="1" x14ac:dyDescent="0.2"/>
    <row r="16994" ht="12.75" customHeight="1" x14ac:dyDescent="0.2"/>
    <row r="16995" ht="12.75" customHeight="1" x14ac:dyDescent="0.2"/>
    <row r="16996" ht="12.75" customHeight="1" x14ac:dyDescent="0.2"/>
    <row r="16997" ht="12.75" customHeight="1" x14ac:dyDescent="0.2"/>
    <row r="16998" ht="12.75" customHeight="1" x14ac:dyDescent="0.2"/>
    <row r="16999" ht="12.75" customHeight="1" x14ac:dyDescent="0.2"/>
    <row r="17000" ht="12.75" customHeight="1" x14ac:dyDescent="0.2"/>
    <row r="17001" ht="12.75" customHeight="1" x14ac:dyDescent="0.2"/>
    <row r="17002" ht="12.75" customHeight="1" x14ac:dyDescent="0.2"/>
    <row r="17003" ht="12.75" customHeight="1" x14ac:dyDescent="0.2"/>
    <row r="17004" ht="12.75" customHeight="1" x14ac:dyDescent="0.2"/>
    <row r="17005" ht="12.75" customHeight="1" x14ac:dyDescent="0.2"/>
    <row r="17006" ht="12.75" customHeight="1" x14ac:dyDescent="0.2"/>
    <row r="17007" ht="12.75" customHeight="1" x14ac:dyDescent="0.2"/>
    <row r="17008" ht="12.75" customHeight="1" x14ac:dyDescent="0.2"/>
    <row r="17009" ht="12.75" customHeight="1" x14ac:dyDescent="0.2"/>
    <row r="17010" ht="12.75" customHeight="1" x14ac:dyDescent="0.2"/>
    <row r="17011" ht="12.75" customHeight="1" x14ac:dyDescent="0.2"/>
    <row r="17012" ht="12.75" customHeight="1" x14ac:dyDescent="0.2"/>
    <row r="17013" ht="12.75" customHeight="1" x14ac:dyDescent="0.2"/>
    <row r="17014" ht="12.75" customHeight="1" x14ac:dyDescent="0.2"/>
    <row r="17015" ht="12.75" customHeight="1" x14ac:dyDescent="0.2"/>
    <row r="17016" ht="12.75" customHeight="1" x14ac:dyDescent="0.2"/>
    <row r="17017" ht="12.75" customHeight="1" x14ac:dyDescent="0.2"/>
    <row r="17018" ht="12.75" customHeight="1" x14ac:dyDescent="0.2"/>
    <row r="17019" ht="12.75" customHeight="1" x14ac:dyDescent="0.2"/>
    <row r="17020" ht="12.75" customHeight="1" x14ac:dyDescent="0.2"/>
    <row r="17021" ht="12.75" customHeight="1" x14ac:dyDescent="0.2"/>
    <row r="17022" ht="12.75" customHeight="1" x14ac:dyDescent="0.2"/>
    <row r="17023" ht="12.75" customHeight="1" x14ac:dyDescent="0.2"/>
    <row r="17024" ht="12.75" customHeight="1" x14ac:dyDescent="0.2"/>
    <row r="17025" ht="12.75" customHeight="1" x14ac:dyDescent="0.2"/>
    <row r="17026" ht="12.75" customHeight="1" x14ac:dyDescent="0.2"/>
    <row r="17027" ht="12.75" customHeight="1" x14ac:dyDescent="0.2"/>
    <row r="17028" ht="12.75" customHeight="1" x14ac:dyDescent="0.2"/>
    <row r="17029" ht="12.75" customHeight="1" x14ac:dyDescent="0.2"/>
    <row r="17030" ht="12.75" customHeight="1" x14ac:dyDescent="0.2"/>
    <row r="17031" ht="12.75" customHeight="1" x14ac:dyDescent="0.2"/>
    <row r="17032" ht="12.75" customHeight="1" x14ac:dyDescent="0.2"/>
    <row r="17033" ht="12.75" customHeight="1" x14ac:dyDescent="0.2"/>
    <row r="17034" ht="12.75" customHeight="1" x14ac:dyDescent="0.2"/>
    <row r="17035" ht="12.75" customHeight="1" x14ac:dyDescent="0.2"/>
    <row r="17036" ht="12.75" customHeight="1" x14ac:dyDescent="0.2"/>
    <row r="17037" ht="12.75" customHeight="1" x14ac:dyDescent="0.2"/>
    <row r="17038" ht="12.75" customHeight="1" x14ac:dyDescent="0.2"/>
    <row r="17039" ht="12.75" customHeight="1" x14ac:dyDescent="0.2"/>
    <row r="17040" ht="12.75" customHeight="1" x14ac:dyDescent="0.2"/>
    <row r="17041" ht="12.75" customHeight="1" x14ac:dyDescent="0.2"/>
    <row r="17042" ht="12.75" customHeight="1" x14ac:dyDescent="0.2"/>
    <row r="17043" ht="12.75" customHeight="1" x14ac:dyDescent="0.2"/>
    <row r="17044" ht="12.75" customHeight="1" x14ac:dyDescent="0.2"/>
    <row r="17045" ht="12.75" customHeight="1" x14ac:dyDescent="0.2"/>
    <row r="17046" ht="12.75" customHeight="1" x14ac:dyDescent="0.2"/>
    <row r="17047" ht="12.75" customHeight="1" x14ac:dyDescent="0.2"/>
    <row r="17048" ht="12.75" customHeight="1" x14ac:dyDescent="0.2"/>
    <row r="17049" ht="12.75" customHeight="1" x14ac:dyDescent="0.2"/>
    <row r="17050" ht="12.75" customHeight="1" x14ac:dyDescent="0.2"/>
    <row r="17051" ht="12.75" customHeight="1" x14ac:dyDescent="0.2"/>
    <row r="17052" ht="12.75" customHeight="1" x14ac:dyDescent="0.2"/>
    <row r="17053" ht="12.75" customHeight="1" x14ac:dyDescent="0.2"/>
    <row r="17054" ht="12.75" customHeight="1" x14ac:dyDescent="0.2"/>
    <row r="17055" ht="12.75" customHeight="1" x14ac:dyDescent="0.2"/>
    <row r="17056" ht="12.75" customHeight="1" x14ac:dyDescent="0.2"/>
    <row r="17057" ht="12.75" customHeight="1" x14ac:dyDescent="0.2"/>
    <row r="17058" ht="12.75" customHeight="1" x14ac:dyDescent="0.2"/>
    <row r="17059" ht="12.75" customHeight="1" x14ac:dyDescent="0.2"/>
    <row r="17060" ht="12.75" customHeight="1" x14ac:dyDescent="0.2"/>
    <row r="17061" ht="12.75" customHeight="1" x14ac:dyDescent="0.2"/>
    <row r="17062" ht="12.75" customHeight="1" x14ac:dyDescent="0.2"/>
    <row r="17063" ht="12.75" customHeight="1" x14ac:dyDescent="0.2"/>
    <row r="17064" ht="12.75" customHeight="1" x14ac:dyDescent="0.2"/>
    <row r="17065" ht="12.75" customHeight="1" x14ac:dyDescent="0.2"/>
    <row r="17066" ht="12.75" customHeight="1" x14ac:dyDescent="0.2"/>
    <row r="17067" ht="12.75" customHeight="1" x14ac:dyDescent="0.2"/>
    <row r="17068" ht="12.75" customHeight="1" x14ac:dyDescent="0.2"/>
    <row r="17069" ht="12.75" customHeight="1" x14ac:dyDescent="0.2"/>
    <row r="17070" ht="12.75" customHeight="1" x14ac:dyDescent="0.2"/>
    <row r="17071" ht="12.75" customHeight="1" x14ac:dyDescent="0.2"/>
    <row r="17072" ht="12.75" customHeight="1" x14ac:dyDescent="0.2"/>
    <row r="17073" ht="12.75" customHeight="1" x14ac:dyDescent="0.2"/>
    <row r="17074" ht="12.75" customHeight="1" x14ac:dyDescent="0.2"/>
    <row r="17075" ht="12.75" customHeight="1" x14ac:dyDescent="0.2"/>
    <row r="17076" ht="12.75" customHeight="1" x14ac:dyDescent="0.2"/>
    <row r="17077" ht="12.75" customHeight="1" x14ac:dyDescent="0.2"/>
    <row r="17078" ht="12.75" customHeight="1" x14ac:dyDescent="0.2"/>
    <row r="17079" ht="12.75" customHeight="1" x14ac:dyDescent="0.2"/>
    <row r="17080" ht="12.75" customHeight="1" x14ac:dyDescent="0.2"/>
    <row r="17081" ht="12.75" customHeight="1" x14ac:dyDescent="0.2"/>
    <row r="17082" ht="12.75" customHeight="1" x14ac:dyDescent="0.2"/>
    <row r="17083" ht="12.75" customHeight="1" x14ac:dyDescent="0.2"/>
    <row r="17084" ht="12.75" customHeight="1" x14ac:dyDescent="0.2"/>
    <row r="17085" ht="12.75" customHeight="1" x14ac:dyDescent="0.2"/>
    <row r="17086" ht="12.75" customHeight="1" x14ac:dyDescent="0.2"/>
    <row r="17087" ht="12.75" customHeight="1" x14ac:dyDescent="0.2"/>
    <row r="17088" ht="12.75" customHeight="1" x14ac:dyDescent="0.2"/>
    <row r="17089" ht="12.75" customHeight="1" x14ac:dyDescent="0.2"/>
    <row r="17090" ht="12.75" customHeight="1" x14ac:dyDescent="0.2"/>
    <row r="17091" ht="12.75" customHeight="1" x14ac:dyDescent="0.2"/>
    <row r="17092" ht="12.75" customHeight="1" x14ac:dyDescent="0.2"/>
    <row r="17093" ht="12.75" customHeight="1" x14ac:dyDescent="0.2"/>
    <row r="17094" ht="12.75" customHeight="1" x14ac:dyDescent="0.2"/>
    <row r="17095" ht="12.75" customHeight="1" x14ac:dyDescent="0.2"/>
    <row r="17096" ht="12.75" customHeight="1" x14ac:dyDescent="0.2"/>
    <row r="17097" ht="12.75" customHeight="1" x14ac:dyDescent="0.2"/>
    <row r="17098" ht="12.75" customHeight="1" x14ac:dyDescent="0.2"/>
    <row r="17099" ht="12.75" customHeight="1" x14ac:dyDescent="0.2"/>
    <row r="17100" ht="12.75" customHeight="1" x14ac:dyDescent="0.2"/>
    <row r="17101" ht="12.75" customHeight="1" x14ac:dyDescent="0.2"/>
    <row r="17102" ht="12.75" customHeight="1" x14ac:dyDescent="0.2"/>
    <row r="17103" ht="12.75" customHeight="1" x14ac:dyDescent="0.2"/>
    <row r="17104" ht="12.75" customHeight="1" x14ac:dyDescent="0.2"/>
    <row r="17105" ht="12.75" customHeight="1" x14ac:dyDescent="0.2"/>
    <row r="17106" ht="12.75" customHeight="1" x14ac:dyDescent="0.2"/>
    <row r="17107" ht="12.75" customHeight="1" x14ac:dyDescent="0.2"/>
    <row r="17108" ht="12.75" customHeight="1" x14ac:dyDescent="0.2"/>
    <row r="17109" ht="12.75" customHeight="1" x14ac:dyDescent="0.2"/>
    <row r="17110" ht="12.75" customHeight="1" x14ac:dyDescent="0.2"/>
    <row r="17111" ht="12.75" customHeight="1" x14ac:dyDescent="0.2"/>
    <row r="17112" ht="12.75" customHeight="1" x14ac:dyDescent="0.2"/>
    <row r="17113" ht="12.75" customHeight="1" x14ac:dyDescent="0.2"/>
    <row r="17114" ht="12.75" customHeight="1" x14ac:dyDescent="0.2"/>
    <row r="17115" ht="12.75" customHeight="1" x14ac:dyDescent="0.2"/>
    <row r="17116" ht="12.75" customHeight="1" x14ac:dyDescent="0.2"/>
    <row r="17117" ht="12.75" customHeight="1" x14ac:dyDescent="0.2"/>
    <row r="17118" ht="12.75" customHeight="1" x14ac:dyDescent="0.2"/>
    <row r="17119" ht="12.75" customHeight="1" x14ac:dyDescent="0.2"/>
    <row r="17120" ht="12.75" customHeight="1" x14ac:dyDescent="0.2"/>
    <row r="17121" ht="12.75" customHeight="1" x14ac:dyDescent="0.2"/>
    <row r="17122" ht="12.75" customHeight="1" x14ac:dyDescent="0.2"/>
    <row r="17123" ht="12.75" customHeight="1" x14ac:dyDescent="0.2"/>
    <row r="17124" ht="12.75" customHeight="1" x14ac:dyDescent="0.2"/>
    <row r="17125" ht="12.75" customHeight="1" x14ac:dyDescent="0.2"/>
    <row r="17126" ht="12.75" customHeight="1" x14ac:dyDescent="0.2"/>
    <row r="17127" ht="12.75" customHeight="1" x14ac:dyDescent="0.2"/>
    <row r="17128" ht="12.75" customHeight="1" x14ac:dyDescent="0.2"/>
    <row r="17129" ht="12.75" customHeight="1" x14ac:dyDescent="0.2"/>
    <row r="17130" ht="12.75" customHeight="1" x14ac:dyDescent="0.2"/>
    <row r="17131" ht="12.75" customHeight="1" x14ac:dyDescent="0.2"/>
    <row r="17132" ht="12.75" customHeight="1" x14ac:dyDescent="0.2"/>
    <row r="17133" ht="12.75" customHeight="1" x14ac:dyDescent="0.2"/>
    <row r="17134" ht="12.75" customHeight="1" x14ac:dyDescent="0.2"/>
    <row r="17135" ht="12.75" customHeight="1" x14ac:dyDescent="0.2"/>
    <row r="17136" ht="12.75" customHeight="1" x14ac:dyDescent="0.2"/>
    <row r="17137" ht="12.75" customHeight="1" x14ac:dyDescent="0.2"/>
    <row r="17138" ht="12.75" customHeight="1" x14ac:dyDescent="0.2"/>
    <row r="17139" ht="12.75" customHeight="1" x14ac:dyDescent="0.2"/>
    <row r="17140" ht="12.75" customHeight="1" x14ac:dyDescent="0.2"/>
    <row r="17141" ht="12.75" customHeight="1" x14ac:dyDescent="0.2"/>
    <row r="17142" ht="12.75" customHeight="1" x14ac:dyDescent="0.2"/>
    <row r="17143" ht="12.75" customHeight="1" x14ac:dyDescent="0.2"/>
    <row r="17144" ht="12.75" customHeight="1" x14ac:dyDescent="0.2"/>
    <row r="17145" ht="12.75" customHeight="1" x14ac:dyDescent="0.2"/>
    <row r="17146" ht="12.75" customHeight="1" x14ac:dyDescent="0.2"/>
    <row r="17147" ht="12.75" customHeight="1" x14ac:dyDescent="0.2"/>
    <row r="17148" ht="12.75" customHeight="1" x14ac:dyDescent="0.2"/>
    <row r="17149" ht="12.75" customHeight="1" x14ac:dyDescent="0.2"/>
    <row r="17150" ht="12.75" customHeight="1" x14ac:dyDescent="0.2"/>
    <row r="17151" ht="12.75" customHeight="1" x14ac:dyDescent="0.2"/>
    <row r="17152" ht="12.75" customHeight="1" x14ac:dyDescent="0.2"/>
    <row r="17153" ht="12.75" customHeight="1" x14ac:dyDescent="0.2"/>
    <row r="17154" ht="12.75" customHeight="1" x14ac:dyDescent="0.2"/>
    <row r="17155" ht="12.75" customHeight="1" x14ac:dyDescent="0.2"/>
    <row r="17156" ht="12.75" customHeight="1" x14ac:dyDescent="0.2"/>
    <row r="17157" ht="12.75" customHeight="1" x14ac:dyDescent="0.2"/>
    <row r="17158" ht="12.75" customHeight="1" x14ac:dyDescent="0.2"/>
    <row r="17159" ht="12.75" customHeight="1" x14ac:dyDescent="0.2"/>
    <row r="17160" ht="12.75" customHeight="1" x14ac:dyDescent="0.2"/>
    <row r="17161" ht="12.75" customHeight="1" x14ac:dyDescent="0.2"/>
    <row r="17162" ht="12.75" customHeight="1" x14ac:dyDescent="0.2"/>
    <row r="17163" ht="12.75" customHeight="1" x14ac:dyDescent="0.2"/>
    <row r="17164" ht="12.75" customHeight="1" x14ac:dyDescent="0.2"/>
    <row r="17165" ht="12.75" customHeight="1" x14ac:dyDescent="0.2"/>
    <row r="17166" ht="12.75" customHeight="1" x14ac:dyDescent="0.2"/>
    <row r="17167" ht="12.75" customHeight="1" x14ac:dyDescent="0.2"/>
    <row r="17168" ht="12.75" customHeight="1" x14ac:dyDescent="0.2"/>
    <row r="17169" ht="12.75" customHeight="1" x14ac:dyDescent="0.2"/>
    <row r="17170" ht="12.75" customHeight="1" x14ac:dyDescent="0.2"/>
    <row r="17171" ht="12.75" customHeight="1" x14ac:dyDescent="0.2"/>
    <row r="17172" ht="12.75" customHeight="1" x14ac:dyDescent="0.2"/>
    <row r="17173" ht="12.75" customHeight="1" x14ac:dyDescent="0.2"/>
    <row r="17174" ht="12.75" customHeight="1" x14ac:dyDescent="0.2"/>
    <row r="17175" ht="12.75" customHeight="1" x14ac:dyDescent="0.2"/>
    <row r="17176" ht="12.75" customHeight="1" x14ac:dyDescent="0.2"/>
    <row r="17177" ht="12.75" customHeight="1" x14ac:dyDescent="0.2"/>
    <row r="17178" ht="12.75" customHeight="1" x14ac:dyDescent="0.2"/>
    <row r="17179" ht="12.75" customHeight="1" x14ac:dyDescent="0.2"/>
    <row r="17180" ht="12.75" customHeight="1" x14ac:dyDescent="0.2"/>
    <row r="17181" ht="12.75" customHeight="1" x14ac:dyDescent="0.2"/>
    <row r="17182" ht="12.75" customHeight="1" x14ac:dyDescent="0.2"/>
    <row r="17183" ht="12.75" customHeight="1" x14ac:dyDescent="0.2"/>
    <row r="17184" ht="12.75" customHeight="1" x14ac:dyDescent="0.2"/>
    <row r="17185" ht="12.75" customHeight="1" x14ac:dyDescent="0.2"/>
    <row r="17186" ht="12.75" customHeight="1" x14ac:dyDescent="0.2"/>
    <row r="17187" ht="12.75" customHeight="1" x14ac:dyDescent="0.2"/>
    <row r="17188" ht="12.75" customHeight="1" x14ac:dyDescent="0.2"/>
    <row r="17189" ht="12.75" customHeight="1" x14ac:dyDescent="0.2"/>
    <row r="17190" ht="12.75" customHeight="1" x14ac:dyDescent="0.2"/>
    <row r="17191" ht="12.75" customHeight="1" x14ac:dyDescent="0.2"/>
    <row r="17192" ht="12.75" customHeight="1" x14ac:dyDescent="0.2"/>
    <row r="17193" ht="12.75" customHeight="1" x14ac:dyDescent="0.2"/>
    <row r="17194" ht="12.75" customHeight="1" x14ac:dyDescent="0.2"/>
    <row r="17195" ht="12.75" customHeight="1" x14ac:dyDescent="0.2"/>
    <row r="17196" ht="12.75" customHeight="1" x14ac:dyDescent="0.2"/>
    <row r="17197" ht="12.75" customHeight="1" x14ac:dyDescent="0.2"/>
    <row r="17198" ht="12.75" customHeight="1" x14ac:dyDescent="0.2"/>
    <row r="17199" ht="12.75" customHeight="1" x14ac:dyDescent="0.2"/>
    <row r="17200" ht="12.75" customHeight="1" x14ac:dyDescent="0.2"/>
    <row r="17201" ht="12.75" customHeight="1" x14ac:dyDescent="0.2"/>
    <row r="17202" ht="12.75" customHeight="1" x14ac:dyDescent="0.2"/>
    <row r="17203" ht="12.75" customHeight="1" x14ac:dyDescent="0.2"/>
    <row r="17204" ht="12.75" customHeight="1" x14ac:dyDescent="0.2"/>
    <row r="17205" ht="12.75" customHeight="1" x14ac:dyDescent="0.2"/>
    <row r="17206" ht="12.75" customHeight="1" x14ac:dyDescent="0.2"/>
    <row r="17207" ht="12.75" customHeight="1" x14ac:dyDescent="0.2"/>
    <row r="17208" ht="12.75" customHeight="1" x14ac:dyDescent="0.2"/>
    <row r="17209" ht="12.75" customHeight="1" x14ac:dyDescent="0.2"/>
    <row r="17210" ht="12.75" customHeight="1" x14ac:dyDescent="0.2"/>
    <row r="17211" ht="12.75" customHeight="1" x14ac:dyDescent="0.2"/>
    <row r="17212" ht="12.75" customHeight="1" x14ac:dyDescent="0.2"/>
    <row r="17213" ht="12.75" customHeight="1" x14ac:dyDescent="0.2"/>
    <row r="17214" ht="12.75" customHeight="1" x14ac:dyDescent="0.2"/>
    <row r="17215" ht="12.75" customHeight="1" x14ac:dyDescent="0.2"/>
    <row r="17216" ht="12.75" customHeight="1" x14ac:dyDescent="0.2"/>
    <row r="17217" ht="12.75" customHeight="1" x14ac:dyDescent="0.2"/>
    <row r="17218" ht="12.75" customHeight="1" x14ac:dyDescent="0.2"/>
    <row r="17219" ht="12.75" customHeight="1" x14ac:dyDescent="0.2"/>
    <row r="17220" ht="12.75" customHeight="1" x14ac:dyDescent="0.2"/>
    <row r="17221" ht="12.75" customHeight="1" x14ac:dyDescent="0.2"/>
    <row r="17222" ht="12.75" customHeight="1" x14ac:dyDescent="0.2"/>
    <row r="17223" ht="12.75" customHeight="1" x14ac:dyDescent="0.2"/>
    <row r="17224" ht="12.75" customHeight="1" x14ac:dyDescent="0.2"/>
    <row r="17225" ht="12.75" customHeight="1" x14ac:dyDescent="0.2"/>
    <row r="17226" ht="12.75" customHeight="1" x14ac:dyDescent="0.2"/>
    <row r="17227" ht="12.75" customHeight="1" x14ac:dyDescent="0.2"/>
    <row r="17228" ht="12.75" customHeight="1" x14ac:dyDescent="0.2"/>
    <row r="17229" ht="12.75" customHeight="1" x14ac:dyDescent="0.2"/>
    <row r="17230" ht="12.75" customHeight="1" x14ac:dyDescent="0.2"/>
    <row r="17231" ht="12.75" customHeight="1" x14ac:dyDescent="0.2"/>
    <row r="17232" ht="12.75" customHeight="1" x14ac:dyDescent="0.2"/>
    <row r="17233" ht="12.75" customHeight="1" x14ac:dyDescent="0.2"/>
    <row r="17234" ht="12.75" customHeight="1" x14ac:dyDescent="0.2"/>
    <row r="17235" ht="12.75" customHeight="1" x14ac:dyDescent="0.2"/>
    <row r="17236" ht="12.75" customHeight="1" x14ac:dyDescent="0.2"/>
    <row r="17237" ht="12.75" customHeight="1" x14ac:dyDescent="0.2"/>
    <row r="17238" ht="12.75" customHeight="1" x14ac:dyDescent="0.2"/>
    <row r="17239" ht="12.75" customHeight="1" x14ac:dyDescent="0.2"/>
    <row r="17240" ht="12.75" customHeight="1" x14ac:dyDescent="0.2"/>
    <row r="17241" ht="12.75" customHeight="1" x14ac:dyDescent="0.2"/>
    <row r="17242" ht="12.75" customHeight="1" x14ac:dyDescent="0.2"/>
    <row r="17243" ht="12.75" customHeight="1" x14ac:dyDescent="0.2"/>
    <row r="17244" ht="12.75" customHeight="1" x14ac:dyDescent="0.2"/>
    <row r="17245" ht="12.75" customHeight="1" x14ac:dyDescent="0.2"/>
    <row r="17246" ht="12.75" customHeight="1" x14ac:dyDescent="0.2"/>
    <row r="17247" ht="12.75" customHeight="1" x14ac:dyDescent="0.2"/>
    <row r="17248" ht="12.75" customHeight="1" x14ac:dyDescent="0.2"/>
    <row r="17249" ht="12.75" customHeight="1" x14ac:dyDescent="0.2"/>
    <row r="17250" ht="12.75" customHeight="1" x14ac:dyDescent="0.2"/>
    <row r="17251" ht="12.75" customHeight="1" x14ac:dyDescent="0.2"/>
    <row r="17252" ht="12.75" customHeight="1" x14ac:dyDescent="0.2"/>
    <row r="17253" ht="12.75" customHeight="1" x14ac:dyDescent="0.2"/>
    <row r="17254" ht="12.75" customHeight="1" x14ac:dyDescent="0.2"/>
    <row r="17255" ht="12.75" customHeight="1" x14ac:dyDescent="0.2"/>
    <row r="17256" ht="12.75" customHeight="1" x14ac:dyDescent="0.2"/>
    <row r="17257" ht="12.75" customHeight="1" x14ac:dyDescent="0.2"/>
    <row r="17258" ht="12.75" customHeight="1" x14ac:dyDescent="0.2"/>
    <row r="17259" ht="12.75" customHeight="1" x14ac:dyDescent="0.2"/>
    <row r="17260" ht="12.75" customHeight="1" x14ac:dyDescent="0.2"/>
    <row r="17261" ht="12.75" customHeight="1" x14ac:dyDescent="0.2"/>
    <row r="17262" ht="12.75" customHeight="1" x14ac:dyDescent="0.2"/>
    <row r="17263" ht="12.75" customHeight="1" x14ac:dyDescent="0.2"/>
    <row r="17264" ht="12.75" customHeight="1" x14ac:dyDescent="0.2"/>
    <row r="17265" ht="12.75" customHeight="1" x14ac:dyDescent="0.2"/>
    <row r="17266" ht="12.75" customHeight="1" x14ac:dyDescent="0.2"/>
    <row r="17267" ht="12.75" customHeight="1" x14ac:dyDescent="0.2"/>
    <row r="17268" ht="12.75" customHeight="1" x14ac:dyDescent="0.2"/>
    <row r="17269" ht="12.75" customHeight="1" x14ac:dyDescent="0.2"/>
    <row r="17270" ht="12.75" customHeight="1" x14ac:dyDescent="0.2"/>
    <row r="17271" ht="12.75" customHeight="1" x14ac:dyDescent="0.2"/>
    <row r="17272" ht="12.75" customHeight="1" x14ac:dyDescent="0.2"/>
    <row r="17273" ht="12.75" customHeight="1" x14ac:dyDescent="0.2"/>
    <row r="17274" ht="12.75" customHeight="1" x14ac:dyDescent="0.2"/>
    <row r="17275" ht="12.75" customHeight="1" x14ac:dyDescent="0.2"/>
    <row r="17276" ht="12.75" customHeight="1" x14ac:dyDescent="0.2"/>
    <row r="17277" ht="12.75" customHeight="1" x14ac:dyDescent="0.2"/>
    <row r="17278" ht="12.75" customHeight="1" x14ac:dyDescent="0.2"/>
    <row r="17279" ht="12.75" customHeight="1" x14ac:dyDescent="0.2"/>
    <row r="17280" ht="12.75" customHeight="1" x14ac:dyDescent="0.2"/>
    <row r="17281" ht="12.75" customHeight="1" x14ac:dyDescent="0.2"/>
    <row r="17282" ht="12.75" customHeight="1" x14ac:dyDescent="0.2"/>
    <row r="17283" ht="12.75" customHeight="1" x14ac:dyDescent="0.2"/>
    <row r="17284" ht="12.75" customHeight="1" x14ac:dyDescent="0.2"/>
    <row r="17285" ht="12.75" customHeight="1" x14ac:dyDescent="0.2"/>
    <row r="17286" ht="12.75" customHeight="1" x14ac:dyDescent="0.2"/>
    <row r="17287" ht="12.75" customHeight="1" x14ac:dyDescent="0.2"/>
    <row r="17288" ht="12.75" customHeight="1" x14ac:dyDescent="0.2"/>
    <row r="17289" ht="12.75" customHeight="1" x14ac:dyDescent="0.2"/>
    <row r="17290" ht="12.75" customHeight="1" x14ac:dyDescent="0.2"/>
    <row r="17291" ht="12.75" customHeight="1" x14ac:dyDescent="0.2"/>
    <row r="17292" ht="12.75" customHeight="1" x14ac:dyDescent="0.2"/>
    <row r="17293" ht="12.75" customHeight="1" x14ac:dyDescent="0.2"/>
    <row r="17294" ht="12.75" customHeight="1" x14ac:dyDescent="0.2"/>
    <row r="17295" ht="12.75" customHeight="1" x14ac:dyDescent="0.2"/>
    <row r="17296" ht="12.75" customHeight="1" x14ac:dyDescent="0.2"/>
    <row r="17297" ht="12.75" customHeight="1" x14ac:dyDescent="0.2"/>
    <row r="17298" ht="12.75" customHeight="1" x14ac:dyDescent="0.2"/>
    <row r="17299" ht="12.75" customHeight="1" x14ac:dyDescent="0.2"/>
    <row r="17300" ht="12.75" customHeight="1" x14ac:dyDescent="0.2"/>
    <row r="17301" ht="12.75" customHeight="1" x14ac:dyDescent="0.2"/>
    <row r="17302" ht="12.75" customHeight="1" x14ac:dyDescent="0.2"/>
    <row r="17303" ht="12.75" customHeight="1" x14ac:dyDescent="0.2"/>
    <row r="17304" ht="12.75" customHeight="1" x14ac:dyDescent="0.2"/>
    <row r="17305" ht="12.75" customHeight="1" x14ac:dyDescent="0.2"/>
    <row r="17306" ht="12.75" customHeight="1" x14ac:dyDescent="0.2"/>
    <row r="17307" ht="12.75" customHeight="1" x14ac:dyDescent="0.2"/>
    <row r="17308" ht="12.75" customHeight="1" x14ac:dyDescent="0.2"/>
    <row r="17309" ht="12.75" customHeight="1" x14ac:dyDescent="0.2"/>
    <row r="17310" ht="12.75" customHeight="1" x14ac:dyDescent="0.2"/>
    <row r="17311" ht="12.75" customHeight="1" x14ac:dyDescent="0.2"/>
    <row r="17312" ht="12.75" customHeight="1" x14ac:dyDescent="0.2"/>
    <row r="17313" ht="12.75" customHeight="1" x14ac:dyDescent="0.2"/>
    <row r="17314" ht="12.75" customHeight="1" x14ac:dyDescent="0.2"/>
    <row r="17315" ht="12.75" customHeight="1" x14ac:dyDescent="0.2"/>
    <row r="17316" ht="12.75" customHeight="1" x14ac:dyDescent="0.2"/>
    <row r="17317" ht="12.75" customHeight="1" x14ac:dyDescent="0.2"/>
    <row r="17318" ht="12.75" customHeight="1" x14ac:dyDescent="0.2"/>
    <row r="17319" ht="12.75" customHeight="1" x14ac:dyDescent="0.2"/>
    <row r="17320" ht="12.75" customHeight="1" x14ac:dyDescent="0.2"/>
    <row r="17321" ht="12.75" customHeight="1" x14ac:dyDescent="0.2"/>
    <row r="17322" ht="12.75" customHeight="1" x14ac:dyDescent="0.2"/>
    <row r="17323" ht="12.75" customHeight="1" x14ac:dyDescent="0.2"/>
    <row r="17324" ht="12.75" customHeight="1" x14ac:dyDescent="0.2"/>
    <row r="17325" ht="12.75" customHeight="1" x14ac:dyDescent="0.2"/>
    <row r="17326" ht="12.75" customHeight="1" x14ac:dyDescent="0.2"/>
    <row r="17327" ht="12.75" customHeight="1" x14ac:dyDescent="0.2"/>
    <row r="17328" ht="12.75" customHeight="1" x14ac:dyDescent="0.2"/>
    <row r="17329" ht="12.75" customHeight="1" x14ac:dyDescent="0.2"/>
    <row r="17330" ht="12.75" customHeight="1" x14ac:dyDescent="0.2"/>
    <row r="17331" ht="12.75" customHeight="1" x14ac:dyDescent="0.2"/>
    <row r="17332" ht="12.75" customHeight="1" x14ac:dyDescent="0.2"/>
    <row r="17333" ht="12.75" customHeight="1" x14ac:dyDescent="0.2"/>
    <row r="17334" ht="12.75" customHeight="1" x14ac:dyDescent="0.2"/>
    <row r="17335" ht="12.75" customHeight="1" x14ac:dyDescent="0.2"/>
    <row r="17336" ht="12.75" customHeight="1" x14ac:dyDescent="0.2"/>
    <row r="17337" ht="12.75" customHeight="1" x14ac:dyDescent="0.2"/>
    <row r="17338" ht="12.75" customHeight="1" x14ac:dyDescent="0.2"/>
    <row r="17339" ht="12.75" customHeight="1" x14ac:dyDescent="0.2"/>
    <row r="17340" ht="12.75" customHeight="1" x14ac:dyDescent="0.2"/>
    <row r="17341" ht="12.75" customHeight="1" x14ac:dyDescent="0.2"/>
    <row r="17342" ht="12.75" customHeight="1" x14ac:dyDescent="0.2"/>
    <row r="17343" ht="12.75" customHeight="1" x14ac:dyDescent="0.2"/>
    <row r="17344" ht="12.75" customHeight="1" x14ac:dyDescent="0.2"/>
    <row r="17345" ht="12.75" customHeight="1" x14ac:dyDescent="0.2"/>
    <row r="17346" ht="12.75" customHeight="1" x14ac:dyDescent="0.2"/>
    <row r="17347" ht="12.75" customHeight="1" x14ac:dyDescent="0.2"/>
    <row r="17348" ht="12.75" customHeight="1" x14ac:dyDescent="0.2"/>
    <row r="17349" ht="12.75" customHeight="1" x14ac:dyDescent="0.2"/>
    <row r="17350" ht="12.75" customHeight="1" x14ac:dyDescent="0.2"/>
    <row r="17351" ht="12.75" customHeight="1" x14ac:dyDescent="0.2"/>
    <row r="17352" ht="12.75" customHeight="1" x14ac:dyDescent="0.2"/>
    <row r="17353" ht="12.75" customHeight="1" x14ac:dyDescent="0.2"/>
    <row r="17354" ht="12.75" customHeight="1" x14ac:dyDescent="0.2"/>
    <row r="17355" ht="12.75" customHeight="1" x14ac:dyDescent="0.2"/>
    <row r="17356" ht="12.75" customHeight="1" x14ac:dyDescent="0.2"/>
    <row r="17357" ht="12.75" customHeight="1" x14ac:dyDescent="0.2"/>
    <row r="17358" ht="12.75" customHeight="1" x14ac:dyDescent="0.2"/>
    <row r="17359" ht="12.75" customHeight="1" x14ac:dyDescent="0.2"/>
    <row r="17360" ht="12.75" customHeight="1" x14ac:dyDescent="0.2"/>
    <row r="17361" ht="12.75" customHeight="1" x14ac:dyDescent="0.2"/>
    <row r="17362" ht="12.75" customHeight="1" x14ac:dyDescent="0.2"/>
    <row r="17363" ht="12.75" customHeight="1" x14ac:dyDescent="0.2"/>
    <row r="17364" ht="12.75" customHeight="1" x14ac:dyDescent="0.2"/>
    <row r="17365" ht="12.75" customHeight="1" x14ac:dyDescent="0.2"/>
    <row r="17366" ht="12.75" customHeight="1" x14ac:dyDescent="0.2"/>
    <row r="17367" ht="12.75" customHeight="1" x14ac:dyDescent="0.2"/>
    <row r="17368" ht="12.75" customHeight="1" x14ac:dyDescent="0.2"/>
    <row r="17369" ht="12.75" customHeight="1" x14ac:dyDescent="0.2"/>
    <row r="17370" ht="12.75" customHeight="1" x14ac:dyDescent="0.2"/>
    <row r="17371" ht="12.75" customHeight="1" x14ac:dyDescent="0.2"/>
    <row r="17372" ht="12.75" customHeight="1" x14ac:dyDescent="0.2"/>
    <row r="17373" ht="12.75" customHeight="1" x14ac:dyDescent="0.2"/>
    <row r="17374" ht="12.75" customHeight="1" x14ac:dyDescent="0.2"/>
    <row r="17375" ht="12.75" customHeight="1" x14ac:dyDescent="0.2"/>
    <row r="17376" ht="12.75" customHeight="1" x14ac:dyDescent="0.2"/>
    <row r="17377" ht="12.75" customHeight="1" x14ac:dyDescent="0.2"/>
    <row r="17378" ht="12.75" customHeight="1" x14ac:dyDescent="0.2"/>
    <row r="17379" ht="12.75" customHeight="1" x14ac:dyDescent="0.2"/>
    <row r="17380" ht="12.75" customHeight="1" x14ac:dyDescent="0.2"/>
    <row r="17381" ht="12.75" customHeight="1" x14ac:dyDescent="0.2"/>
    <row r="17382" ht="12.75" customHeight="1" x14ac:dyDescent="0.2"/>
    <row r="17383" ht="12.75" customHeight="1" x14ac:dyDescent="0.2"/>
    <row r="17384" ht="12.75" customHeight="1" x14ac:dyDescent="0.2"/>
    <row r="17385" ht="12.75" customHeight="1" x14ac:dyDescent="0.2"/>
    <row r="17386" ht="12.75" customHeight="1" x14ac:dyDescent="0.2"/>
    <row r="17387" ht="12.75" customHeight="1" x14ac:dyDescent="0.2"/>
    <row r="17388" ht="12.75" customHeight="1" x14ac:dyDescent="0.2"/>
    <row r="17389" ht="12.75" customHeight="1" x14ac:dyDescent="0.2"/>
    <row r="17390" ht="12.75" customHeight="1" x14ac:dyDescent="0.2"/>
    <row r="17391" ht="12.75" customHeight="1" x14ac:dyDescent="0.2"/>
    <row r="17392" ht="12.75" customHeight="1" x14ac:dyDescent="0.2"/>
    <row r="17393" ht="12.75" customHeight="1" x14ac:dyDescent="0.2"/>
    <row r="17394" ht="12.75" customHeight="1" x14ac:dyDescent="0.2"/>
    <row r="17395" ht="12.75" customHeight="1" x14ac:dyDescent="0.2"/>
    <row r="17396" ht="12.75" customHeight="1" x14ac:dyDescent="0.2"/>
    <row r="17397" ht="12.75" customHeight="1" x14ac:dyDescent="0.2"/>
    <row r="17398" ht="12.75" customHeight="1" x14ac:dyDescent="0.2"/>
    <row r="17399" ht="12.75" customHeight="1" x14ac:dyDescent="0.2"/>
    <row r="17400" ht="12.75" customHeight="1" x14ac:dyDescent="0.2"/>
    <row r="17401" ht="12.75" customHeight="1" x14ac:dyDescent="0.2"/>
    <row r="17402" ht="12.75" customHeight="1" x14ac:dyDescent="0.2"/>
    <row r="17403" ht="12.75" customHeight="1" x14ac:dyDescent="0.2"/>
    <row r="17404" ht="12.75" customHeight="1" x14ac:dyDescent="0.2"/>
    <row r="17405" ht="12.75" customHeight="1" x14ac:dyDescent="0.2"/>
    <row r="17406" ht="12.75" customHeight="1" x14ac:dyDescent="0.2"/>
    <row r="17407" ht="12.75" customHeight="1" x14ac:dyDescent="0.2"/>
    <row r="17408" ht="12.75" customHeight="1" x14ac:dyDescent="0.2"/>
    <row r="17409" ht="12.75" customHeight="1" x14ac:dyDescent="0.2"/>
    <row r="17410" ht="12.75" customHeight="1" x14ac:dyDescent="0.2"/>
    <row r="17411" ht="12.75" customHeight="1" x14ac:dyDescent="0.2"/>
    <row r="17412" ht="12.75" customHeight="1" x14ac:dyDescent="0.2"/>
    <row r="17413" ht="12.75" customHeight="1" x14ac:dyDescent="0.2"/>
    <row r="17414" ht="12.75" customHeight="1" x14ac:dyDescent="0.2"/>
    <row r="17415" ht="12.75" customHeight="1" x14ac:dyDescent="0.2"/>
    <row r="17416" ht="12.75" customHeight="1" x14ac:dyDescent="0.2"/>
    <row r="17417" ht="12.75" customHeight="1" x14ac:dyDescent="0.2"/>
    <row r="17418" ht="12.75" customHeight="1" x14ac:dyDescent="0.2"/>
    <row r="17419" ht="12.75" customHeight="1" x14ac:dyDescent="0.2"/>
    <row r="17420" ht="12.75" customHeight="1" x14ac:dyDescent="0.2"/>
    <row r="17421" ht="12.75" customHeight="1" x14ac:dyDescent="0.2"/>
    <row r="17422" ht="12.75" customHeight="1" x14ac:dyDescent="0.2"/>
    <row r="17423" ht="12.75" customHeight="1" x14ac:dyDescent="0.2"/>
    <row r="17424" ht="12.75" customHeight="1" x14ac:dyDescent="0.2"/>
    <row r="17425" ht="12.75" customHeight="1" x14ac:dyDescent="0.2"/>
    <row r="17426" ht="12.75" customHeight="1" x14ac:dyDescent="0.2"/>
    <row r="17427" ht="12.75" customHeight="1" x14ac:dyDescent="0.2"/>
    <row r="17428" ht="12.75" customHeight="1" x14ac:dyDescent="0.2"/>
    <row r="17429" ht="12.75" customHeight="1" x14ac:dyDescent="0.2"/>
    <row r="17430" ht="12.75" customHeight="1" x14ac:dyDescent="0.2"/>
    <row r="17431" ht="12.75" customHeight="1" x14ac:dyDescent="0.2"/>
    <row r="17432" ht="12.75" customHeight="1" x14ac:dyDescent="0.2"/>
    <row r="17433" ht="12.75" customHeight="1" x14ac:dyDescent="0.2"/>
    <row r="17434" ht="12.75" customHeight="1" x14ac:dyDescent="0.2"/>
    <row r="17435" ht="12.75" customHeight="1" x14ac:dyDescent="0.2"/>
    <row r="17436" ht="12.75" customHeight="1" x14ac:dyDescent="0.2"/>
    <row r="17437" ht="12.75" customHeight="1" x14ac:dyDescent="0.2"/>
    <row r="17438" ht="12.75" customHeight="1" x14ac:dyDescent="0.2"/>
    <row r="17439" ht="12.75" customHeight="1" x14ac:dyDescent="0.2"/>
    <row r="17440" ht="12.75" customHeight="1" x14ac:dyDescent="0.2"/>
    <row r="17441" ht="12.75" customHeight="1" x14ac:dyDescent="0.2"/>
    <row r="17442" ht="12.75" customHeight="1" x14ac:dyDescent="0.2"/>
    <row r="17443" ht="12.75" customHeight="1" x14ac:dyDescent="0.2"/>
    <row r="17444" ht="12.75" customHeight="1" x14ac:dyDescent="0.2"/>
    <row r="17445" ht="12.75" customHeight="1" x14ac:dyDescent="0.2"/>
    <row r="17446" ht="12.75" customHeight="1" x14ac:dyDescent="0.2"/>
    <row r="17447" ht="12.75" customHeight="1" x14ac:dyDescent="0.2"/>
    <row r="17448" ht="12.75" customHeight="1" x14ac:dyDescent="0.2"/>
    <row r="17449" ht="12.75" customHeight="1" x14ac:dyDescent="0.2"/>
    <row r="17450" ht="12.75" customHeight="1" x14ac:dyDescent="0.2"/>
    <row r="17451" ht="12.75" customHeight="1" x14ac:dyDescent="0.2"/>
    <row r="17452" ht="12.75" customHeight="1" x14ac:dyDescent="0.2"/>
    <row r="17453" ht="12.75" customHeight="1" x14ac:dyDescent="0.2"/>
    <row r="17454" ht="12.75" customHeight="1" x14ac:dyDescent="0.2"/>
    <row r="17455" ht="12.75" customHeight="1" x14ac:dyDescent="0.2"/>
    <row r="17456" ht="12.75" customHeight="1" x14ac:dyDescent="0.2"/>
    <row r="17457" ht="12.75" customHeight="1" x14ac:dyDescent="0.2"/>
    <row r="17458" ht="12.75" customHeight="1" x14ac:dyDescent="0.2"/>
    <row r="17459" ht="12.75" customHeight="1" x14ac:dyDescent="0.2"/>
    <row r="17460" ht="12.75" customHeight="1" x14ac:dyDescent="0.2"/>
    <row r="17461" ht="12.75" customHeight="1" x14ac:dyDescent="0.2"/>
    <row r="17462" ht="12.75" customHeight="1" x14ac:dyDescent="0.2"/>
    <row r="17463" ht="12.75" customHeight="1" x14ac:dyDescent="0.2"/>
    <row r="17464" ht="12.75" customHeight="1" x14ac:dyDescent="0.2"/>
    <row r="17465" ht="12.75" customHeight="1" x14ac:dyDescent="0.2"/>
    <row r="17466" ht="12.75" customHeight="1" x14ac:dyDescent="0.2"/>
    <row r="17467" ht="12.75" customHeight="1" x14ac:dyDescent="0.2"/>
    <row r="17468" ht="12.75" customHeight="1" x14ac:dyDescent="0.2"/>
    <row r="17469" ht="12.75" customHeight="1" x14ac:dyDescent="0.2"/>
    <row r="17470" ht="12.75" customHeight="1" x14ac:dyDescent="0.2"/>
    <row r="17471" ht="12.75" customHeight="1" x14ac:dyDescent="0.2"/>
    <row r="17472" ht="12.75" customHeight="1" x14ac:dyDescent="0.2"/>
    <row r="17473" ht="12.75" customHeight="1" x14ac:dyDescent="0.2"/>
    <row r="17474" ht="12.75" customHeight="1" x14ac:dyDescent="0.2"/>
    <row r="17475" ht="12.75" customHeight="1" x14ac:dyDescent="0.2"/>
    <row r="17476" ht="12.75" customHeight="1" x14ac:dyDescent="0.2"/>
    <row r="17477" ht="12.75" customHeight="1" x14ac:dyDescent="0.2"/>
    <row r="17478" ht="12.75" customHeight="1" x14ac:dyDescent="0.2"/>
    <row r="17479" ht="12.75" customHeight="1" x14ac:dyDescent="0.2"/>
    <row r="17480" ht="12.75" customHeight="1" x14ac:dyDescent="0.2"/>
    <row r="17481" ht="12.75" customHeight="1" x14ac:dyDescent="0.2"/>
    <row r="17482" ht="12.75" customHeight="1" x14ac:dyDescent="0.2"/>
    <row r="17483" ht="12.75" customHeight="1" x14ac:dyDescent="0.2"/>
    <row r="17484" ht="12.75" customHeight="1" x14ac:dyDescent="0.2"/>
    <row r="17485" ht="12.75" customHeight="1" x14ac:dyDescent="0.2"/>
    <row r="17486" ht="12.75" customHeight="1" x14ac:dyDescent="0.2"/>
    <row r="17487" ht="12.75" customHeight="1" x14ac:dyDescent="0.2"/>
    <row r="17488" ht="12.75" customHeight="1" x14ac:dyDescent="0.2"/>
    <row r="17489" ht="12.75" customHeight="1" x14ac:dyDescent="0.2"/>
    <row r="17490" ht="12.75" customHeight="1" x14ac:dyDescent="0.2"/>
    <row r="17491" ht="12.75" customHeight="1" x14ac:dyDescent="0.2"/>
    <row r="17492" ht="12.75" customHeight="1" x14ac:dyDescent="0.2"/>
    <row r="17493" ht="12.75" customHeight="1" x14ac:dyDescent="0.2"/>
    <row r="17494" ht="12.75" customHeight="1" x14ac:dyDescent="0.2"/>
    <row r="17495" ht="12.75" customHeight="1" x14ac:dyDescent="0.2"/>
    <row r="17496" ht="12.75" customHeight="1" x14ac:dyDescent="0.2"/>
    <row r="17497" ht="12.75" customHeight="1" x14ac:dyDescent="0.2"/>
    <row r="17498" ht="12.75" customHeight="1" x14ac:dyDescent="0.2"/>
    <row r="17499" ht="12.75" customHeight="1" x14ac:dyDescent="0.2"/>
    <row r="17500" ht="12.75" customHeight="1" x14ac:dyDescent="0.2"/>
    <row r="17501" ht="12.75" customHeight="1" x14ac:dyDescent="0.2"/>
    <row r="17502" ht="12.75" customHeight="1" x14ac:dyDescent="0.2"/>
    <row r="17503" ht="12.75" customHeight="1" x14ac:dyDescent="0.2"/>
    <row r="17504" ht="12.75" customHeight="1" x14ac:dyDescent="0.2"/>
    <row r="17505" ht="12.75" customHeight="1" x14ac:dyDescent="0.2"/>
    <row r="17506" ht="12.75" customHeight="1" x14ac:dyDescent="0.2"/>
    <row r="17507" ht="12.75" customHeight="1" x14ac:dyDescent="0.2"/>
    <row r="17508" ht="12.75" customHeight="1" x14ac:dyDescent="0.2"/>
    <row r="17509" ht="12.75" customHeight="1" x14ac:dyDescent="0.2"/>
    <row r="17510" ht="12.75" customHeight="1" x14ac:dyDescent="0.2"/>
    <row r="17511" ht="12.75" customHeight="1" x14ac:dyDescent="0.2"/>
    <row r="17512" ht="12.75" customHeight="1" x14ac:dyDescent="0.2"/>
    <row r="17513" ht="12.75" customHeight="1" x14ac:dyDescent="0.2"/>
    <row r="17514" ht="12.75" customHeight="1" x14ac:dyDescent="0.2"/>
    <row r="17515" ht="12.75" customHeight="1" x14ac:dyDescent="0.2"/>
    <row r="17516" ht="12.75" customHeight="1" x14ac:dyDescent="0.2"/>
    <row r="17517" ht="12.75" customHeight="1" x14ac:dyDescent="0.2"/>
    <row r="17518" ht="12.75" customHeight="1" x14ac:dyDescent="0.2"/>
    <row r="17519" ht="12.75" customHeight="1" x14ac:dyDescent="0.2"/>
    <row r="17520" ht="12.75" customHeight="1" x14ac:dyDescent="0.2"/>
    <row r="17521" ht="12.75" customHeight="1" x14ac:dyDescent="0.2"/>
    <row r="17522" ht="12.75" customHeight="1" x14ac:dyDescent="0.2"/>
    <row r="17523" ht="12.75" customHeight="1" x14ac:dyDescent="0.2"/>
    <row r="17524" ht="12.75" customHeight="1" x14ac:dyDescent="0.2"/>
    <row r="17525" ht="12.75" customHeight="1" x14ac:dyDescent="0.2"/>
    <row r="17526" ht="12.75" customHeight="1" x14ac:dyDescent="0.2"/>
    <row r="17527" ht="12.75" customHeight="1" x14ac:dyDescent="0.2"/>
    <row r="17528" ht="12.75" customHeight="1" x14ac:dyDescent="0.2"/>
    <row r="17529" ht="12.75" customHeight="1" x14ac:dyDescent="0.2"/>
    <row r="17530" ht="12.75" customHeight="1" x14ac:dyDescent="0.2"/>
    <row r="17531" ht="12.75" customHeight="1" x14ac:dyDescent="0.2"/>
    <row r="17532" ht="12.75" customHeight="1" x14ac:dyDescent="0.2"/>
    <row r="17533" ht="12.75" customHeight="1" x14ac:dyDescent="0.2"/>
    <row r="17534" ht="12.75" customHeight="1" x14ac:dyDescent="0.2"/>
    <row r="17535" ht="12.75" customHeight="1" x14ac:dyDescent="0.2"/>
    <row r="17536" ht="12.75" customHeight="1" x14ac:dyDescent="0.2"/>
    <row r="17537" ht="12.75" customHeight="1" x14ac:dyDescent="0.2"/>
    <row r="17538" ht="12.75" customHeight="1" x14ac:dyDescent="0.2"/>
    <row r="17539" ht="12.75" customHeight="1" x14ac:dyDescent="0.2"/>
    <row r="17540" ht="12.75" customHeight="1" x14ac:dyDescent="0.2"/>
    <row r="17541" ht="12.75" customHeight="1" x14ac:dyDescent="0.2"/>
    <row r="17542" ht="12.75" customHeight="1" x14ac:dyDescent="0.2"/>
    <row r="17543" ht="12.75" customHeight="1" x14ac:dyDescent="0.2"/>
    <row r="17544" ht="12.75" customHeight="1" x14ac:dyDescent="0.2"/>
    <row r="17545" ht="12.75" customHeight="1" x14ac:dyDescent="0.2"/>
    <row r="17546" ht="12.75" customHeight="1" x14ac:dyDescent="0.2"/>
    <row r="17547" ht="12.75" customHeight="1" x14ac:dyDescent="0.2"/>
    <row r="17548" ht="12.75" customHeight="1" x14ac:dyDescent="0.2"/>
    <row r="17549" ht="12.75" customHeight="1" x14ac:dyDescent="0.2"/>
    <row r="17550" ht="12.75" customHeight="1" x14ac:dyDescent="0.2"/>
    <row r="17551" ht="12.75" customHeight="1" x14ac:dyDescent="0.2"/>
    <row r="17552" ht="12.75" customHeight="1" x14ac:dyDescent="0.2"/>
    <row r="17553" ht="12.75" customHeight="1" x14ac:dyDescent="0.2"/>
    <row r="17554" ht="12.75" customHeight="1" x14ac:dyDescent="0.2"/>
    <row r="17555" ht="12.75" customHeight="1" x14ac:dyDescent="0.2"/>
    <row r="17556" ht="12.75" customHeight="1" x14ac:dyDescent="0.2"/>
    <row r="17557" ht="12.75" customHeight="1" x14ac:dyDescent="0.2"/>
    <row r="17558" ht="12.75" customHeight="1" x14ac:dyDescent="0.2"/>
    <row r="17559" ht="12.75" customHeight="1" x14ac:dyDescent="0.2"/>
    <row r="17560" ht="12.75" customHeight="1" x14ac:dyDescent="0.2"/>
    <row r="17561" ht="12.75" customHeight="1" x14ac:dyDescent="0.2"/>
    <row r="17562" ht="12.75" customHeight="1" x14ac:dyDescent="0.2"/>
    <row r="17563" ht="12.75" customHeight="1" x14ac:dyDescent="0.2"/>
    <row r="17564" ht="12.75" customHeight="1" x14ac:dyDescent="0.2"/>
    <row r="17565" ht="12.75" customHeight="1" x14ac:dyDescent="0.2"/>
    <row r="17566" ht="12.75" customHeight="1" x14ac:dyDescent="0.2"/>
    <row r="17567" ht="12.75" customHeight="1" x14ac:dyDescent="0.2"/>
    <row r="17568" ht="12.75" customHeight="1" x14ac:dyDescent="0.2"/>
    <row r="17569" ht="12.75" customHeight="1" x14ac:dyDescent="0.2"/>
    <row r="17570" ht="12.75" customHeight="1" x14ac:dyDescent="0.2"/>
    <row r="17571" ht="12.75" customHeight="1" x14ac:dyDescent="0.2"/>
    <row r="17572" ht="12.75" customHeight="1" x14ac:dyDescent="0.2"/>
    <row r="17573" ht="12.75" customHeight="1" x14ac:dyDescent="0.2"/>
    <row r="17574" ht="12.75" customHeight="1" x14ac:dyDescent="0.2"/>
    <row r="17575" ht="12.75" customHeight="1" x14ac:dyDescent="0.2"/>
    <row r="17576" ht="12.75" customHeight="1" x14ac:dyDescent="0.2"/>
    <row r="17577" ht="12.75" customHeight="1" x14ac:dyDescent="0.2"/>
    <row r="17578" ht="12.75" customHeight="1" x14ac:dyDescent="0.2"/>
    <row r="17579" ht="12.75" customHeight="1" x14ac:dyDescent="0.2"/>
    <row r="17580" ht="12.75" customHeight="1" x14ac:dyDescent="0.2"/>
    <row r="17581" ht="12.75" customHeight="1" x14ac:dyDescent="0.2"/>
    <row r="17582" ht="12.75" customHeight="1" x14ac:dyDescent="0.2"/>
    <row r="17583" ht="12.75" customHeight="1" x14ac:dyDescent="0.2"/>
    <row r="17584" ht="12.75" customHeight="1" x14ac:dyDescent="0.2"/>
    <row r="17585" ht="12.75" customHeight="1" x14ac:dyDescent="0.2"/>
    <row r="17586" ht="12.75" customHeight="1" x14ac:dyDescent="0.2"/>
    <row r="17587" ht="12.75" customHeight="1" x14ac:dyDescent="0.2"/>
    <row r="17588" ht="12.75" customHeight="1" x14ac:dyDescent="0.2"/>
    <row r="17589" ht="12.75" customHeight="1" x14ac:dyDescent="0.2"/>
    <row r="17590" ht="12.75" customHeight="1" x14ac:dyDescent="0.2"/>
    <row r="17591" ht="12.75" customHeight="1" x14ac:dyDescent="0.2"/>
    <row r="17592" ht="12.75" customHeight="1" x14ac:dyDescent="0.2"/>
    <row r="17593" ht="12.75" customHeight="1" x14ac:dyDescent="0.2"/>
    <row r="17594" ht="12.75" customHeight="1" x14ac:dyDescent="0.2"/>
    <row r="17595" ht="12.75" customHeight="1" x14ac:dyDescent="0.2"/>
    <row r="17596" ht="12.75" customHeight="1" x14ac:dyDescent="0.2"/>
    <row r="17597" ht="12.75" customHeight="1" x14ac:dyDescent="0.2"/>
    <row r="17598" ht="12.75" customHeight="1" x14ac:dyDescent="0.2"/>
    <row r="17599" ht="12.75" customHeight="1" x14ac:dyDescent="0.2"/>
    <row r="17600" ht="12.75" customHeight="1" x14ac:dyDescent="0.2"/>
    <row r="17601" ht="12.75" customHeight="1" x14ac:dyDescent="0.2"/>
    <row r="17602" ht="12.75" customHeight="1" x14ac:dyDescent="0.2"/>
    <row r="17603" ht="12.75" customHeight="1" x14ac:dyDescent="0.2"/>
    <row r="17604" ht="12.75" customHeight="1" x14ac:dyDescent="0.2"/>
    <row r="17605" ht="12.75" customHeight="1" x14ac:dyDescent="0.2"/>
    <row r="17606" ht="12.75" customHeight="1" x14ac:dyDescent="0.2"/>
    <row r="17607" ht="12.75" customHeight="1" x14ac:dyDescent="0.2"/>
    <row r="17608" ht="12.75" customHeight="1" x14ac:dyDescent="0.2"/>
    <row r="17609" ht="12.75" customHeight="1" x14ac:dyDescent="0.2"/>
    <row r="17610" ht="12.75" customHeight="1" x14ac:dyDescent="0.2"/>
    <row r="17611" ht="12.75" customHeight="1" x14ac:dyDescent="0.2"/>
    <row r="17612" ht="12.75" customHeight="1" x14ac:dyDescent="0.2"/>
    <row r="17613" ht="12.75" customHeight="1" x14ac:dyDescent="0.2"/>
    <row r="17614" ht="12.75" customHeight="1" x14ac:dyDescent="0.2"/>
    <row r="17615" ht="12.75" customHeight="1" x14ac:dyDescent="0.2"/>
    <row r="17616" ht="12.75" customHeight="1" x14ac:dyDescent="0.2"/>
    <row r="17617" ht="12.75" customHeight="1" x14ac:dyDescent="0.2"/>
    <row r="17618" ht="12.75" customHeight="1" x14ac:dyDescent="0.2"/>
    <row r="17619" ht="12.75" customHeight="1" x14ac:dyDescent="0.2"/>
    <row r="17620" ht="12.75" customHeight="1" x14ac:dyDescent="0.2"/>
    <row r="17621" ht="12.75" customHeight="1" x14ac:dyDescent="0.2"/>
    <row r="17622" ht="12.75" customHeight="1" x14ac:dyDescent="0.2"/>
    <row r="17623" ht="12.75" customHeight="1" x14ac:dyDescent="0.2"/>
    <row r="17624" ht="12.75" customHeight="1" x14ac:dyDescent="0.2"/>
    <row r="17625" ht="12.75" customHeight="1" x14ac:dyDescent="0.2"/>
    <row r="17626" ht="12.75" customHeight="1" x14ac:dyDescent="0.2"/>
    <row r="17627" ht="12.75" customHeight="1" x14ac:dyDescent="0.2"/>
    <row r="17628" ht="12.75" customHeight="1" x14ac:dyDescent="0.2"/>
    <row r="17629" ht="12.75" customHeight="1" x14ac:dyDescent="0.2"/>
    <row r="17630" ht="12.75" customHeight="1" x14ac:dyDescent="0.2"/>
    <row r="17631" ht="12.75" customHeight="1" x14ac:dyDescent="0.2"/>
    <row r="17632" ht="12.75" customHeight="1" x14ac:dyDescent="0.2"/>
    <row r="17633" ht="12.75" customHeight="1" x14ac:dyDescent="0.2"/>
    <row r="17634" ht="12.75" customHeight="1" x14ac:dyDescent="0.2"/>
    <row r="17635" ht="12.75" customHeight="1" x14ac:dyDescent="0.2"/>
    <row r="17636" ht="12.75" customHeight="1" x14ac:dyDescent="0.2"/>
    <row r="17637" ht="12.75" customHeight="1" x14ac:dyDescent="0.2"/>
    <row r="17638" ht="12.75" customHeight="1" x14ac:dyDescent="0.2"/>
    <row r="17639" ht="12.75" customHeight="1" x14ac:dyDescent="0.2"/>
    <row r="17640" ht="12.75" customHeight="1" x14ac:dyDescent="0.2"/>
    <row r="17641" ht="12.75" customHeight="1" x14ac:dyDescent="0.2"/>
    <row r="17642" ht="12.75" customHeight="1" x14ac:dyDescent="0.2"/>
    <row r="17643" ht="12.75" customHeight="1" x14ac:dyDescent="0.2"/>
    <row r="17644" ht="12.75" customHeight="1" x14ac:dyDescent="0.2"/>
    <row r="17645" ht="12.75" customHeight="1" x14ac:dyDescent="0.2"/>
    <row r="17646" ht="12.75" customHeight="1" x14ac:dyDescent="0.2"/>
    <row r="17647" ht="12.75" customHeight="1" x14ac:dyDescent="0.2"/>
    <row r="17648" ht="12.75" customHeight="1" x14ac:dyDescent="0.2"/>
    <row r="17649" ht="12.75" customHeight="1" x14ac:dyDescent="0.2"/>
    <row r="17650" ht="12.75" customHeight="1" x14ac:dyDescent="0.2"/>
    <row r="17651" ht="12.75" customHeight="1" x14ac:dyDescent="0.2"/>
    <row r="17652" ht="12.75" customHeight="1" x14ac:dyDescent="0.2"/>
    <row r="17653" ht="12.75" customHeight="1" x14ac:dyDescent="0.2"/>
    <row r="17654" ht="12.75" customHeight="1" x14ac:dyDescent="0.2"/>
    <row r="17655" ht="12.75" customHeight="1" x14ac:dyDescent="0.2"/>
    <row r="17656" ht="12.75" customHeight="1" x14ac:dyDescent="0.2"/>
    <row r="17657" ht="12.75" customHeight="1" x14ac:dyDescent="0.2"/>
    <row r="17658" ht="12.75" customHeight="1" x14ac:dyDescent="0.2"/>
    <row r="17659" ht="12.75" customHeight="1" x14ac:dyDescent="0.2"/>
    <row r="17660" ht="12.75" customHeight="1" x14ac:dyDescent="0.2"/>
    <row r="17661" ht="12.75" customHeight="1" x14ac:dyDescent="0.2"/>
    <row r="17662" ht="12.75" customHeight="1" x14ac:dyDescent="0.2"/>
    <row r="17663" ht="12.75" customHeight="1" x14ac:dyDescent="0.2"/>
    <row r="17664" ht="12.75" customHeight="1" x14ac:dyDescent="0.2"/>
    <row r="17665" ht="12.75" customHeight="1" x14ac:dyDescent="0.2"/>
    <row r="17666" ht="12.75" customHeight="1" x14ac:dyDescent="0.2"/>
    <row r="17667" ht="12.75" customHeight="1" x14ac:dyDescent="0.2"/>
    <row r="17668" ht="12.75" customHeight="1" x14ac:dyDescent="0.2"/>
    <row r="17669" ht="12.75" customHeight="1" x14ac:dyDescent="0.2"/>
    <row r="17670" ht="12.75" customHeight="1" x14ac:dyDescent="0.2"/>
    <row r="17671" ht="12.75" customHeight="1" x14ac:dyDescent="0.2"/>
    <row r="17672" ht="12.75" customHeight="1" x14ac:dyDescent="0.2"/>
    <row r="17673" ht="12.75" customHeight="1" x14ac:dyDescent="0.2"/>
    <row r="17674" ht="12.75" customHeight="1" x14ac:dyDescent="0.2"/>
    <row r="17675" ht="12.75" customHeight="1" x14ac:dyDescent="0.2"/>
    <row r="17676" ht="12.75" customHeight="1" x14ac:dyDescent="0.2"/>
    <row r="17677" ht="12.75" customHeight="1" x14ac:dyDescent="0.2"/>
    <row r="17678" ht="12.75" customHeight="1" x14ac:dyDescent="0.2"/>
    <row r="17679" ht="12.75" customHeight="1" x14ac:dyDescent="0.2"/>
    <row r="17680" ht="12.75" customHeight="1" x14ac:dyDescent="0.2"/>
    <row r="17681" ht="12.75" customHeight="1" x14ac:dyDescent="0.2"/>
    <row r="17682" ht="12.75" customHeight="1" x14ac:dyDescent="0.2"/>
    <row r="17683" ht="12.75" customHeight="1" x14ac:dyDescent="0.2"/>
    <row r="17684" ht="12.75" customHeight="1" x14ac:dyDescent="0.2"/>
    <row r="17685" ht="12.75" customHeight="1" x14ac:dyDescent="0.2"/>
    <row r="17686" ht="12.75" customHeight="1" x14ac:dyDescent="0.2"/>
    <row r="17687" ht="12.75" customHeight="1" x14ac:dyDescent="0.2"/>
    <row r="17688" ht="12.75" customHeight="1" x14ac:dyDescent="0.2"/>
    <row r="17689" ht="12.75" customHeight="1" x14ac:dyDescent="0.2"/>
    <row r="17690" ht="12.75" customHeight="1" x14ac:dyDescent="0.2"/>
    <row r="17691" ht="12.75" customHeight="1" x14ac:dyDescent="0.2"/>
    <row r="17692" ht="12.75" customHeight="1" x14ac:dyDescent="0.2"/>
    <row r="17693" ht="12.75" customHeight="1" x14ac:dyDescent="0.2"/>
    <row r="17694" ht="12.75" customHeight="1" x14ac:dyDescent="0.2"/>
    <row r="17695" ht="12.75" customHeight="1" x14ac:dyDescent="0.2"/>
    <row r="17696" ht="12.75" customHeight="1" x14ac:dyDescent="0.2"/>
    <row r="17697" ht="12.75" customHeight="1" x14ac:dyDescent="0.2"/>
    <row r="17698" ht="12.75" customHeight="1" x14ac:dyDescent="0.2"/>
    <row r="17699" ht="12.75" customHeight="1" x14ac:dyDescent="0.2"/>
    <row r="17700" ht="12.75" customHeight="1" x14ac:dyDescent="0.2"/>
    <row r="17701" ht="12.75" customHeight="1" x14ac:dyDescent="0.2"/>
    <row r="17702" ht="12.75" customHeight="1" x14ac:dyDescent="0.2"/>
    <row r="17703" ht="12.75" customHeight="1" x14ac:dyDescent="0.2"/>
    <row r="17704" ht="12.75" customHeight="1" x14ac:dyDescent="0.2"/>
    <row r="17705" ht="12.75" customHeight="1" x14ac:dyDescent="0.2"/>
    <row r="17706" ht="12.75" customHeight="1" x14ac:dyDescent="0.2"/>
    <row r="17707" ht="12.75" customHeight="1" x14ac:dyDescent="0.2"/>
    <row r="17708" ht="12.75" customHeight="1" x14ac:dyDescent="0.2"/>
    <row r="17709" ht="12.75" customHeight="1" x14ac:dyDescent="0.2"/>
    <row r="17710" ht="12.75" customHeight="1" x14ac:dyDescent="0.2"/>
    <row r="17711" ht="12.75" customHeight="1" x14ac:dyDescent="0.2"/>
    <row r="17712" ht="12.75" customHeight="1" x14ac:dyDescent="0.2"/>
    <row r="17713" ht="12.75" customHeight="1" x14ac:dyDescent="0.2"/>
    <row r="17714" ht="12.75" customHeight="1" x14ac:dyDescent="0.2"/>
    <row r="17715" ht="12.75" customHeight="1" x14ac:dyDescent="0.2"/>
    <row r="17716" ht="12.75" customHeight="1" x14ac:dyDescent="0.2"/>
    <row r="17717" ht="12.75" customHeight="1" x14ac:dyDescent="0.2"/>
    <row r="17718" ht="12.75" customHeight="1" x14ac:dyDescent="0.2"/>
    <row r="17719" ht="12.75" customHeight="1" x14ac:dyDescent="0.2"/>
    <row r="17720" ht="12.75" customHeight="1" x14ac:dyDescent="0.2"/>
    <row r="17721" ht="12.75" customHeight="1" x14ac:dyDescent="0.2"/>
    <row r="17722" ht="12.75" customHeight="1" x14ac:dyDescent="0.2"/>
    <row r="17723" ht="12.75" customHeight="1" x14ac:dyDescent="0.2"/>
    <row r="17724" ht="12.75" customHeight="1" x14ac:dyDescent="0.2"/>
    <row r="17725" ht="12.75" customHeight="1" x14ac:dyDescent="0.2"/>
    <row r="17726" ht="12.75" customHeight="1" x14ac:dyDescent="0.2"/>
    <row r="17727" ht="12.75" customHeight="1" x14ac:dyDescent="0.2"/>
    <row r="17728" ht="12.75" customHeight="1" x14ac:dyDescent="0.2"/>
    <row r="17729" ht="12.75" customHeight="1" x14ac:dyDescent="0.2"/>
    <row r="17730" ht="12.75" customHeight="1" x14ac:dyDescent="0.2"/>
    <row r="17731" ht="12.75" customHeight="1" x14ac:dyDescent="0.2"/>
    <row r="17732" ht="12.75" customHeight="1" x14ac:dyDescent="0.2"/>
    <row r="17733" ht="12.75" customHeight="1" x14ac:dyDescent="0.2"/>
    <row r="17734" ht="12.75" customHeight="1" x14ac:dyDescent="0.2"/>
    <row r="17735" ht="12.75" customHeight="1" x14ac:dyDescent="0.2"/>
    <row r="17736" ht="12.75" customHeight="1" x14ac:dyDescent="0.2"/>
    <row r="17737" ht="12.75" customHeight="1" x14ac:dyDescent="0.2"/>
    <row r="17738" ht="12.75" customHeight="1" x14ac:dyDescent="0.2"/>
    <row r="17739" ht="12.75" customHeight="1" x14ac:dyDescent="0.2"/>
    <row r="17740" ht="12.75" customHeight="1" x14ac:dyDescent="0.2"/>
    <row r="17741" ht="12.75" customHeight="1" x14ac:dyDescent="0.2"/>
    <row r="17742" ht="12.75" customHeight="1" x14ac:dyDescent="0.2"/>
    <row r="17743" ht="12.75" customHeight="1" x14ac:dyDescent="0.2"/>
    <row r="17744" ht="12.75" customHeight="1" x14ac:dyDescent="0.2"/>
    <row r="17745" ht="12.75" customHeight="1" x14ac:dyDescent="0.2"/>
    <row r="17746" ht="12.75" customHeight="1" x14ac:dyDescent="0.2"/>
    <row r="17747" ht="12.75" customHeight="1" x14ac:dyDescent="0.2"/>
    <row r="17748" ht="12.75" customHeight="1" x14ac:dyDescent="0.2"/>
    <row r="17749" ht="12.75" customHeight="1" x14ac:dyDescent="0.2"/>
    <row r="17750" ht="12.75" customHeight="1" x14ac:dyDescent="0.2"/>
    <row r="17751" ht="12.75" customHeight="1" x14ac:dyDescent="0.2"/>
    <row r="17752" ht="12.75" customHeight="1" x14ac:dyDescent="0.2"/>
    <row r="17753" ht="12.75" customHeight="1" x14ac:dyDescent="0.2"/>
    <row r="17754" ht="12.75" customHeight="1" x14ac:dyDescent="0.2"/>
    <row r="17755" ht="12.75" customHeight="1" x14ac:dyDescent="0.2"/>
    <row r="17756" ht="12.75" customHeight="1" x14ac:dyDescent="0.2"/>
    <row r="17757" ht="12.75" customHeight="1" x14ac:dyDescent="0.2"/>
    <row r="17758" ht="12.75" customHeight="1" x14ac:dyDescent="0.2"/>
    <row r="17759" ht="12.75" customHeight="1" x14ac:dyDescent="0.2"/>
    <row r="17760" ht="12.75" customHeight="1" x14ac:dyDescent="0.2"/>
    <row r="17761" ht="12.75" customHeight="1" x14ac:dyDescent="0.2"/>
    <row r="17762" ht="12.75" customHeight="1" x14ac:dyDescent="0.2"/>
    <row r="17763" ht="12.75" customHeight="1" x14ac:dyDescent="0.2"/>
    <row r="17764" ht="12.75" customHeight="1" x14ac:dyDescent="0.2"/>
    <row r="17765" ht="12.75" customHeight="1" x14ac:dyDescent="0.2"/>
    <row r="17766" ht="12.75" customHeight="1" x14ac:dyDescent="0.2"/>
    <row r="17767" ht="12.75" customHeight="1" x14ac:dyDescent="0.2"/>
    <row r="17768" ht="12.75" customHeight="1" x14ac:dyDescent="0.2"/>
    <row r="17769" ht="12.75" customHeight="1" x14ac:dyDescent="0.2"/>
    <row r="17770" ht="12.75" customHeight="1" x14ac:dyDescent="0.2"/>
    <row r="17771" ht="12.75" customHeight="1" x14ac:dyDescent="0.2"/>
    <row r="17772" ht="12.75" customHeight="1" x14ac:dyDescent="0.2"/>
    <row r="17773" ht="12.75" customHeight="1" x14ac:dyDescent="0.2"/>
    <row r="17774" ht="12.75" customHeight="1" x14ac:dyDescent="0.2"/>
    <row r="17775" ht="12.75" customHeight="1" x14ac:dyDescent="0.2"/>
    <row r="17776" ht="12.75" customHeight="1" x14ac:dyDescent="0.2"/>
    <row r="17777" ht="12.75" customHeight="1" x14ac:dyDescent="0.2"/>
    <row r="17778" ht="12.75" customHeight="1" x14ac:dyDescent="0.2"/>
    <row r="17779" ht="12.75" customHeight="1" x14ac:dyDescent="0.2"/>
    <row r="17780" ht="12.75" customHeight="1" x14ac:dyDescent="0.2"/>
    <row r="17781" ht="12.75" customHeight="1" x14ac:dyDescent="0.2"/>
    <row r="17782" ht="12.75" customHeight="1" x14ac:dyDescent="0.2"/>
    <row r="17783" ht="12.75" customHeight="1" x14ac:dyDescent="0.2"/>
    <row r="17784" ht="12.75" customHeight="1" x14ac:dyDescent="0.2"/>
    <row r="17785" ht="12.75" customHeight="1" x14ac:dyDescent="0.2"/>
    <row r="17786" ht="12.75" customHeight="1" x14ac:dyDescent="0.2"/>
    <row r="17787" ht="12.75" customHeight="1" x14ac:dyDescent="0.2"/>
    <row r="17788" ht="12.75" customHeight="1" x14ac:dyDescent="0.2"/>
    <row r="17789" ht="12.75" customHeight="1" x14ac:dyDescent="0.2"/>
    <row r="17790" ht="12.75" customHeight="1" x14ac:dyDescent="0.2"/>
    <row r="17791" ht="12.75" customHeight="1" x14ac:dyDescent="0.2"/>
    <row r="17792" ht="12.75" customHeight="1" x14ac:dyDescent="0.2"/>
    <row r="17793" ht="12.75" customHeight="1" x14ac:dyDescent="0.2"/>
    <row r="17794" ht="12.75" customHeight="1" x14ac:dyDescent="0.2"/>
    <row r="17795" ht="12.75" customHeight="1" x14ac:dyDescent="0.2"/>
    <row r="17796" ht="12.75" customHeight="1" x14ac:dyDescent="0.2"/>
    <row r="17797" ht="12.75" customHeight="1" x14ac:dyDescent="0.2"/>
    <row r="17798" ht="12.75" customHeight="1" x14ac:dyDescent="0.2"/>
    <row r="17799" ht="12.75" customHeight="1" x14ac:dyDescent="0.2"/>
    <row r="17800" ht="12.75" customHeight="1" x14ac:dyDescent="0.2"/>
    <row r="17801" ht="12.75" customHeight="1" x14ac:dyDescent="0.2"/>
    <row r="17802" ht="12.75" customHeight="1" x14ac:dyDescent="0.2"/>
    <row r="17803" ht="12.75" customHeight="1" x14ac:dyDescent="0.2"/>
    <row r="17804" ht="12.75" customHeight="1" x14ac:dyDescent="0.2"/>
    <row r="17805" ht="12.75" customHeight="1" x14ac:dyDescent="0.2"/>
    <row r="17806" ht="12.75" customHeight="1" x14ac:dyDescent="0.2"/>
    <row r="17807" ht="12.75" customHeight="1" x14ac:dyDescent="0.2"/>
    <row r="17808" ht="12.75" customHeight="1" x14ac:dyDescent="0.2"/>
    <row r="17809" ht="12.75" customHeight="1" x14ac:dyDescent="0.2"/>
    <row r="17810" ht="12.75" customHeight="1" x14ac:dyDescent="0.2"/>
    <row r="17811" ht="12.75" customHeight="1" x14ac:dyDescent="0.2"/>
    <row r="17812" ht="12.75" customHeight="1" x14ac:dyDescent="0.2"/>
    <row r="17813" ht="12.75" customHeight="1" x14ac:dyDescent="0.2"/>
    <row r="17814" ht="12.75" customHeight="1" x14ac:dyDescent="0.2"/>
    <row r="17815" ht="12.75" customHeight="1" x14ac:dyDescent="0.2"/>
    <row r="17816" ht="12.75" customHeight="1" x14ac:dyDescent="0.2"/>
    <row r="17817" ht="12.75" customHeight="1" x14ac:dyDescent="0.2"/>
    <row r="17818" ht="12.75" customHeight="1" x14ac:dyDescent="0.2"/>
    <row r="17819" ht="12.75" customHeight="1" x14ac:dyDescent="0.2"/>
    <row r="17820" ht="12.75" customHeight="1" x14ac:dyDescent="0.2"/>
    <row r="17821" ht="12.75" customHeight="1" x14ac:dyDescent="0.2"/>
    <row r="17822" ht="12.75" customHeight="1" x14ac:dyDescent="0.2"/>
    <row r="17823" ht="12.75" customHeight="1" x14ac:dyDescent="0.2"/>
    <row r="17824" ht="12.75" customHeight="1" x14ac:dyDescent="0.2"/>
    <row r="17825" ht="12.75" customHeight="1" x14ac:dyDescent="0.2"/>
    <row r="17826" ht="12.75" customHeight="1" x14ac:dyDescent="0.2"/>
    <row r="17827" ht="12.75" customHeight="1" x14ac:dyDescent="0.2"/>
    <row r="17828" ht="12.75" customHeight="1" x14ac:dyDescent="0.2"/>
    <row r="17829" ht="12.75" customHeight="1" x14ac:dyDescent="0.2"/>
    <row r="17830" ht="12.75" customHeight="1" x14ac:dyDescent="0.2"/>
    <row r="17831" ht="12.75" customHeight="1" x14ac:dyDescent="0.2"/>
    <row r="17832" ht="12.75" customHeight="1" x14ac:dyDescent="0.2"/>
    <row r="17833" ht="12.75" customHeight="1" x14ac:dyDescent="0.2"/>
    <row r="17834" ht="12.75" customHeight="1" x14ac:dyDescent="0.2"/>
    <row r="17835" ht="12.75" customHeight="1" x14ac:dyDescent="0.2"/>
    <row r="17836" ht="12.75" customHeight="1" x14ac:dyDescent="0.2"/>
    <row r="17837" ht="12.75" customHeight="1" x14ac:dyDescent="0.2"/>
    <row r="17838" ht="12.75" customHeight="1" x14ac:dyDescent="0.2"/>
    <row r="17839" ht="12.75" customHeight="1" x14ac:dyDescent="0.2"/>
    <row r="17840" ht="12.75" customHeight="1" x14ac:dyDescent="0.2"/>
    <row r="17841" ht="12.75" customHeight="1" x14ac:dyDescent="0.2"/>
    <row r="17842" ht="12.75" customHeight="1" x14ac:dyDescent="0.2"/>
    <row r="17843" ht="12.75" customHeight="1" x14ac:dyDescent="0.2"/>
    <row r="17844" ht="12.75" customHeight="1" x14ac:dyDescent="0.2"/>
    <row r="17845" ht="12.75" customHeight="1" x14ac:dyDescent="0.2"/>
    <row r="17846" ht="12.75" customHeight="1" x14ac:dyDescent="0.2"/>
    <row r="17847" ht="12.75" customHeight="1" x14ac:dyDescent="0.2"/>
    <row r="17848" ht="12.75" customHeight="1" x14ac:dyDescent="0.2"/>
    <row r="17849" ht="12.75" customHeight="1" x14ac:dyDescent="0.2"/>
    <row r="17850" ht="12.75" customHeight="1" x14ac:dyDescent="0.2"/>
    <row r="17851" ht="12.75" customHeight="1" x14ac:dyDescent="0.2"/>
    <row r="17852" ht="12.75" customHeight="1" x14ac:dyDescent="0.2"/>
    <row r="17853" ht="12.75" customHeight="1" x14ac:dyDescent="0.2"/>
    <row r="17854" ht="12.75" customHeight="1" x14ac:dyDescent="0.2"/>
    <row r="17855" ht="12.75" customHeight="1" x14ac:dyDescent="0.2"/>
    <row r="17856" ht="12.75" customHeight="1" x14ac:dyDescent="0.2"/>
    <row r="17857" ht="12.75" customHeight="1" x14ac:dyDescent="0.2"/>
    <row r="17858" ht="12.75" customHeight="1" x14ac:dyDescent="0.2"/>
    <row r="17859" ht="12.75" customHeight="1" x14ac:dyDescent="0.2"/>
    <row r="17860" ht="12.75" customHeight="1" x14ac:dyDescent="0.2"/>
    <row r="17861" ht="12.75" customHeight="1" x14ac:dyDescent="0.2"/>
    <row r="17862" ht="12.75" customHeight="1" x14ac:dyDescent="0.2"/>
    <row r="17863" ht="12.75" customHeight="1" x14ac:dyDescent="0.2"/>
    <row r="17864" ht="12.75" customHeight="1" x14ac:dyDescent="0.2"/>
    <row r="17865" ht="12.75" customHeight="1" x14ac:dyDescent="0.2"/>
    <row r="17866" ht="12.75" customHeight="1" x14ac:dyDescent="0.2"/>
    <row r="17867" ht="12.75" customHeight="1" x14ac:dyDescent="0.2"/>
    <row r="17868" ht="12.75" customHeight="1" x14ac:dyDescent="0.2"/>
    <row r="17869" ht="12.75" customHeight="1" x14ac:dyDescent="0.2"/>
    <row r="17870" ht="12.75" customHeight="1" x14ac:dyDescent="0.2"/>
    <row r="17871" ht="12.75" customHeight="1" x14ac:dyDescent="0.2"/>
    <row r="17872" ht="12.75" customHeight="1" x14ac:dyDescent="0.2"/>
    <row r="17873" ht="12.75" customHeight="1" x14ac:dyDescent="0.2"/>
    <row r="17874" ht="12.75" customHeight="1" x14ac:dyDescent="0.2"/>
    <row r="17875" ht="12.75" customHeight="1" x14ac:dyDescent="0.2"/>
    <row r="17876" ht="12.75" customHeight="1" x14ac:dyDescent="0.2"/>
    <row r="17877" ht="12.75" customHeight="1" x14ac:dyDescent="0.2"/>
    <row r="17878" ht="12.75" customHeight="1" x14ac:dyDescent="0.2"/>
    <row r="17879" ht="12.75" customHeight="1" x14ac:dyDescent="0.2"/>
    <row r="17880" ht="12.75" customHeight="1" x14ac:dyDescent="0.2"/>
    <row r="17881" ht="12.75" customHeight="1" x14ac:dyDescent="0.2"/>
    <row r="17882" ht="12.75" customHeight="1" x14ac:dyDescent="0.2"/>
    <row r="17883" ht="12.75" customHeight="1" x14ac:dyDescent="0.2"/>
    <row r="17884" ht="12.75" customHeight="1" x14ac:dyDescent="0.2"/>
    <row r="17885" ht="12.75" customHeight="1" x14ac:dyDescent="0.2"/>
    <row r="17886" ht="12.75" customHeight="1" x14ac:dyDescent="0.2"/>
    <row r="17887" ht="12.75" customHeight="1" x14ac:dyDescent="0.2"/>
    <row r="17888" ht="12.75" customHeight="1" x14ac:dyDescent="0.2"/>
    <row r="17889" ht="12.75" customHeight="1" x14ac:dyDescent="0.2"/>
    <row r="17890" ht="12.75" customHeight="1" x14ac:dyDescent="0.2"/>
    <row r="17891" ht="12.75" customHeight="1" x14ac:dyDescent="0.2"/>
    <row r="17892" ht="12.75" customHeight="1" x14ac:dyDescent="0.2"/>
    <row r="17893" ht="12.75" customHeight="1" x14ac:dyDescent="0.2"/>
    <row r="17894" ht="12.75" customHeight="1" x14ac:dyDescent="0.2"/>
    <row r="17895" ht="12.75" customHeight="1" x14ac:dyDescent="0.2"/>
    <row r="17896" ht="12.75" customHeight="1" x14ac:dyDescent="0.2"/>
    <row r="17897" ht="12.75" customHeight="1" x14ac:dyDescent="0.2"/>
    <row r="17898" ht="12.75" customHeight="1" x14ac:dyDescent="0.2"/>
    <row r="17899" ht="12.75" customHeight="1" x14ac:dyDescent="0.2"/>
    <row r="17900" ht="12.75" customHeight="1" x14ac:dyDescent="0.2"/>
    <row r="17901" ht="12.75" customHeight="1" x14ac:dyDescent="0.2"/>
    <row r="17902" ht="12.75" customHeight="1" x14ac:dyDescent="0.2"/>
    <row r="17903" ht="12.75" customHeight="1" x14ac:dyDescent="0.2"/>
    <row r="17904" ht="12.75" customHeight="1" x14ac:dyDescent="0.2"/>
    <row r="17905" ht="12.75" customHeight="1" x14ac:dyDescent="0.2"/>
    <row r="17906" ht="12.75" customHeight="1" x14ac:dyDescent="0.2"/>
    <row r="17907" ht="12.75" customHeight="1" x14ac:dyDescent="0.2"/>
    <row r="17908" ht="12.75" customHeight="1" x14ac:dyDescent="0.2"/>
    <row r="17909" ht="12.75" customHeight="1" x14ac:dyDescent="0.2"/>
    <row r="17910" ht="12.75" customHeight="1" x14ac:dyDescent="0.2"/>
    <row r="17911" ht="12.75" customHeight="1" x14ac:dyDescent="0.2"/>
    <row r="17912" ht="12.75" customHeight="1" x14ac:dyDescent="0.2"/>
    <row r="17913" ht="12.75" customHeight="1" x14ac:dyDescent="0.2"/>
    <row r="17914" ht="12.75" customHeight="1" x14ac:dyDescent="0.2"/>
    <row r="17915" ht="12.75" customHeight="1" x14ac:dyDescent="0.2"/>
    <row r="17916" ht="12.75" customHeight="1" x14ac:dyDescent="0.2"/>
    <row r="17917" ht="12.75" customHeight="1" x14ac:dyDescent="0.2"/>
    <row r="17918" ht="12.75" customHeight="1" x14ac:dyDescent="0.2"/>
    <row r="17919" ht="12.75" customHeight="1" x14ac:dyDescent="0.2"/>
    <row r="17920" ht="12.75" customHeight="1" x14ac:dyDescent="0.2"/>
    <row r="17921" ht="12.75" customHeight="1" x14ac:dyDescent="0.2"/>
    <row r="17922" ht="12.75" customHeight="1" x14ac:dyDescent="0.2"/>
    <row r="17923" ht="12.75" customHeight="1" x14ac:dyDescent="0.2"/>
    <row r="17924" ht="12.75" customHeight="1" x14ac:dyDescent="0.2"/>
    <row r="17925" ht="12.75" customHeight="1" x14ac:dyDescent="0.2"/>
    <row r="17926" ht="12.75" customHeight="1" x14ac:dyDescent="0.2"/>
    <row r="17927" ht="12.75" customHeight="1" x14ac:dyDescent="0.2"/>
    <row r="17928" ht="12.75" customHeight="1" x14ac:dyDescent="0.2"/>
    <row r="17929" ht="12.75" customHeight="1" x14ac:dyDescent="0.2"/>
    <row r="17930" ht="12.75" customHeight="1" x14ac:dyDescent="0.2"/>
    <row r="17931" ht="12.75" customHeight="1" x14ac:dyDescent="0.2"/>
    <row r="17932" ht="12.75" customHeight="1" x14ac:dyDescent="0.2"/>
    <row r="17933" ht="12.75" customHeight="1" x14ac:dyDescent="0.2"/>
    <row r="17934" ht="12.75" customHeight="1" x14ac:dyDescent="0.2"/>
    <row r="17935" ht="12.75" customHeight="1" x14ac:dyDescent="0.2"/>
    <row r="17936" ht="12.75" customHeight="1" x14ac:dyDescent="0.2"/>
    <row r="17937" ht="12.75" customHeight="1" x14ac:dyDescent="0.2"/>
    <row r="17938" ht="12.75" customHeight="1" x14ac:dyDescent="0.2"/>
    <row r="17939" ht="12.75" customHeight="1" x14ac:dyDescent="0.2"/>
    <row r="17940" ht="12.75" customHeight="1" x14ac:dyDescent="0.2"/>
    <row r="17941" ht="12.75" customHeight="1" x14ac:dyDescent="0.2"/>
    <row r="17942" ht="12.75" customHeight="1" x14ac:dyDescent="0.2"/>
    <row r="17943" ht="12.75" customHeight="1" x14ac:dyDescent="0.2"/>
    <row r="17944" ht="12.75" customHeight="1" x14ac:dyDescent="0.2"/>
    <row r="17945" ht="12.75" customHeight="1" x14ac:dyDescent="0.2"/>
    <row r="17946" ht="12.75" customHeight="1" x14ac:dyDescent="0.2"/>
    <row r="17947" ht="12.75" customHeight="1" x14ac:dyDescent="0.2"/>
    <row r="17948" ht="12.75" customHeight="1" x14ac:dyDescent="0.2"/>
    <row r="17949" ht="12.75" customHeight="1" x14ac:dyDescent="0.2"/>
    <row r="17950" ht="12.75" customHeight="1" x14ac:dyDescent="0.2"/>
    <row r="17951" ht="12.75" customHeight="1" x14ac:dyDescent="0.2"/>
    <row r="17952" ht="12.75" customHeight="1" x14ac:dyDescent="0.2"/>
    <row r="17953" ht="12.75" customHeight="1" x14ac:dyDescent="0.2"/>
    <row r="17954" ht="12.75" customHeight="1" x14ac:dyDescent="0.2"/>
    <row r="17955" ht="12.75" customHeight="1" x14ac:dyDescent="0.2"/>
    <row r="17956" ht="12.75" customHeight="1" x14ac:dyDescent="0.2"/>
    <row r="17957" ht="12.75" customHeight="1" x14ac:dyDescent="0.2"/>
    <row r="17958" ht="12.75" customHeight="1" x14ac:dyDescent="0.2"/>
    <row r="17959" ht="12.75" customHeight="1" x14ac:dyDescent="0.2"/>
    <row r="17960" ht="12.75" customHeight="1" x14ac:dyDescent="0.2"/>
    <row r="17961" ht="12.75" customHeight="1" x14ac:dyDescent="0.2"/>
    <row r="17962" ht="12.75" customHeight="1" x14ac:dyDescent="0.2"/>
    <row r="17963" ht="12.75" customHeight="1" x14ac:dyDescent="0.2"/>
    <row r="17964" ht="12.75" customHeight="1" x14ac:dyDescent="0.2"/>
    <row r="17965" ht="12.75" customHeight="1" x14ac:dyDescent="0.2"/>
    <row r="17966" ht="12.75" customHeight="1" x14ac:dyDescent="0.2"/>
    <row r="17967" ht="12.75" customHeight="1" x14ac:dyDescent="0.2"/>
    <row r="17968" ht="12.75" customHeight="1" x14ac:dyDescent="0.2"/>
    <row r="17969" ht="12.75" customHeight="1" x14ac:dyDescent="0.2"/>
    <row r="17970" ht="12.75" customHeight="1" x14ac:dyDescent="0.2"/>
    <row r="17971" ht="12.75" customHeight="1" x14ac:dyDescent="0.2"/>
    <row r="17972" ht="12.75" customHeight="1" x14ac:dyDescent="0.2"/>
    <row r="17973" ht="12.75" customHeight="1" x14ac:dyDescent="0.2"/>
    <row r="17974" ht="12.75" customHeight="1" x14ac:dyDescent="0.2"/>
    <row r="17975" ht="12.75" customHeight="1" x14ac:dyDescent="0.2"/>
    <row r="17976" ht="12.75" customHeight="1" x14ac:dyDescent="0.2"/>
    <row r="17977" ht="12.75" customHeight="1" x14ac:dyDescent="0.2"/>
    <row r="17978" ht="12.75" customHeight="1" x14ac:dyDescent="0.2"/>
    <row r="17979" ht="12.75" customHeight="1" x14ac:dyDescent="0.2"/>
    <row r="17980" ht="12.75" customHeight="1" x14ac:dyDescent="0.2"/>
    <row r="17981" ht="12.75" customHeight="1" x14ac:dyDescent="0.2"/>
    <row r="17982" ht="12.75" customHeight="1" x14ac:dyDescent="0.2"/>
    <row r="17983" ht="12.75" customHeight="1" x14ac:dyDescent="0.2"/>
    <row r="17984" ht="12.75" customHeight="1" x14ac:dyDescent="0.2"/>
    <row r="17985" ht="12.75" customHeight="1" x14ac:dyDescent="0.2"/>
    <row r="17986" ht="12.75" customHeight="1" x14ac:dyDescent="0.2"/>
    <row r="17987" ht="12.75" customHeight="1" x14ac:dyDescent="0.2"/>
    <row r="17988" ht="12.75" customHeight="1" x14ac:dyDescent="0.2"/>
    <row r="17989" ht="12.75" customHeight="1" x14ac:dyDescent="0.2"/>
    <row r="17990" ht="12.75" customHeight="1" x14ac:dyDescent="0.2"/>
    <row r="17991" ht="12.75" customHeight="1" x14ac:dyDescent="0.2"/>
    <row r="17992" ht="12.75" customHeight="1" x14ac:dyDescent="0.2"/>
    <row r="17993" ht="12.75" customHeight="1" x14ac:dyDescent="0.2"/>
    <row r="17994" ht="12.75" customHeight="1" x14ac:dyDescent="0.2"/>
    <row r="17995" ht="12.75" customHeight="1" x14ac:dyDescent="0.2"/>
    <row r="17996" ht="12.75" customHeight="1" x14ac:dyDescent="0.2"/>
    <row r="17997" ht="12.75" customHeight="1" x14ac:dyDescent="0.2"/>
    <row r="17998" ht="12.75" customHeight="1" x14ac:dyDescent="0.2"/>
    <row r="17999" ht="12.75" customHeight="1" x14ac:dyDescent="0.2"/>
    <row r="18000" ht="12.75" customHeight="1" x14ac:dyDescent="0.2"/>
    <row r="18001" ht="12.75" customHeight="1" x14ac:dyDescent="0.2"/>
    <row r="18002" ht="12.75" customHeight="1" x14ac:dyDescent="0.2"/>
    <row r="18003" ht="12.75" customHeight="1" x14ac:dyDescent="0.2"/>
    <row r="18004" ht="12.75" customHeight="1" x14ac:dyDescent="0.2"/>
    <row r="18005" ht="12.75" customHeight="1" x14ac:dyDescent="0.2"/>
    <row r="18006" ht="12.75" customHeight="1" x14ac:dyDescent="0.2"/>
    <row r="18007" ht="12.75" customHeight="1" x14ac:dyDescent="0.2"/>
    <row r="18008" ht="12.75" customHeight="1" x14ac:dyDescent="0.2"/>
    <row r="18009" ht="12.75" customHeight="1" x14ac:dyDescent="0.2"/>
    <row r="18010" ht="12.75" customHeight="1" x14ac:dyDescent="0.2"/>
    <row r="18011" ht="12.75" customHeight="1" x14ac:dyDescent="0.2"/>
    <row r="18012" ht="12.75" customHeight="1" x14ac:dyDescent="0.2"/>
    <row r="18013" ht="12.75" customHeight="1" x14ac:dyDescent="0.2"/>
    <row r="18014" ht="12.75" customHeight="1" x14ac:dyDescent="0.2"/>
    <row r="18015" ht="12.75" customHeight="1" x14ac:dyDescent="0.2"/>
    <row r="18016" ht="12.75" customHeight="1" x14ac:dyDescent="0.2"/>
    <row r="18017" ht="12.75" customHeight="1" x14ac:dyDescent="0.2"/>
    <row r="18018" ht="12.75" customHeight="1" x14ac:dyDescent="0.2"/>
    <row r="18019" ht="12.75" customHeight="1" x14ac:dyDescent="0.2"/>
    <row r="18020" ht="12.75" customHeight="1" x14ac:dyDescent="0.2"/>
    <row r="18021" ht="12.75" customHeight="1" x14ac:dyDescent="0.2"/>
    <row r="18022" ht="12.75" customHeight="1" x14ac:dyDescent="0.2"/>
    <row r="18023" ht="12.75" customHeight="1" x14ac:dyDescent="0.2"/>
    <row r="18024" ht="12.75" customHeight="1" x14ac:dyDescent="0.2"/>
    <row r="18025" ht="12.75" customHeight="1" x14ac:dyDescent="0.2"/>
    <row r="18026" ht="12.75" customHeight="1" x14ac:dyDescent="0.2"/>
    <row r="18027" ht="12.75" customHeight="1" x14ac:dyDescent="0.2"/>
    <row r="18028" ht="12.75" customHeight="1" x14ac:dyDescent="0.2"/>
    <row r="18029" ht="12.75" customHeight="1" x14ac:dyDescent="0.2"/>
    <row r="18030" ht="12.75" customHeight="1" x14ac:dyDescent="0.2"/>
    <row r="18031" ht="12.75" customHeight="1" x14ac:dyDescent="0.2"/>
    <row r="18032" ht="12.75" customHeight="1" x14ac:dyDescent="0.2"/>
    <row r="18033" ht="12.75" customHeight="1" x14ac:dyDescent="0.2"/>
    <row r="18034" ht="12.75" customHeight="1" x14ac:dyDescent="0.2"/>
    <row r="18035" ht="12.75" customHeight="1" x14ac:dyDescent="0.2"/>
    <row r="18036" ht="12.75" customHeight="1" x14ac:dyDescent="0.2"/>
    <row r="18037" ht="12.75" customHeight="1" x14ac:dyDescent="0.2"/>
    <row r="18038" ht="12.75" customHeight="1" x14ac:dyDescent="0.2"/>
    <row r="18039" ht="12.75" customHeight="1" x14ac:dyDescent="0.2"/>
    <row r="18040" ht="12.75" customHeight="1" x14ac:dyDescent="0.2"/>
    <row r="18041" ht="12.75" customHeight="1" x14ac:dyDescent="0.2"/>
    <row r="18042" ht="12.75" customHeight="1" x14ac:dyDescent="0.2"/>
    <row r="18043" ht="12.75" customHeight="1" x14ac:dyDescent="0.2"/>
    <row r="18044" ht="12.75" customHeight="1" x14ac:dyDescent="0.2"/>
    <row r="18045" ht="12.75" customHeight="1" x14ac:dyDescent="0.2"/>
    <row r="18046" ht="12.75" customHeight="1" x14ac:dyDescent="0.2"/>
    <row r="18047" ht="12.75" customHeight="1" x14ac:dyDescent="0.2"/>
    <row r="18048" ht="12.75" customHeight="1" x14ac:dyDescent="0.2"/>
    <row r="18049" ht="12.75" customHeight="1" x14ac:dyDescent="0.2"/>
    <row r="18050" ht="12.75" customHeight="1" x14ac:dyDescent="0.2"/>
    <row r="18051" ht="12.75" customHeight="1" x14ac:dyDescent="0.2"/>
    <row r="18052" ht="12.75" customHeight="1" x14ac:dyDescent="0.2"/>
    <row r="18053" ht="12.75" customHeight="1" x14ac:dyDescent="0.2"/>
    <row r="18054" ht="12.75" customHeight="1" x14ac:dyDescent="0.2"/>
    <row r="18055" ht="12.75" customHeight="1" x14ac:dyDescent="0.2"/>
    <row r="18056" ht="12.75" customHeight="1" x14ac:dyDescent="0.2"/>
    <row r="18057" ht="12.75" customHeight="1" x14ac:dyDescent="0.2"/>
    <row r="18058" ht="12.75" customHeight="1" x14ac:dyDescent="0.2"/>
    <row r="18059" ht="12.75" customHeight="1" x14ac:dyDescent="0.2"/>
    <row r="18060" ht="12.75" customHeight="1" x14ac:dyDescent="0.2"/>
    <row r="18061" ht="12.75" customHeight="1" x14ac:dyDescent="0.2"/>
    <row r="18062" ht="12.75" customHeight="1" x14ac:dyDescent="0.2"/>
    <row r="18063" ht="12.75" customHeight="1" x14ac:dyDescent="0.2"/>
    <row r="18064" ht="12.75" customHeight="1" x14ac:dyDescent="0.2"/>
    <row r="18065" ht="12.75" customHeight="1" x14ac:dyDescent="0.2"/>
    <row r="18066" ht="12.75" customHeight="1" x14ac:dyDescent="0.2"/>
    <row r="18067" ht="12.75" customHeight="1" x14ac:dyDescent="0.2"/>
    <row r="18068" ht="12.75" customHeight="1" x14ac:dyDescent="0.2"/>
    <row r="18069" ht="12.75" customHeight="1" x14ac:dyDescent="0.2"/>
    <row r="18070" ht="12.75" customHeight="1" x14ac:dyDescent="0.2"/>
    <row r="18071" ht="12.75" customHeight="1" x14ac:dyDescent="0.2"/>
    <row r="18072" ht="12.75" customHeight="1" x14ac:dyDescent="0.2"/>
    <row r="18073" ht="12.75" customHeight="1" x14ac:dyDescent="0.2"/>
    <row r="18074" ht="12.75" customHeight="1" x14ac:dyDescent="0.2"/>
    <row r="18075" ht="12.75" customHeight="1" x14ac:dyDescent="0.2"/>
    <row r="18076" ht="12.75" customHeight="1" x14ac:dyDescent="0.2"/>
    <row r="18077" ht="12.75" customHeight="1" x14ac:dyDescent="0.2"/>
    <row r="18078" ht="12.75" customHeight="1" x14ac:dyDescent="0.2"/>
    <row r="18079" ht="12.75" customHeight="1" x14ac:dyDescent="0.2"/>
    <row r="18080" ht="12.75" customHeight="1" x14ac:dyDescent="0.2"/>
    <row r="18081" ht="12.75" customHeight="1" x14ac:dyDescent="0.2"/>
    <row r="18082" ht="12.75" customHeight="1" x14ac:dyDescent="0.2"/>
    <row r="18083" ht="12.75" customHeight="1" x14ac:dyDescent="0.2"/>
    <row r="18084" ht="12.75" customHeight="1" x14ac:dyDescent="0.2"/>
    <row r="18085" ht="12.75" customHeight="1" x14ac:dyDescent="0.2"/>
    <row r="18086" ht="12.75" customHeight="1" x14ac:dyDescent="0.2"/>
    <row r="18087" ht="12.75" customHeight="1" x14ac:dyDescent="0.2"/>
    <row r="18088" ht="12.75" customHeight="1" x14ac:dyDescent="0.2"/>
    <row r="18089" ht="12.75" customHeight="1" x14ac:dyDescent="0.2"/>
    <row r="18090" ht="12.75" customHeight="1" x14ac:dyDescent="0.2"/>
    <row r="18091" ht="12.75" customHeight="1" x14ac:dyDescent="0.2"/>
    <row r="18092" ht="12.75" customHeight="1" x14ac:dyDescent="0.2"/>
    <row r="18093" ht="12.75" customHeight="1" x14ac:dyDescent="0.2"/>
    <row r="18094" ht="12.75" customHeight="1" x14ac:dyDescent="0.2"/>
    <row r="18095" ht="12.75" customHeight="1" x14ac:dyDescent="0.2"/>
    <row r="18096" ht="12.75" customHeight="1" x14ac:dyDescent="0.2"/>
    <row r="18097" ht="12.75" customHeight="1" x14ac:dyDescent="0.2"/>
    <row r="18098" ht="12.75" customHeight="1" x14ac:dyDescent="0.2"/>
    <row r="18099" ht="12.75" customHeight="1" x14ac:dyDescent="0.2"/>
    <row r="18100" ht="12.75" customHeight="1" x14ac:dyDescent="0.2"/>
    <row r="18101" ht="12.75" customHeight="1" x14ac:dyDescent="0.2"/>
    <row r="18102" ht="12.75" customHeight="1" x14ac:dyDescent="0.2"/>
    <row r="18103" ht="12.75" customHeight="1" x14ac:dyDescent="0.2"/>
    <row r="18104" ht="12.75" customHeight="1" x14ac:dyDescent="0.2"/>
    <row r="18105" ht="12.75" customHeight="1" x14ac:dyDescent="0.2"/>
    <row r="18106" ht="12.75" customHeight="1" x14ac:dyDescent="0.2"/>
    <row r="18107" ht="12.75" customHeight="1" x14ac:dyDescent="0.2"/>
    <row r="18108" ht="12.75" customHeight="1" x14ac:dyDescent="0.2"/>
    <row r="18109" ht="12.75" customHeight="1" x14ac:dyDescent="0.2"/>
    <row r="18110" ht="12.75" customHeight="1" x14ac:dyDescent="0.2"/>
    <row r="18111" ht="12.75" customHeight="1" x14ac:dyDescent="0.2"/>
    <row r="18112" ht="12.75" customHeight="1" x14ac:dyDescent="0.2"/>
    <row r="18113" ht="12.75" customHeight="1" x14ac:dyDescent="0.2"/>
    <row r="18114" ht="12.75" customHeight="1" x14ac:dyDescent="0.2"/>
    <row r="18115" ht="12.75" customHeight="1" x14ac:dyDescent="0.2"/>
    <row r="18116" ht="12.75" customHeight="1" x14ac:dyDescent="0.2"/>
    <row r="18117" ht="12.75" customHeight="1" x14ac:dyDescent="0.2"/>
    <row r="18118" ht="12.75" customHeight="1" x14ac:dyDescent="0.2"/>
    <row r="18119" ht="12.75" customHeight="1" x14ac:dyDescent="0.2"/>
    <row r="18120" ht="12.75" customHeight="1" x14ac:dyDescent="0.2"/>
    <row r="18121" ht="12.75" customHeight="1" x14ac:dyDescent="0.2"/>
    <row r="18122" ht="12.75" customHeight="1" x14ac:dyDescent="0.2"/>
    <row r="18123" ht="12.75" customHeight="1" x14ac:dyDescent="0.2"/>
    <row r="18124" ht="12.75" customHeight="1" x14ac:dyDescent="0.2"/>
    <row r="18125" ht="12.75" customHeight="1" x14ac:dyDescent="0.2"/>
    <row r="18126" ht="12.75" customHeight="1" x14ac:dyDescent="0.2"/>
    <row r="18127" ht="12.75" customHeight="1" x14ac:dyDescent="0.2"/>
    <row r="18128" ht="12.75" customHeight="1" x14ac:dyDescent="0.2"/>
    <row r="18129" ht="12.75" customHeight="1" x14ac:dyDescent="0.2"/>
    <row r="18130" ht="12.75" customHeight="1" x14ac:dyDescent="0.2"/>
    <row r="18131" ht="12.75" customHeight="1" x14ac:dyDescent="0.2"/>
    <row r="18132" ht="12.75" customHeight="1" x14ac:dyDescent="0.2"/>
    <row r="18133" ht="12.75" customHeight="1" x14ac:dyDescent="0.2"/>
    <row r="18134" ht="12.75" customHeight="1" x14ac:dyDescent="0.2"/>
    <row r="18135" ht="12.75" customHeight="1" x14ac:dyDescent="0.2"/>
    <row r="18136" ht="12.75" customHeight="1" x14ac:dyDescent="0.2"/>
    <row r="18137" ht="12.75" customHeight="1" x14ac:dyDescent="0.2"/>
    <row r="18138" ht="12.75" customHeight="1" x14ac:dyDescent="0.2"/>
    <row r="18139" ht="12.75" customHeight="1" x14ac:dyDescent="0.2"/>
    <row r="18140" ht="12.75" customHeight="1" x14ac:dyDescent="0.2"/>
    <row r="18141" ht="12.75" customHeight="1" x14ac:dyDescent="0.2"/>
    <row r="18142" ht="12.75" customHeight="1" x14ac:dyDescent="0.2"/>
    <row r="18143" ht="12.75" customHeight="1" x14ac:dyDescent="0.2"/>
    <row r="18144" ht="12.75" customHeight="1" x14ac:dyDescent="0.2"/>
    <row r="18145" ht="12.75" customHeight="1" x14ac:dyDescent="0.2"/>
    <row r="18146" ht="12.75" customHeight="1" x14ac:dyDescent="0.2"/>
    <row r="18147" ht="12.75" customHeight="1" x14ac:dyDescent="0.2"/>
    <row r="18148" ht="12.75" customHeight="1" x14ac:dyDescent="0.2"/>
    <row r="18149" ht="12.75" customHeight="1" x14ac:dyDescent="0.2"/>
    <row r="18150" ht="12.75" customHeight="1" x14ac:dyDescent="0.2"/>
    <row r="18151" ht="12.75" customHeight="1" x14ac:dyDescent="0.2"/>
    <row r="18152" ht="12.75" customHeight="1" x14ac:dyDescent="0.2"/>
    <row r="18153" ht="12.75" customHeight="1" x14ac:dyDescent="0.2"/>
    <row r="18154" ht="12.75" customHeight="1" x14ac:dyDescent="0.2"/>
    <row r="18155" ht="12.75" customHeight="1" x14ac:dyDescent="0.2"/>
    <row r="18156" ht="12.75" customHeight="1" x14ac:dyDescent="0.2"/>
    <row r="18157" ht="12.75" customHeight="1" x14ac:dyDescent="0.2"/>
    <row r="18158" ht="12.75" customHeight="1" x14ac:dyDescent="0.2"/>
    <row r="18159" ht="12.75" customHeight="1" x14ac:dyDescent="0.2"/>
    <row r="18160" ht="12.75" customHeight="1" x14ac:dyDescent="0.2"/>
    <row r="18161" ht="12.75" customHeight="1" x14ac:dyDescent="0.2"/>
    <row r="18162" ht="12.75" customHeight="1" x14ac:dyDescent="0.2"/>
    <row r="18163" ht="12.75" customHeight="1" x14ac:dyDescent="0.2"/>
    <row r="18164" ht="12.75" customHeight="1" x14ac:dyDescent="0.2"/>
    <row r="18165" ht="12.75" customHeight="1" x14ac:dyDescent="0.2"/>
    <row r="18166" ht="12.75" customHeight="1" x14ac:dyDescent="0.2"/>
    <row r="18167" ht="12.75" customHeight="1" x14ac:dyDescent="0.2"/>
    <row r="18168" ht="12.75" customHeight="1" x14ac:dyDescent="0.2"/>
    <row r="18169" ht="12.75" customHeight="1" x14ac:dyDescent="0.2"/>
    <row r="18170" ht="12.75" customHeight="1" x14ac:dyDescent="0.2"/>
    <row r="18171" ht="12.75" customHeight="1" x14ac:dyDescent="0.2"/>
    <row r="18172" ht="12.75" customHeight="1" x14ac:dyDescent="0.2"/>
    <row r="18173" ht="12.75" customHeight="1" x14ac:dyDescent="0.2"/>
    <row r="18174" ht="12.75" customHeight="1" x14ac:dyDescent="0.2"/>
    <row r="18175" ht="12.75" customHeight="1" x14ac:dyDescent="0.2"/>
    <row r="18176" ht="12.75" customHeight="1" x14ac:dyDescent="0.2"/>
    <row r="18177" ht="12.75" customHeight="1" x14ac:dyDescent="0.2"/>
    <row r="18178" ht="12.75" customHeight="1" x14ac:dyDescent="0.2"/>
    <row r="18179" ht="12.75" customHeight="1" x14ac:dyDescent="0.2"/>
    <row r="18180" ht="12.75" customHeight="1" x14ac:dyDescent="0.2"/>
    <row r="18181" ht="12.75" customHeight="1" x14ac:dyDescent="0.2"/>
    <row r="18182" ht="12.75" customHeight="1" x14ac:dyDescent="0.2"/>
    <row r="18183" ht="12.75" customHeight="1" x14ac:dyDescent="0.2"/>
    <row r="18184" ht="12.75" customHeight="1" x14ac:dyDescent="0.2"/>
    <row r="18185" ht="12.75" customHeight="1" x14ac:dyDescent="0.2"/>
    <row r="18186" ht="12.75" customHeight="1" x14ac:dyDescent="0.2"/>
    <row r="18187" ht="12.75" customHeight="1" x14ac:dyDescent="0.2"/>
    <row r="18188" ht="12.75" customHeight="1" x14ac:dyDescent="0.2"/>
    <row r="18189" ht="12.75" customHeight="1" x14ac:dyDescent="0.2"/>
    <row r="18190" ht="12.75" customHeight="1" x14ac:dyDescent="0.2"/>
    <row r="18191" ht="12.75" customHeight="1" x14ac:dyDescent="0.2"/>
    <row r="18192" ht="12.75" customHeight="1" x14ac:dyDescent="0.2"/>
    <row r="18193" ht="12.75" customHeight="1" x14ac:dyDescent="0.2"/>
    <row r="18194" ht="12.75" customHeight="1" x14ac:dyDescent="0.2"/>
    <row r="18195" ht="12.75" customHeight="1" x14ac:dyDescent="0.2"/>
    <row r="18196" ht="12.75" customHeight="1" x14ac:dyDescent="0.2"/>
    <row r="18197" ht="12.75" customHeight="1" x14ac:dyDescent="0.2"/>
    <row r="18198" ht="12.75" customHeight="1" x14ac:dyDescent="0.2"/>
    <row r="18199" ht="12.75" customHeight="1" x14ac:dyDescent="0.2"/>
    <row r="18200" ht="12.75" customHeight="1" x14ac:dyDescent="0.2"/>
    <row r="18201" ht="12.75" customHeight="1" x14ac:dyDescent="0.2"/>
    <row r="18202" ht="12.75" customHeight="1" x14ac:dyDescent="0.2"/>
    <row r="18203" ht="12.75" customHeight="1" x14ac:dyDescent="0.2"/>
    <row r="18204" ht="12.75" customHeight="1" x14ac:dyDescent="0.2"/>
    <row r="18205" ht="12.75" customHeight="1" x14ac:dyDescent="0.2"/>
    <row r="18206" ht="12.75" customHeight="1" x14ac:dyDescent="0.2"/>
    <row r="18207" ht="12.75" customHeight="1" x14ac:dyDescent="0.2"/>
    <row r="18208" ht="12.75" customHeight="1" x14ac:dyDescent="0.2"/>
    <row r="18209" ht="12.75" customHeight="1" x14ac:dyDescent="0.2"/>
    <row r="18210" ht="12.75" customHeight="1" x14ac:dyDescent="0.2"/>
    <row r="18211" ht="12.75" customHeight="1" x14ac:dyDescent="0.2"/>
    <row r="18212" ht="12.75" customHeight="1" x14ac:dyDescent="0.2"/>
    <row r="18213" ht="12.75" customHeight="1" x14ac:dyDescent="0.2"/>
    <row r="18214" ht="12.75" customHeight="1" x14ac:dyDescent="0.2"/>
    <row r="18215" ht="12.75" customHeight="1" x14ac:dyDescent="0.2"/>
    <row r="18216" ht="12.75" customHeight="1" x14ac:dyDescent="0.2"/>
    <row r="18217" ht="12.75" customHeight="1" x14ac:dyDescent="0.2"/>
    <row r="18218" ht="12.75" customHeight="1" x14ac:dyDescent="0.2"/>
    <row r="18219" ht="12.75" customHeight="1" x14ac:dyDescent="0.2"/>
    <row r="18220" ht="12.75" customHeight="1" x14ac:dyDescent="0.2"/>
    <row r="18221" ht="12.75" customHeight="1" x14ac:dyDescent="0.2"/>
    <row r="18222" ht="12.75" customHeight="1" x14ac:dyDescent="0.2"/>
    <row r="18223" ht="12.75" customHeight="1" x14ac:dyDescent="0.2"/>
    <row r="18224" ht="12.75" customHeight="1" x14ac:dyDescent="0.2"/>
    <row r="18225" ht="12.75" customHeight="1" x14ac:dyDescent="0.2"/>
    <row r="18226" ht="12.75" customHeight="1" x14ac:dyDescent="0.2"/>
    <row r="18227" ht="12.75" customHeight="1" x14ac:dyDescent="0.2"/>
    <row r="18228" ht="12.75" customHeight="1" x14ac:dyDescent="0.2"/>
    <row r="18229" ht="12.75" customHeight="1" x14ac:dyDescent="0.2"/>
    <row r="18230" ht="12.75" customHeight="1" x14ac:dyDescent="0.2"/>
    <row r="18231" ht="12.75" customHeight="1" x14ac:dyDescent="0.2"/>
    <row r="18232" ht="12.75" customHeight="1" x14ac:dyDescent="0.2"/>
    <row r="18233" ht="12.75" customHeight="1" x14ac:dyDescent="0.2"/>
    <row r="18234" ht="12.75" customHeight="1" x14ac:dyDescent="0.2"/>
    <row r="18235" ht="12.75" customHeight="1" x14ac:dyDescent="0.2"/>
    <row r="18236" ht="12.75" customHeight="1" x14ac:dyDescent="0.2"/>
    <row r="18237" ht="12.75" customHeight="1" x14ac:dyDescent="0.2"/>
    <row r="18238" ht="12.75" customHeight="1" x14ac:dyDescent="0.2"/>
    <row r="18239" ht="12.75" customHeight="1" x14ac:dyDescent="0.2"/>
    <row r="18240" ht="12.75" customHeight="1" x14ac:dyDescent="0.2"/>
    <row r="18241" ht="12.75" customHeight="1" x14ac:dyDescent="0.2"/>
    <row r="18242" ht="12.75" customHeight="1" x14ac:dyDescent="0.2"/>
    <row r="18243" ht="12.75" customHeight="1" x14ac:dyDescent="0.2"/>
    <row r="18244" ht="12.75" customHeight="1" x14ac:dyDescent="0.2"/>
    <row r="18245" ht="12.75" customHeight="1" x14ac:dyDescent="0.2"/>
    <row r="18246" ht="12.75" customHeight="1" x14ac:dyDescent="0.2"/>
    <row r="18247" ht="12.75" customHeight="1" x14ac:dyDescent="0.2"/>
    <row r="18248" ht="12.75" customHeight="1" x14ac:dyDescent="0.2"/>
    <row r="18249" ht="12.75" customHeight="1" x14ac:dyDescent="0.2"/>
    <row r="18250" ht="12.75" customHeight="1" x14ac:dyDescent="0.2"/>
    <row r="18251" ht="12.75" customHeight="1" x14ac:dyDescent="0.2"/>
    <row r="18252" ht="12.75" customHeight="1" x14ac:dyDescent="0.2"/>
    <row r="18253" ht="12.75" customHeight="1" x14ac:dyDescent="0.2"/>
    <row r="18254" ht="12.75" customHeight="1" x14ac:dyDescent="0.2"/>
    <row r="18255" ht="12.75" customHeight="1" x14ac:dyDescent="0.2"/>
    <row r="18256" ht="12.75" customHeight="1" x14ac:dyDescent="0.2"/>
    <row r="18257" ht="12.75" customHeight="1" x14ac:dyDescent="0.2"/>
    <row r="18258" ht="12.75" customHeight="1" x14ac:dyDescent="0.2"/>
    <row r="18259" ht="12.75" customHeight="1" x14ac:dyDescent="0.2"/>
    <row r="18260" ht="12.75" customHeight="1" x14ac:dyDescent="0.2"/>
    <row r="18261" ht="12.75" customHeight="1" x14ac:dyDescent="0.2"/>
    <row r="18262" ht="12.75" customHeight="1" x14ac:dyDescent="0.2"/>
    <row r="18263" ht="12.75" customHeight="1" x14ac:dyDescent="0.2"/>
    <row r="18264" ht="12.75" customHeight="1" x14ac:dyDescent="0.2"/>
    <row r="18265" ht="12.75" customHeight="1" x14ac:dyDescent="0.2"/>
    <row r="18266" ht="12.75" customHeight="1" x14ac:dyDescent="0.2"/>
    <row r="18267" ht="12.75" customHeight="1" x14ac:dyDescent="0.2"/>
    <row r="18268" ht="12.75" customHeight="1" x14ac:dyDescent="0.2"/>
    <row r="18269" ht="12.75" customHeight="1" x14ac:dyDescent="0.2"/>
    <row r="18270" ht="12.75" customHeight="1" x14ac:dyDescent="0.2"/>
    <row r="18271" ht="12.75" customHeight="1" x14ac:dyDescent="0.2"/>
    <row r="18272" ht="12.75" customHeight="1" x14ac:dyDescent="0.2"/>
    <row r="18273" ht="12.75" customHeight="1" x14ac:dyDescent="0.2"/>
    <row r="18274" ht="12.75" customHeight="1" x14ac:dyDescent="0.2"/>
    <row r="18275" ht="12.75" customHeight="1" x14ac:dyDescent="0.2"/>
    <row r="18276" ht="12.75" customHeight="1" x14ac:dyDescent="0.2"/>
    <row r="18277" ht="12.75" customHeight="1" x14ac:dyDescent="0.2"/>
    <row r="18278" ht="12.75" customHeight="1" x14ac:dyDescent="0.2"/>
    <row r="18279" ht="12.75" customHeight="1" x14ac:dyDescent="0.2"/>
    <row r="18280" ht="12.75" customHeight="1" x14ac:dyDescent="0.2"/>
    <row r="18281" ht="12.75" customHeight="1" x14ac:dyDescent="0.2"/>
    <row r="18282" ht="12.75" customHeight="1" x14ac:dyDescent="0.2"/>
    <row r="18283" ht="12.75" customHeight="1" x14ac:dyDescent="0.2"/>
    <row r="18284" ht="12.75" customHeight="1" x14ac:dyDescent="0.2"/>
    <row r="18285" ht="12.75" customHeight="1" x14ac:dyDescent="0.2"/>
    <row r="18286" ht="12.75" customHeight="1" x14ac:dyDescent="0.2"/>
    <row r="18287" ht="12.75" customHeight="1" x14ac:dyDescent="0.2"/>
    <row r="18288" ht="12.75" customHeight="1" x14ac:dyDescent="0.2"/>
    <row r="18289" ht="12.75" customHeight="1" x14ac:dyDescent="0.2"/>
    <row r="18290" ht="12.75" customHeight="1" x14ac:dyDescent="0.2"/>
    <row r="18291" ht="12.75" customHeight="1" x14ac:dyDescent="0.2"/>
    <row r="18292" ht="12.75" customHeight="1" x14ac:dyDescent="0.2"/>
    <row r="18293" ht="12.75" customHeight="1" x14ac:dyDescent="0.2"/>
    <row r="18294" ht="12.75" customHeight="1" x14ac:dyDescent="0.2"/>
    <row r="18295" ht="12.75" customHeight="1" x14ac:dyDescent="0.2"/>
    <row r="18296" ht="12.75" customHeight="1" x14ac:dyDescent="0.2"/>
    <row r="18297" ht="12.75" customHeight="1" x14ac:dyDescent="0.2"/>
    <row r="18298" ht="12.75" customHeight="1" x14ac:dyDescent="0.2"/>
    <row r="18299" ht="12.75" customHeight="1" x14ac:dyDescent="0.2"/>
    <row r="18300" ht="12.75" customHeight="1" x14ac:dyDescent="0.2"/>
    <row r="18301" ht="12.75" customHeight="1" x14ac:dyDescent="0.2"/>
    <row r="18302" ht="12.75" customHeight="1" x14ac:dyDescent="0.2"/>
    <row r="18303" ht="12.75" customHeight="1" x14ac:dyDescent="0.2"/>
    <row r="18304" ht="12.75" customHeight="1" x14ac:dyDescent="0.2"/>
    <row r="18305" ht="12.75" customHeight="1" x14ac:dyDescent="0.2"/>
    <row r="18306" ht="12.75" customHeight="1" x14ac:dyDescent="0.2"/>
    <row r="18307" ht="12.75" customHeight="1" x14ac:dyDescent="0.2"/>
    <row r="18308" ht="12.75" customHeight="1" x14ac:dyDescent="0.2"/>
    <row r="18309" ht="12.75" customHeight="1" x14ac:dyDescent="0.2"/>
    <row r="18310" ht="12.75" customHeight="1" x14ac:dyDescent="0.2"/>
    <row r="18311" ht="12.75" customHeight="1" x14ac:dyDescent="0.2"/>
    <row r="18312" ht="12.75" customHeight="1" x14ac:dyDescent="0.2"/>
    <row r="18313" ht="12.75" customHeight="1" x14ac:dyDescent="0.2"/>
    <row r="18314" ht="12.75" customHeight="1" x14ac:dyDescent="0.2"/>
    <row r="18315" ht="12.75" customHeight="1" x14ac:dyDescent="0.2"/>
    <row r="18316" ht="12.75" customHeight="1" x14ac:dyDescent="0.2"/>
    <row r="18317" ht="12.75" customHeight="1" x14ac:dyDescent="0.2"/>
    <row r="18318" ht="12.75" customHeight="1" x14ac:dyDescent="0.2"/>
    <row r="18319" ht="12.75" customHeight="1" x14ac:dyDescent="0.2"/>
    <row r="18320" ht="12.75" customHeight="1" x14ac:dyDescent="0.2"/>
    <row r="18321" ht="12.75" customHeight="1" x14ac:dyDescent="0.2"/>
    <row r="18322" ht="12.75" customHeight="1" x14ac:dyDescent="0.2"/>
    <row r="18323" ht="12.75" customHeight="1" x14ac:dyDescent="0.2"/>
    <row r="18324" ht="12.75" customHeight="1" x14ac:dyDescent="0.2"/>
    <row r="18325" ht="12.75" customHeight="1" x14ac:dyDescent="0.2"/>
    <row r="18326" ht="12.75" customHeight="1" x14ac:dyDescent="0.2"/>
    <row r="18327" ht="12.75" customHeight="1" x14ac:dyDescent="0.2"/>
    <row r="18328" ht="12.75" customHeight="1" x14ac:dyDescent="0.2"/>
    <row r="18329" ht="12.75" customHeight="1" x14ac:dyDescent="0.2"/>
    <row r="18330" ht="12.75" customHeight="1" x14ac:dyDescent="0.2"/>
    <row r="18331" ht="12.75" customHeight="1" x14ac:dyDescent="0.2"/>
    <row r="18332" ht="12.75" customHeight="1" x14ac:dyDescent="0.2"/>
    <row r="18333" ht="12.75" customHeight="1" x14ac:dyDescent="0.2"/>
    <row r="18334" ht="12.75" customHeight="1" x14ac:dyDescent="0.2"/>
    <row r="18335" ht="12.75" customHeight="1" x14ac:dyDescent="0.2"/>
    <row r="18336" ht="12.75" customHeight="1" x14ac:dyDescent="0.2"/>
    <row r="18337" ht="12.75" customHeight="1" x14ac:dyDescent="0.2"/>
    <row r="18338" ht="12.75" customHeight="1" x14ac:dyDescent="0.2"/>
    <row r="18339" ht="12.75" customHeight="1" x14ac:dyDescent="0.2"/>
    <row r="18340" ht="12.75" customHeight="1" x14ac:dyDescent="0.2"/>
    <row r="18341" ht="12.75" customHeight="1" x14ac:dyDescent="0.2"/>
    <row r="18342" ht="12.75" customHeight="1" x14ac:dyDescent="0.2"/>
    <row r="18343" ht="12.75" customHeight="1" x14ac:dyDescent="0.2"/>
    <row r="18344" ht="12.75" customHeight="1" x14ac:dyDescent="0.2"/>
    <row r="18345" ht="12.75" customHeight="1" x14ac:dyDescent="0.2"/>
    <row r="18346" ht="12.75" customHeight="1" x14ac:dyDescent="0.2"/>
    <row r="18347" ht="12.75" customHeight="1" x14ac:dyDescent="0.2"/>
    <row r="18348" ht="12.75" customHeight="1" x14ac:dyDescent="0.2"/>
    <row r="18349" ht="12.75" customHeight="1" x14ac:dyDescent="0.2"/>
    <row r="18350" ht="12.75" customHeight="1" x14ac:dyDescent="0.2"/>
    <row r="18351" ht="12.75" customHeight="1" x14ac:dyDescent="0.2"/>
    <row r="18352" ht="12.75" customHeight="1" x14ac:dyDescent="0.2"/>
    <row r="18353" ht="12.75" customHeight="1" x14ac:dyDescent="0.2"/>
    <row r="18354" ht="12.75" customHeight="1" x14ac:dyDescent="0.2"/>
    <row r="18355" ht="12.75" customHeight="1" x14ac:dyDescent="0.2"/>
    <row r="18356" ht="12.75" customHeight="1" x14ac:dyDescent="0.2"/>
    <row r="18357" ht="12.75" customHeight="1" x14ac:dyDescent="0.2"/>
    <row r="18358" ht="12.75" customHeight="1" x14ac:dyDescent="0.2"/>
    <row r="18359" ht="12.75" customHeight="1" x14ac:dyDescent="0.2"/>
    <row r="18360" ht="12.75" customHeight="1" x14ac:dyDescent="0.2"/>
    <row r="18361" ht="12.75" customHeight="1" x14ac:dyDescent="0.2"/>
    <row r="18362" ht="12.75" customHeight="1" x14ac:dyDescent="0.2"/>
    <row r="18363" ht="12.75" customHeight="1" x14ac:dyDescent="0.2"/>
    <row r="18364" ht="12.75" customHeight="1" x14ac:dyDescent="0.2"/>
    <row r="18365" ht="12.75" customHeight="1" x14ac:dyDescent="0.2"/>
    <row r="18366" ht="12.75" customHeight="1" x14ac:dyDescent="0.2"/>
    <row r="18367" ht="12.75" customHeight="1" x14ac:dyDescent="0.2"/>
    <row r="18368" ht="12.75" customHeight="1" x14ac:dyDescent="0.2"/>
    <row r="18369" ht="12.75" customHeight="1" x14ac:dyDescent="0.2"/>
    <row r="18370" ht="12.75" customHeight="1" x14ac:dyDescent="0.2"/>
    <row r="18371" ht="12.75" customHeight="1" x14ac:dyDescent="0.2"/>
    <row r="18372" ht="12.75" customHeight="1" x14ac:dyDescent="0.2"/>
    <row r="18373" ht="12.75" customHeight="1" x14ac:dyDescent="0.2"/>
    <row r="18374" ht="12.75" customHeight="1" x14ac:dyDescent="0.2"/>
    <row r="18375" ht="12.75" customHeight="1" x14ac:dyDescent="0.2"/>
    <row r="18376" ht="12.75" customHeight="1" x14ac:dyDescent="0.2"/>
    <row r="18377" ht="12.75" customHeight="1" x14ac:dyDescent="0.2"/>
    <row r="18378" ht="12.75" customHeight="1" x14ac:dyDescent="0.2"/>
    <row r="18379" ht="12.75" customHeight="1" x14ac:dyDescent="0.2"/>
    <row r="18380" ht="12.75" customHeight="1" x14ac:dyDescent="0.2"/>
    <row r="18381" ht="12.75" customHeight="1" x14ac:dyDescent="0.2"/>
    <row r="18382" ht="12.75" customHeight="1" x14ac:dyDescent="0.2"/>
    <row r="18383" ht="12.75" customHeight="1" x14ac:dyDescent="0.2"/>
    <row r="18384" ht="12.75" customHeight="1" x14ac:dyDescent="0.2"/>
    <row r="18385" ht="12.75" customHeight="1" x14ac:dyDescent="0.2"/>
    <row r="18386" ht="12.75" customHeight="1" x14ac:dyDescent="0.2"/>
    <row r="18387" ht="12.75" customHeight="1" x14ac:dyDescent="0.2"/>
    <row r="18388" ht="12.75" customHeight="1" x14ac:dyDescent="0.2"/>
    <row r="18389" ht="12.75" customHeight="1" x14ac:dyDescent="0.2"/>
    <row r="18390" ht="12.75" customHeight="1" x14ac:dyDescent="0.2"/>
    <row r="18391" ht="12.75" customHeight="1" x14ac:dyDescent="0.2"/>
    <row r="18392" ht="12.75" customHeight="1" x14ac:dyDescent="0.2"/>
    <row r="18393" ht="12.75" customHeight="1" x14ac:dyDescent="0.2"/>
    <row r="18394" ht="12.75" customHeight="1" x14ac:dyDescent="0.2"/>
    <row r="18395" ht="12.75" customHeight="1" x14ac:dyDescent="0.2"/>
    <row r="18396" ht="12.75" customHeight="1" x14ac:dyDescent="0.2"/>
    <row r="18397" ht="12.75" customHeight="1" x14ac:dyDescent="0.2"/>
    <row r="18398" ht="12.75" customHeight="1" x14ac:dyDescent="0.2"/>
    <row r="18399" ht="12.75" customHeight="1" x14ac:dyDescent="0.2"/>
    <row r="18400" ht="12.75" customHeight="1" x14ac:dyDescent="0.2"/>
    <row r="18401" ht="12.75" customHeight="1" x14ac:dyDescent="0.2"/>
    <row r="18402" ht="12.75" customHeight="1" x14ac:dyDescent="0.2"/>
    <row r="18403" ht="12.75" customHeight="1" x14ac:dyDescent="0.2"/>
    <row r="18404" ht="12.75" customHeight="1" x14ac:dyDescent="0.2"/>
    <row r="18405" ht="12.75" customHeight="1" x14ac:dyDescent="0.2"/>
    <row r="18406" ht="12.75" customHeight="1" x14ac:dyDescent="0.2"/>
    <row r="18407" ht="12.75" customHeight="1" x14ac:dyDescent="0.2"/>
    <row r="18408" ht="12.75" customHeight="1" x14ac:dyDescent="0.2"/>
    <row r="18409" ht="12.75" customHeight="1" x14ac:dyDescent="0.2"/>
    <row r="18410" ht="12.75" customHeight="1" x14ac:dyDescent="0.2"/>
    <row r="18411" ht="12.75" customHeight="1" x14ac:dyDescent="0.2"/>
    <row r="18412" ht="12.75" customHeight="1" x14ac:dyDescent="0.2"/>
    <row r="18413" ht="12.75" customHeight="1" x14ac:dyDescent="0.2"/>
    <row r="18414" ht="12.75" customHeight="1" x14ac:dyDescent="0.2"/>
    <row r="18415" ht="12.75" customHeight="1" x14ac:dyDescent="0.2"/>
    <row r="18416" ht="12.75" customHeight="1" x14ac:dyDescent="0.2"/>
    <row r="18417" ht="12.75" customHeight="1" x14ac:dyDescent="0.2"/>
    <row r="18418" ht="12.75" customHeight="1" x14ac:dyDescent="0.2"/>
    <row r="18419" ht="12.75" customHeight="1" x14ac:dyDescent="0.2"/>
    <row r="18420" ht="12.75" customHeight="1" x14ac:dyDescent="0.2"/>
    <row r="18421" ht="12.75" customHeight="1" x14ac:dyDescent="0.2"/>
    <row r="18422" ht="12.75" customHeight="1" x14ac:dyDescent="0.2"/>
    <row r="18423" ht="12.75" customHeight="1" x14ac:dyDescent="0.2"/>
    <row r="18424" ht="12.75" customHeight="1" x14ac:dyDescent="0.2"/>
    <row r="18425" ht="12.75" customHeight="1" x14ac:dyDescent="0.2"/>
    <row r="18426" ht="12.75" customHeight="1" x14ac:dyDescent="0.2"/>
    <row r="18427" ht="12.75" customHeight="1" x14ac:dyDescent="0.2"/>
    <row r="18428" ht="12.75" customHeight="1" x14ac:dyDescent="0.2"/>
    <row r="18429" ht="12.75" customHeight="1" x14ac:dyDescent="0.2"/>
    <row r="18430" ht="12.75" customHeight="1" x14ac:dyDescent="0.2"/>
    <row r="18431" ht="12.75" customHeight="1" x14ac:dyDescent="0.2"/>
    <row r="18432" ht="12.75" customHeight="1" x14ac:dyDescent="0.2"/>
    <row r="18433" ht="12.75" customHeight="1" x14ac:dyDescent="0.2"/>
    <row r="18434" ht="12.75" customHeight="1" x14ac:dyDescent="0.2"/>
    <row r="18435" ht="12.75" customHeight="1" x14ac:dyDescent="0.2"/>
    <row r="18436" ht="12.75" customHeight="1" x14ac:dyDescent="0.2"/>
    <row r="18437" ht="12.75" customHeight="1" x14ac:dyDescent="0.2"/>
    <row r="18438" ht="12.75" customHeight="1" x14ac:dyDescent="0.2"/>
    <row r="18439" ht="12.75" customHeight="1" x14ac:dyDescent="0.2"/>
    <row r="18440" ht="12.75" customHeight="1" x14ac:dyDescent="0.2"/>
    <row r="18441" ht="12.75" customHeight="1" x14ac:dyDescent="0.2"/>
    <row r="18442" ht="12.75" customHeight="1" x14ac:dyDescent="0.2"/>
    <row r="18443" ht="12.75" customHeight="1" x14ac:dyDescent="0.2"/>
    <row r="18444" ht="12.75" customHeight="1" x14ac:dyDescent="0.2"/>
    <row r="18445" ht="12.75" customHeight="1" x14ac:dyDescent="0.2"/>
    <row r="18446" ht="12.75" customHeight="1" x14ac:dyDescent="0.2"/>
    <row r="18447" ht="12.75" customHeight="1" x14ac:dyDescent="0.2"/>
    <row r="18448" ht="12.75" customHeight="1" x14ac:dyDescent="0.2"/>
    <row r="18449" ht="12.75" customHeight="1" x14ac:dyDescent="0.2"/>
    <row r="18450" ht="12.75" customHeight="1" x14ac:dyDescent="0.2"/>
    <row r="18451" ht="12.75" customHeight="1" x14ac:dyDescent="0.2"/>
    <row r="18452" ht="12.75" customHeight="1" x14ac:dyDescent="0.2"/>
    <row r="18453" ht="12.75" customHeight="1" x14ac:dyDescent="0.2"/>
    <row r="18454" ht="12.75" customHeight="1" x14ac:dyDescent="0.2"/>
    <row r="18455" ht="12.75" customHeight="1" x14ac:dyDescent="0.2"/>
    <row r="18456" ht="12.75" customHeight="1" x14ac:dyDescent="0.2"/>
    <row r="18457" ht="12.75" customHeight="1" x14ac:dyDescent="0.2"/>
    <row r="18458" ht="12.75" customHeight="1" x14ac:dyDescent="0.2"/>
    <row r="18459" ht="12.75" customHeight="1" x14ac:dyDescent="0.2"/>
    <row r="18460" ht="12.75" customHeight="1" x14ac:dyDescent="0.2"/>
    <row r="18461" ht="12.75" customHeight="1" x14ac:dyDescent="0.2"/>
    <row r="18462" ht="12.75" customHeight="1" x14ac:dyDescent="0.2"/>
    <row r="18463" ht="12.75" customHeight="1" x14ac:dyDescent="0.2"/>
    <row r="18464" ht="12.75" customHeight="1" x14ac:dyDescent="0.2"/>
    <row r="18465" ht="12.75" customHeight="1" x14ac:dyDescent="0.2"/>
    <row r="18466" ht="12.75" customHeight="1" x14ac:dyDescent="0.2"/>
    <row r="18467" ht="12.75" customHeight="1" x14ac:dyDescent="0.2"/>
    <row r="18468" ht="12.75" customHeight="1" x14ac:dyDescent="0.2"/>
    <row r="18469" ht="12.75" customHeight="1" x14ac:dyDescent="0.2"/>
    <row r="18470" ht="12.75" customHeight="1" x14ac:dyDescent="0.2"/>
    <row r="18471" ht="12.75" customHeight="1" x14ac:dyDescent="0.2"/>
    <row r="18472" ht="12.75" customHeight="1" x14ac:dyDescent="0.2"/>
    <row r="18473" ht="12.75" customHeight="1" x14ac:dyDescent="0.2"/>
    <row r="18474" ht="12.75" customHeight="1" x14ac:dyDescent="0.2"/>
    <row r="18475" ht="12.75" customHeight="1" x14ac:dyDescent="0.2"/>
    <row r="18476" ht="12.75" customHeight="1" x14ac:dyDescent="0.2"/>
    <row r="18477" ht="12.75" customHeight="1" x14ac:dyDescent="0.2"/>
    <row r="18478" ht="12.75" customHeight="1" x14ac:dyDescent="0.2"/>
    <row r="18479" ht="12.75" customHeight="1" x14ac:dyDescent="0.2"/>
    <row r="18480" ht="12.75" customHeight="1" x14ac:dyDescent="0.2"/>
    <row r="18481" ht="12.75" customHeight="1" x14ac:dyDescent="0.2"/>
    <row r="18482" ht="12.75" customHeight="1" x14ac:dyDescent="0.2"/>
    <row r="18483" ht="12.75" customHeight="1" x14ac:dyDescent="0.2"/>
    <row r="18484" ht="12.75" customHeight="1" x14ac:dyDescent="0.2"/>
    <row r="18485" ht="12.75" customHeight="1" x14ac:dyDescent="0.2"/>
    <row r="18486" ht="12.75" customHeight="1" x14ac:dyDescent="0.2"/>
    <row r="18487" ht="12.75" customHeight="1" x14ac:dyDescent="0.2"/>
    <row r="18488" ht="12.75" customHeight="1" x14ac:dyDescent="0.2"/>
    <row r="18489" ht="12.75" customHeight="1" x14ac:dyDescent="0.2"/>
    <row r="18490" ht="12.75" customHeight="1" x14ac:dyDescent="0.2"/>
    <row r="18491" ht="12.75" customHeight="1" x14ac:dyDescent="0.2"/>
    <row r="18492" ht="12.75" customHeight="1" x14ac:dyDescent="0.2"/>
    <row r="18493" ht="12.75" customHeight="1" x14ac:dyDescent="0.2"/>
    <row r="18494" ht="12.75" customHeight="1" x14ac:dyDescent="0.2"/>
    <row r="18495" ht="12.75" customHeight="1" x14ac:dyDescent="0.2"/>
    <row r="18496" ht="12.75" customHeight="1" x14ac:dyDescent="0.2"/>
    <row r="18497" ht="12.75" customHeight="1" x14ac:dyDescent="0.2"/>
    <row r="18498" ht="12.75" customHeight="1" x14ac:dyDescent="0.2"/>
    <row r="18499" ht="12.75" customHeight="1" x14ac:dyDescent="0.2"/>
    <row r="18500" ht="12.75" customHeight="1" x14ac:dyDescent="0.2"/>
    <row r="18501" ht="12.75" customHeight="1" x14ac:dyDescent="0.2"/>
    <row r="18502" ht="12.75" customHeight="1" x14ac:dyDescent="0.2"/>
    <row r="18503" ht="12.75" customHeight="1" x14ac:dyDescent="0.2"/>
    <row r="18504" ht="12.75" customHeight="1" x14ac:dyDescent="0.2"/>
    <row r="18505" ht="12.75" customHeight="1" x14ac:dyDescent="0.2"/>
    <row r="18506" ht="12.75" customHeight="1" x14ac:dyDescent="0.2"/>
    <row r="18507" ht="12.75" customHeight="1" x14ac:dyDescent="0.2"/>
    <row r="18508" ht="12.75" customHeight="1" x14ac:dyDescent="0.2"/>
    <row r="18509" ht="12.75" customHeight="1" x14ac:dyDescent="0.2"/>
    <row r="18510" ht="12.75" customHeight="1" x14ac:dyDescent="0.2"/>
    <row r="18511" ht="12.75" customHeight="1" x14ac:dyDescent="0.2"/>
    <row r="18512" ht="12.75" customHeight="1" x14ac:dyDescent="0.2"/>
    <row r="18513" ht="12.75" customHeight="1" x14ac:dyDescent="0.2"/>
    <row r="18514" ht="12.75" customHeight="1" x14ac:dyDescent="0.2"/>
    <row r="18515" ht="12.75" customHeight="1" x14ac:dyDescent="0.2"/>
    <row r="18516" ht="12.75" customHeight="1" x14ac:dyDescent="0.2"/>
    <row r="18517" ht="12.75" customHeight="1" x14ac:dyDescent="0.2"/>
    <row r="18518" ht="12.75" customHeight="1" x14ac:dyDescent="0.2"/>
    <row r="18519" ht="12.75" customHeight="1" x14ac:dyDescent="0.2"/>
    <row r="18520" ht="12.75" customHeight="1" x14ac:dyDescent="0.2"/>
    <row r="18521" ht="12.75" customHeight="1" x14ac:dyDescent="0.2"/>
    <row r="18522" ht="12.75" customHeight="1" x14ac:dyDescent="0.2"/>
    <row r="18523" ht="12.75" customHeight="1" x14ac:dyDescent="0.2"/>
    <row r="18524" ht="12.75" customHeight="1" x14ac:dyDescent="0.2"/>
    <row r="18525" ht="12.75" customHeight="1" x14ac:dyDescent="0.2"/>
    <row r="18526" ht="12.75" customHeight="1" x14ac:dyDescent="0.2"/>
    <row r="18527" ht="12.75" customHeight="1" x14ac:dyDescent="0.2"/>
    <row r="18528" ht="12.75" customHeight="1" x14ac:dyDescent="0.2"/>
    <row r="18529" ht="12.75" customHeight="1" x14ac:dyDescent="0.2"/>
    <row r="18530" ht="12.75" customHeight="1" x14ac:dyDescent="0.2"/>
    <row r="18531" ht="12.75" customHeight="1" x14ac:dyDescent="0.2"/>
    <row r="18532" ht="12.75" customHeight="1" x14ac:dyDescent="0.2"/>
    <row r="18533" ht="12.75" customHeight="1" x14ac:dyDescent="0.2"/>
    <row r="18534" ht="12.75" customHeight="1" x14ac:dyDescent="0.2"/>
    <row r="18535" ht="12.75" customHeight="1" x14ac:dyDescent="0.2"/>
    <row r="18536" ht="12.75" customHeight="1" x14ac:dyDescent="0.2"/>
    <row r="18537" ht="12.75" customHeight="1" x14ac:dyDescent="0.2"/>
    <row r="18538" ht="12.75" customHeight="1" x14ac:dyDescent="0.2"/>
    <row r="18539" ht="12.75" customHeight="1" x14ac:dyDescent="0.2"/>
    <row r="18540" ht="12.75" customHeight="1" x14ac:dyDescent="0.2"/>
    <row r="18541" ht="12.75" customHeight="1" x14ac:dyDescent="0.2"/>
    <row r="18542" ht="12.75" customHeight="1" x14ac:dyDescent="0.2"/>
    <row r="18543" ht="12.75" customHeight="1" x14ac:dyDescent="0.2"/>
    <row r="18544" ht="12.75" customHeight="1" x14ac:dyDescent="0.2"/>
    <row r="18545" ht="12.75" customHeight="1" x14ac:dyDescent="0.2"/>
    <row r="18546" ht="12.75" customHeight="1" x14ac:dyDescent="0.2"/>
    <row r="18547" ht="12.75" customHeight="1" x14ac:dyDescent="0.2"/>
    <row r="18548" ht="12.75" customHeight="1" x14ac:dyDescent="0.2"/>
    <row r="18549" ht="12.75" customHeight="1" x14ac:dyDescent="0.2"/>
    <row r="18550" ht="12.75" customHeight="1" x14ac:dyDescent="0.2"/>
    <row r="18551" ht="12.75" customHeight="1" x14ac:dyDescent="0.2"/>
    <row r="18552" ht="12.75" customHeight="1" x14ac:dyDescent="0.2"/>
    <row r="18553" ht="12.75" customHeight="1" x14ac:dyDescent="0.2"/>
    <row r="18554" ht="12.75" customHeight="1" x14ac:dyDescent="0.2"/>
    <row r="18555" ht="12.75" customHeight="1" x14ac:dyDescent="0.2"/>
    <row r="18556" ht="12.75" customHeight="1" x14ac:dyDescent="0.2"/>
    <row r="18557" ht="12.75" customHeight="1" x14ac:dyDescent="0.2"/>
    <row r="18558" ht="12.75" customHeight="1" x14ac:dyDescent="0.2"/>
    <row r="18559" ht="12.75" customHeight="1" x14ac:dyDescent="0.2"/>
    <row r="18560" ht="12.75" customHeight="1" x14ac:dyDescent="0.2"/>
    <row r="18561" ht="12.75" customHeight="1" x14ac:dyDescent="0.2"/>
    <row r="18562" ht="12.75" customHeight="1" x14ac:dyDescent="0.2"/>
    <row r="18563" ht="12.75" customHeight="1" x14ac:dyDescent="0.2"/>
    <row r="18564" ht="12.75" customHeight="1" x14ac:dyDescent="0.2"/>
    <row r="18565" ht="12.75" customHeight="1" x14ac:dyDescent="0.2"/>
    <row r="18566" ht="12.75" customHeight="1" x14ac:dyDescent="0.2"/>
    <row r="18567" ht="12.75" customHeight="1" x14ac:dyDescent="0.2"/>
    <row r="18568" ht="12.75" customHeight="1" x14ac:dyDescent="0.2"/>
    <row r="18569" ht="12.75" customHeight="1" x14ac:dyDescent="0.2"/>
    <row r="18570" ht="12.75" customHeight="1" x14ac:dyDescent="0.2"/>
    <row r="18571" ht="12.75" customHeight="1" x14ac:dyDescent="0.2"/>
    <row r="18572" ht="12.75" customHeight="1" x14ac:dyDescent="0.2"/>
    <row r="18573" ht="12.75" customHeight="1" x14ac:dyDescent="0.2"/>
    <row r="18574" ht="12.75" customHeight="1" x14ac:dyDescent="0.2"/>
    <row r="18575" ht="12.75" customHeight="1" x14ac:dyDescent="0.2"/>
    <row r="18576" ht="12.75" customHeight="1" x14ac:dyDescent="0.2"/>
    <row r="18577" ht="12.75" customHeight="1" x14ac:dyDescent="0.2"/>
    <row r="18578" ht="12.75" customHeight="1" x14ac:dyDescent="0.2"/>
    <row r="18579" ht="12.75" customHeight="1" x14ac:dyDescent="0.2"/>
    <row r="18580" ht="12.75" customHeight="1" x14ac:dyDescent="0.2"/>
    <row r="18581" ht="12.75" customHeight="1" x14ac:dyDescent="0.2"/>
    <row r="18582" ht="12.75" customHeight="1" x14ac:dyDescent="0.2"/>
    <row r="18583" ht="12.75" customHeight="1" x14ac:dyDescent="0.2"/>
    <row r="18584" ht="12.75" customHeight="1" x14ac:dyDescent="0.2"/>
    <row r="18585" ht="12.75" customHeight="1" x14ac:dyDescent="0.2"/>
    <row r="18586" ht="12.75" customHeight="1" x14ac:dyDescent="0.2"/>
    <row r="18587" ht="12.75" customHeight="1" x14ac:dyDescent="0.2"/>
    <row r="18588" ht="12.75" customHeight="1" x14ac:dyDescent="0.2"/>
    <row r="18589" ht="12.75" customHeight="1" x14ac:dyDescent="0.2"/>
    <row r="18590" ht="12.75" customHeight="1" x14ac:dyDescent="0.2"/>
    <row r="18591" ht="12.75" customHeight="1" x14ac:dyDescent="0.2"/>
    <row r="18592" ht="12.75" customHeight="1" x14ac:dyDescent="0.2"/>
    <row r="18593" ht="12.75" customHeight="1" x14ac:dyDescent="0.2"/>
    <row r="18594" ht="12.75" customHeight="1" x14ac:dyDescent="0.2"/>
    <row r="18595" ht="12.75" customHeight="1" x14ac:dyDescent="0.2"/>
    <row r="18596" ht="12.75" customHeight="1" x14ac:dyDescent="0.2"/>
    <row r="18597" ht="12.75" customHeight="1" x14ac:dyDescent="0.2"/>
    <row r="18598" ht="12.75" customHeight="1" x14ac:dyDescent="0.2"/>
    <row r="18599" ht="12.75" customHeight="1" x14ac:dyDescent="0.2"/>
    <row r="18600" ht="12.75" customHeight="1" x14ac:dyDescent="0.2"/>
    <row r="18601" ht="12.75" customHeight="1" x14ac:dyDescent="0.2"/>
    <row r="18602" ht="12.75" customHeight="1" x14ac:dyDescent="0.2"/>
    <row r="18603" ht="12.75" customHeight="1" x14ac:dyDescent="0.2"/>
    <row r="18604" ht="12.75" customHeight="1" x14ac:dyDescent="0.2"/>
    <row r="18605" ht="12.75" customHeight="1" x14ac:dyDescent="0.2"/>
    <row r="18606" ht="12.75" customHeight="1" x14ac:dyDescent="0.2"/>
    <row r="18607" ht="12.75" customHeight="1" x14ac:dyDescent="0.2"/>
    <row r="18608" ht="12.75" customHeight="1" x14ac:dyDescent="0.2"/>
    <row r="18609" ht="12.75" customHeight="1" x14ac:dyDescent="0.2"/>
    <row r="18610" ht="12.75" customHeight="1" x14ac:dyDescent="0.2"/>
    <row r="18611" ht="12.75" customHeight="1" x14ac:dyDescent="0.2"/>
    <row r="18612" ht="12.75" customHeight="1" x14ac:dyDescent="0.2"/>
    <row r="18613" ht="12.75" customHeight="1" x14ac:dyDescent="0.2"/>
    <row r="18614" ht="12.75" customHeight="1" x14ac:dyDescent="0.2"/>
    <row r="18615" ht="12.75" customHeight="1" x14ac:dyDescent="0.2"/>
    <row r="18616" ht="12.75" customHeight="1" x14ac:dyDescent="0.2"/>
    <row r="18617" ht="12.75" customHeight="1" x14ac:dyDescent="0.2"/>
    <row r="18618" ht="12.75" customHeight="1" x14ac:dyDescent="0.2"/>
    <row r="18619" ht="12.75" customHeight="1" x14ac:dyDescent="0.2"/>
    <row r="18620" ht="12.75" customHeight="1" x14ac:dyDescent="0.2"/>
    <row r="18621" ht="12.75" customHeight="1" x14ac:dyDescent="0.2"/>
    <row r="18622" ht="12.75" customHeight="1" x14ac:dyDescent="0.2"/>
    <row r="18623" ht="12.75" customHeight="1" x14ac:dyDescent="0.2"/>
    <row r="18624" ht="12.75" customHeight="1" x14ac:dyDescent="0.2"/>
    <row r="18625" ht="12.75" customHeight="1" x14ac:dyDescent="0.2"/>
    <row r="18626" ht="12.75" customHeight="1" x14ac:dyDescent="0.2"/>
    <row r="18627" ht="12.75" customHeight="1" x14ac:dyDescent="0.2"/>
    <row r="18628" ht="12.75" customHeight="1" x14ac:dyDescent="0.2"/>
    <row r="18629" ht="12.75" customHeight="1" x14ac:dyDescent="0.2"/>
    <row r="18630" ht="12.75" customHeight="1" x14ac:dyDescent="0.2"/>
    <row r="18631" ht="12.75" customHeight="1" x14ac:dyDescent="0.2"/>
    <row r="18632" ht="12.75" customHeight="1" x14ac:dyDescent="0.2"/>
    <row r="18633" ht="12.75" customHeight="1" x14ac:dyDescent="0.2"/>
    <row r="18634" ht="12.75" customHeight="1" x14ac:dyDescent="0.2"/>
    <row r="18635" ht="12.75" customHeight="1" x14ac:dyDescent="0.2"/>
    <row r="18636" ht="12.75" customHeight="1" x14ac:dyDescent="0.2"/>
    <row r="18637" ht="12.75" customHeight="1" x14ac:dyDescent="0.2"/>
    <row r="18638" ht="12.75" customHeight="1" x14ac:dyDescent="0.2"/>
    <row r="18639" ht="12.75" customHeight="1" x14ac:dyDescent="0.2"/>
    <row r="18640" ht="12.75" customHeight="1" x14ac:dyDescent="0.2"/>
    <row r="18641" ht="12.75" customHeight="1" x14ac:dyDescent="0.2"/>
    <row r="18642" ht="12.75" customHeight="1" x14ac:dyDescent="0.2"/>
    <row r="18643" ht="12.75" customHeight="1" x14ac:dyDescent="0.2"/>
    <row r="18644" ht="12.75" customHeight="1" x14ac:dyDescent="0.2"/>
    <row r="18645" ht="12.75" customHeight="1" x14ac:dyDescent="0.2"/>
    <row r="18646" ht="12.75" customHeight="1" x14ac:dyDescent="0.2"/>
    <row r="18647" ht="12.75" customHeight="1" x14ac:dyDescent="0.2"/>
    <row r="18648" ht="12.75" customHeight="1" x14ac:dyDescent="0.2"/>
    <row r="18649" ht="12.75" customHeight="1" x14ac:dyDescent="0.2"/>
    <row r="18650" ht="12.75" customHeight="1" x14ac:dyDescent="0.2"/>
    <row r="18651" ht="12.75" customHeight="1" x14ac:dyDescent="0.2"/>
    <row r="18652" ht="12.75" customHeight="1" x14ac:dyDescent="0.2"/>
    <row r="18653" ht="12.75" customHeight="1" x14ac:dyDescent="0.2"/>
    <row r="18654" ht="12.75" customHeight="1" x14ac:dyDescent="0.2"/>
    <row r="18655" ht="12.75" customHeight="1" x14ac:dyDescent="0.2"/>
    <row r="18656" ht="12.75" customHeight="1" x14ac:dyDescent="0.2"/>
    <row r="18657" ht="12.75" customHeight="1" x14ac:dyDescent="0.2"/>
    <row r="18658" ht="12.75" customHeight="1" x14ac:dyDescent="0.2"/>
    <row r="18659" ht="12.75" customHeight="1" x14ac:dyDescent="0.2"/>
    <row r="18660" ht="12.75" customHeight="1" x14ac:dyDescent="0.2"/>
    <row r="18661" ht="12.75" customHeight="1" x14ac:dyDescent="0.2"/>
    <row r="18662" ht="12.75" customHeight="1" x14ac:dyDescent="0.2"/>
    <row r="18663" ht="12.75" customHeight="1" x14ac:dyDescent="0.2"/>
    <row r="18664" ht="12.75" customHeight="1" x14ac:dyDescent="0.2"/>
    <row r="18665" ht="12.75" customHeight="1" x14ac:dyDescent="0.2"/>
    <row r="18666" ht="12.75" customHeight="1" x14ac:dyDescent="0.2"/>
    <row r="18667" ht="12.75" customHeight="1" x14ac:dyDescent="0.2"/>
    <row r="18668" ht="12.75" customHeight="1" x14ac:dyDescent="0.2"/>
    <row r="18669" ht="12.75" customHeight="1" x14ac:dyDescent="0.2"/>
    <row r="18670" ht="12.75" customHeight="1" x14ac:dyDescent="0.2"/>
    <row r="18671" ht="12.75" customHeight="1" x14ac:dyDescent="0.2"/>
    <row r="18672" ht="12.75" customHeight="1" x14ac:dyDescent="0.2"/>
    <row r="18673" ht="12.75" customHeight="1" x14ac:dyDescent="0.2"/>
    <row r="18674" ht="12.75" customHeight="1" x14ac:dyDescent="0.2"/>
    <row r="18675" ht="12.75" customHeight="1" x14ac:dyDescent="0.2"/>
    <row r="18676" ht="12.75" customHeight="1" x14ac:dyDescent="0.2"/>
    <row r="18677" ht="12.75" customHeight="1" x14ac:dyDescent="0.2"/>
    <row r="18678" ht="12.75" customHeight="1" x14ac:dyDescent="0.2"/>
    <row r="18679" ht="12.75" customHeight="1" x14ac:dyDescent="0.2"/>
    <row r="18680" ht="12.75" customHeight="1" x14ac:dyDescent="0.2"/>
    <row r="18681" ht="12.75" customHeight="1" x14ac:dyDescent="0.2"/>
    <row r="18682" ht="12.75" customHeight="1" x14ac:dyDescent="0.2"/>
    <row r="18683" ht="12.75" customHeight="1" x14ac:dyDescent="0.2"/>
    <row r="18684" ht="12.75" customHeight="1" x14ac:dyDescent="0.2"/>
    <row r="18685" ht="12.75" customHeight="1" x14ac:dyDescent="0.2"/>
    <row r="18686" ht="12.75" customHeight="1" x14ac:dyDescent="0.2"/>
    <row r="18687" ht="12.75" customHeight="1" x14ac:dyDescent="0.2"/>
    <row r="18688" ht="12.75" customHeight="1" x14ac:dyDescent="0.2"/>
    <row r="18689" ht="12.75" customHeight="1" x14ac:dyDescent="0.2"/>
    <row r="18690" ht="12.75" customHeight="1" x14ac:dyDescent="0.2"/>
    <row r="18691" ht="12.75" customHeight="1" x14ac:dyDescent="0.2"/>
    <row r="18692" ht="12.75" customHeight="1" x14ac:dyDescent="0.2"/>
    <row r="18693" ht="12.75" customHeight="1" x14ac:dyDescent="0.2"/>
    <row r="18694" ht="12.75" customHeight="1" x14ac:dyDescent="0.2"/>
    <row r="18695" ht="12.75" customHeight="1" x14ac:dyDescent="0.2"/>
    <row r="18696" ht="12.75" customHeight="1" x14ac:dyDescent="0.2"/>
    <row r="18697" ht="12.75" customHeight="1" x14ac:dyDescent="0.2"/>
    <row r="18698" ht="12.75" customHeight="1" x14ac:dyDescent="0.2"/>
    <row r="18699" ht="12.75" customHeight="1" x14ac:dyDescent="0.2"/>
    <row r="18700" ht="12.75" customHeight="1" x14ac:dyDescent="0.2"/>
    <row r="18701" ht="12.75" customHeight="1" x14ac:dyDescent="0.2"/>
    <row r="18702" ht="12.75" customHeight="1" x14ac:dyDescent="0.2"/>
    <row r="18703" ht="12.75" customHeight="1" x14ac:dyDescent="0.2"/>
    <row r="18704" ht="12.75" customHeight="1" x14ac:dyDescent="0.2"/>
    <row r="18705" ht="12.75" customHeight="1" x14ac:dyDescent="0.2"/>
    <row r="18706" ht="12.75" customHeight="1" x14ac:dyDescent="0.2"/>
    <row r="18707" ht="12.75" customHeight="1" x14ac:dyDescent="0.2"/>
    <row r="18708" ht="12.75" customHeight="1" x14ac:dyDescent="0.2"/>
    <row r="18709" ht="12.75" customHeight="1" x14ac:dyDescent="0.2"/>
    <row r="18710" ht="12.75" customHeight="1" x14ac:dyDescent="0.2"/>
    <row r="18711" ht="12.75" customHeight="1" x14ac:dyDescent="0.2"/>
    <row r="18712" ht="12.75" customHeight="1" x14ac:dyDescent="0.2"/>
    <row r="18713" ht="12.75" customHeight="1" x14ac:dyDescent="0.2"/>
    <row r="18714" ht="12.75" customHeight="1" x14ac:dyDescent="0.2"/>
    <row r="18715" ht="12.75" customHeight="1" x14ac:dyDescent="0.2"/>
    <row r="18716" ht="12.75" customHeight="1" x14ac:dyDescent="0.2"/>
    <row r="18717" ht="12.75" customHeight="1" x14ac:dyDescent="0.2"/>
    <row r="18718" ht="12.75" customHeight="1" x14ac:dyDescent="0.2"/>
    <row r="18719" ht="12.75" customHeight="1" x14ac:dyDescent="0.2"/>
    <row r="18720" ht="12.75" customHeight="1" x14ac:dyDescent="0.2"/>
    <row r="18721" ht="12.75" customHeight="1" x14ac:dyDescent="0.2"/>
    <row r="18722" ht="12.75" customHeight="1" x14ac:dyDescent="0.2"/>
    <row r="18723" ht="12.75" customHeight="1" x14ac:dyDescent="0.2"/>
    <row r="18724" ht="12.75" customHeight="1" x14ac:dyDescent="0.2"/>
    <row r="18725" ht="12.75" customHeight="1" x14ac:dyDescent="0.2"/>
    <row r="18726" ht="12.75" customHeight="1" x14ac:dyDescent="0.2"/>
    <row r="18727" ht="12.75" customHeight="1" x14ac:dyDescent="0.2"/>
    <row r="18728" ht="12.75" customHeight="1" x14ac:dyDescent="0.2"/>
    <row r="18729" ht="12.75" customHeight="1" x14ac:dyDescent="0.2"/>
    <row r="18730" ht="12.75" customHeight="1" x14ac:dyDescent="0.2"/>
    <row r="18731" ht="12.75" customHeight="1" x14ac:dyDescent="0.2"/>
    <row r="18732" ht="12.75" customHeight="1" x14ac:dyDescent="0.2"/>
    <row r="18733" ht="12.75" customHeight="1" x14ac:dyDescent="0.2"/>
    <row r="18734" ht="12.75" customHeight="1" x14ac:dyDescent="0.2"/>
    <row r="18735" ht="12.75" customHeight="1" x14ac:dyDescent="0.2"/>
    <row r="18736" ht="12.75" customHeight="1" x14ac:dyDescent="0.2"/>
    <row r="18737" ht="12.75" customHeight="1" x14ac:dyDescent="0.2"/>
    <row r="18738" ht="12.75" customHeight="1" x14ac:dyDescent="0.2"/>
    <row r="18739" ht="12.75" customHeight="1" x14ac:dyDescent="0.2"/>
    <row r="18740" ht="12.75" customHeight="1" x14ac:dyDescent="0.2"/>
    <row r="18741" ht="12.75" customHeight="1" x14ac:dyDescent="0.2"/>
    <row r="18742" ht="12.75" customHeight="1" x14ac:dyDescent="0.2"/>
    <row r="18743" ht="12.75" customHeight="1" x14ac:dyDescent="0.2"/>
    <row r="18744" ht="12.75" customHeight="1" x14ac:dyDescent="0.2"/>
    <row r="18745" ht="12.75" customHeight="1" x14ac:dyDescent="0.2"/>
    <row r="18746" ht="12.75" customHeight="1" x14ac:dyDescent="0.2"/>
    <row r="18747" ht="12.75" customHeight="1" x14ac:dyDescent="0.2"/>
    <row r="18748" ht="12.75" customHeight="1" x14ac:dyDescent="0.2"/>
    <row r="18749" ht="12.75" customHeight="1" x14ac:dyDescent="0.2"/>
    <row r="18750" ht="12.75" customHeight="1" x14ac:dyDescent="0.2"/>
    <row r="18751" ht="12.75" customHeight="1" x14ac:dyDescent="0.2"/>
    <row r="18752" ht="12.75" customHeight="1" x14ac:dyDescent="0.2"/>
    <row r="18753" ht="12.75" customHeight="1" x14ac:dyDescent="0.2"/>
    <row r="18754" ht="12.75" customHeight="1" x14ac:dyDescent="0.2"/>
    <row r="18755" ht="12.75" customHeight="1" x14ac:dyDescent="0.2"/>
    <row r="18756" ht="12.75" customHeight="1" x14ac:dyDescent="0.2"/>
    <row r="18757" ht="12.75" customHeight="1" x14ac:dyDescent="0.2"/>
    <row r="18758" ht="12.75" customHeight="1" x14ac:dyDescent="0.2"/>
    <row r="18759" ht="12.75" customHeight="1" x14ac:dyDescent="0.2"/>
    <row r="18760" ht="12.75" customHeight="1" x14ac:dyDescent="0.2"/>
    <row r="18761" ht="12.75" customHeight="1" x14ac:dyDescent="0.2"/>
    <row r="18762" ht="12.75" customHeight="1" x14ac:dyDescent="0.2"/>
    <row r="18763" ht="12.75" customHeight="1" x14ac:dyDescent="0.2"/>
    <row r="18764" ht="12.75" customHeight="1" x14ac:dyDescent="0.2"/>
    <row r="18765" ht="12.75" customHeight="1" x14ac:dyDescent="0.2"/>
    <row r="18766" ht="12.75" customHeight="1" x14ac:dyDescent="0.2"/>
    <row r="18767" ht="12.75" customHeight="1" x14ac:dyDescent="0.2"/>
    <row r="18768" ht="12.75" customHeight="1" x14ac:dyDescent="0.2"/>
    <row r="18769" ht="12.75" customHeight="1" x14ac:dyDescent="0.2"/>
    <row r="18770" ht="12.75" customHeight="1" x14ac:dyDescent="0.2"/>
    <row r="18771" ht="12.75" customHeight="1" x14ac:dyDescent="0.2"/>
    <row r="18772" ht="12.75" customHeight="1" x14ac:dyDescent="0.2"/>
    <row r="18773" ht="12.75" customHeight="1" x14ac:dyDescent="0.2"/>
    <row r="18774" ht="12.75" customHeight="1" x14ac:dyDescent="0.2"/>
    <row r="18775" ht="12.75" customHeight="1" x14ac:dyDescent="0.2"/>
    <row r="18776" ht="12.75" customHeight="1" x14ac:dyDescent="0.2"/>
    <row r="18777" ht="12.75" customHeight="1" x14ac:dyDescent="0.2"/>
    <row r="18778" ht="12.75" customHeight="1" x14ac:dyDescent="0.2"/>
    <row r="18779" ht="12.75" customHeight="1" x14ac:dyDescent="0.2"/>
    <row r="18780" ht="12.75" customHeight="1" x14ac:dyDescent="0.2"/>
    <row r="18781" ht="12.75" customHeight="1" x14ac:dyDescent="0.2"/>
    <row r="18782" ht="12.75" customHeight="1" x14ac:dyDescent="0.2"/>
    <row r="18783" ht="12.75" customHeight="1" x14ac:dyDescent="0.2"/>
    <row r="18784" ht="12.75" customHeight="1" x14ac:dyDescent="0.2"/>
    <row r="18785" ht="12.75" customHeight="1" x14ac:dyDescent="0.2"/>
    <row r="18786" ht="12.75" customHeight="1" x14ac:dyDescent="0.2"/>
    <row r="18787" ht="12.75" customHeight="1" x14ac:dyDescent="0.2"/>
    <row r="18788" ht="12.75" customHeight="1" x14ac:dyDescent="0.2"/>
    <row r="18789" ht="12.75" customHeight="1" x14ac:dyDescent="0.2"/>
    <row r="18790" ht="12.75" customHeight="1" x14ac:dyDescent="0.2"/>
    <row r="18791" ht="12.75" customHeight="1" x14ac:dyDescent="0.2"/>
    <row r="18792" ht="12.75" customHeight="1" x14ac:dyDescent="0.2"/>
    <row r="18793" ht="12.75" customHeight="1" x14ac:dyDescent="0.2"/>
    <row r="18794" ht="12.75" customHeight="1" x14ac:dyDescent="0.2"/>
    <row r="18795" ht="12.75" customHeight="1" x14ac:dyDescent="0.2"/>
    <row r="18796" ht="12.75" customHeight="1" x14ac:dyDescent="0.2"/>
    <row r="18797" ht="12.75" customHeight="1" x14ac:dyDescent="0.2"/>
    <row r="18798" ht="12.75" customHeight="1" x14ac:dyDescent="0.2"/>
    <row r="18799" ht="12.75" customHeight="1" x14ac:dyDescent="0.2"/>
    <row r="18800" ht="12.75" customHeight="1" x14ac:dyDescent="0.2"/>
    <row r="18801" ht="12.75" customHeight="1" x14ac:dyDescent="0.2"/>
    <row r="18802" ht="12.75" customHeight="1" x14ac:dyDescent="0.2"/>
    <row r="18803" ht="12.75" customHeight="1" x14ac:dyDescent="0.2"/>
    <row r="18804" ht="12.75" customHeight="1" x14ac:dyDescent="0.2"/>
    <row r="18805" ht="12.75" customHeight="1" x14ac:dyDescent="0.2"/>
    <row r="18806" ht="12.75" customHeight="1" x14ac:dyDescent="0.2"/>
    <row r="18807" ht="12.75" customHeight="1" x14ac:dyDescent="0.2"/>
    <row r="18808" ht="12.75" customHeight="1" x14ac:dyDescent="0.2"/>
    <row r="18809" ht="12.75" customHeight="1" x14ac:dyDescent="0.2"/>
    <row r="18810" ht="12.75" customHeight="1" x14ac:dyDescent="0.2"/>
    <row r="18811" ht="12.75" customHeight="1" x14ac:dyDescent="0.2"/>
    <row r="18812" ht="12.75" customHeight="1" x14ac:dyDescent="0.2"/>
    <row r="18813" ht="12.75" customHeight="1" x14ac:dyDescent="0.2"/>
    <row r="18814" ht="12.75" customHeight="1" x14ac:dyDescent="0.2"/>
    <row r="18815" ht="12.75" customHeight="1" x14ac:dyDescent="0.2"/>
    <row r="18816" ht="12.75" customHeight="1" x14ac:dyDescent="0.2"/>
    <row r="18817" ht="12.75" customHeight="1" x14ac:dyDescent="0.2"/>
    <row r="18818" ht="12.75" customHeight="1" x14ac:dyDescent="0.2"/>
    <row r="18819" ht="12.75" customHeight="1" x14ac:dyDescent="0.2"/>
    <row r="18820" ht="12.75" customHeight="1" x14ac:dyDescent="0.2"/>
    <row r="18821" ht="12.75" customHeight="1" x14ac:dyDescent="0.2"/>
    <row r="18822" ht="12.75" customHeight="1" x14ac:dyDescent="0.2"/>
    <row r="18823" ht="12.75" customHeight="1" x14ac:dyDescent="0.2"/>
    <row r="18824" ht="12.75" customHeight="1" x14ac:dyDescent="0.2"/>
    <row r="18825" ht="12.75" customHeight="1" x14ac:dyDescent="0.2"/>
    <row r="18826" ht="12.75" customHeight="1" x14ac:dyDescent="0.2"/>
    <row r="18827" ht="12.75" customHeight="1" x14ac:dyDescent="0.2"/>
    <row r="18828" ht="12.75" customHeight="1" x14ac:dyDescent="0.2"/>
    <row r="18829" ht="12.75" customHeight="1" x14ac:dyDescent="0.2"/>
    <row r="18830" ht="12.75" customHeight="1" x14ac:dyDescent="0.2"/>
    <row r="18831" ht="12.75" customHeight="1" x14ac:dyDescent="0.2"/>
    <row r="18832" ht="12.75" customHeight="1" x14ac:dyDescent="0.2"/>
    <row r="18833" ht="12.75" customHeight="1" x14ac:dyDescent="0.2"/>
    <row r="18834" ht="12.75" customHeight="1" x14ac:dyDescent="0.2"/>
    <row r="18835" ht="12.75" customHeight="1" x14ac:dyDescent="0.2"/>
    <row r="18836" ht="12.75" customHeight="1" x14ac:dyDescent="0.2"/>
    <row r="18837" ht="12.75" customHeight="1" x14ac:dyDescent="0.2"/>
    <row r="18838" ht="12.75" customHeight="1" x14ac:dyDescent="0.2"/>
    <row r="18839" ht="12.75" customHeight="1" x14ac:dyDescent="0.2"/>
    <row r="18840" ht="12.75" customHeight="1" x14ac:dyDescent="0.2"/>
    <row r="18841" ht="12.75" customHeight="1" x14ac:dyDescent="0.2"/>
    <row r="18842" ht="12.75" customHeight="1" x14ac:dyDescent="0.2"/>
    <row r="18843" ht="12.75" customHeight="1" x14ac:dyDescent="0.2"/>
    <row r="18844" ht="12.75" customHeight="1" x14ac:dyDescent="0.2"/>
    <row r="18845" ht="12.75" customHeight="1" x14ac:dyDescent="0.2"/>
    <row r="18846" ht="12.75" customHeight="1" x14ac:dyDescent="0.2"/>
    <row r="18847" ht="12.75" customHeight="1" x14ac:dyDescent="0.2"/>
    <row r="18848" ht="12.75" customHeight="1" x14ac:dyDescent="0.2"/>
    <row r="18849" ht="12.75" customHeight="1" x14ac:dyDescent="0.2"/>
    <row r="18850" ht="12.75" customHeight="1" x14ac:dyDescent="0.2"/>
    <row r="18851" ht="12.75" customHeight="1" x14ac:dyDescent="0.2"/>
    <row r="18852" ht="12.75" customHeight="1" x14ac:dyDescent="0.2"/>
    <row r="18853" ht="12.75" customHeight="1" x14ac:dyDescent="0.2"/>
    <row r="18854" ht="12.75" customHeight="1" x14ac:dyDescent="0.2"/>
    <row r="18855" ht="12.75" customHeight="1" x14ac:dyDescent="0.2"/>
    <row r="18856" ht="12.75" customHeight="1" x14ac:dyDescent="0.2"/>
    <row r="18857" ht="12.75" customHeight="1" x14ac:dyDescent="0.2"/>
    <row r="18858" ht="12.75" customHeight="1" x14ac:dyDescent="0.2"/>
    <row r="18859" ht="12.75" customHeight="1" x14ac:dyDescent="0.2"/>
    <row r="18860" ht="12.75" customHeight="1" x14ac:dyDescent="0.2"/>
    <row r="18861" ht="12.75" customHeight="1" x14ac:dyDescent="0.2"/>
    <row r="18862" ht="12.75" customHeight="1" x14ac:dyDescent="0.2"/>
    <row r="18863" ht="12.75" customHeight="1" x14ac:dyDescent="0.2"/>
    <row r="18864" ht="12.75" customHeight="1" x14ac:dyDescent="0.2"/>
    <row r="18865" ht="12.75" customHeight="1" x14ac:dyDescent="0.2"/>
    <row r="18866" ht="12.75" customHeight="1" x14ac:dyDescent="0.2"/>
    <row r="18867" ht="12.75" customHeight="1" x14ac:dyDescent="0.2"/>
    <row r="18868" ht="12.75" customHeight="1" x14ac:dyDescent="0.2"/>
    <row r="18869" ht="12.75" customHeight="1" x14ac:dyDescent="0.2"/>
    <row r="18870" ht="12.75" customHeight="1" x14ac:dyDescent="0.2"/>
    <row r="18871" ht="12.75" customHeight="1" x14ac:dyDescent="0.2"/>
    <row r="18872" ht="12.75" customHeight="1" x14ac:dyDescent="0.2"/>
    <row r="18873" ht="12.75" customHeight="1" x14ac:dyDescent="0.2"/>
    <row r="18874" ht="12.75" customHeight="1" x14ac:dyDescent="0.2"/>
    <row r="18875" ht="12.75" customHeight="1" x14ac:dyDescent="0.2"/>
    <row r="18876" ht="12.75" customHeight="1" x14ac:dyDescent="0.2"/>
    <row r="18877" ht="12.75" customHeight="1" x14ac:dyDescent="0.2"/>
    <row r="18878" ht="12.75" customHeight="1" x14ac:dyDescent="0.2"/>
    <row r="18879" ht="12.75" customHeight="1" x14ac:dyDescent="0.2"/>
    <row r="18880" ht="12.75" customHeight="1" x14ac:dyDescent="0.2"/>
    <row r="18881" ht="12.75" customHeight="1" x14ac:dyDescent="0.2"/>
    <row r="18882" ht="12.75" customHeight="1" x14ac:dyDescent="0.2"/>
    <row r="18883" ht="12.75" customHeight="1" x14ac:dyDescent="0.2"/>
    <row r="18884" ht="12.75" customHeight="1" x14ac:dyDescent="0.2"/>
    <row r="18885" ht="12.75" customHeight="1" x14ac:dyDescent="0.2"/>
    <row r="18886" ht="12.75" customHeight="1" x14ac:dyDescent="0.2"/>
    <row r="18887" ht="12.75" customHeight="1" x14ac:dyDescent="0.2"/>
    <row r="18888" ht="12.75" customHeight="1" x14ac:dyDescent="0.2"/>
    <row r="18889" ht="12.75" customHeight="1" x14ac:dyDescent="0.2"/>
    <row r="18890" ht="12.75" customHeight="1" x14ac:dyDescent="0.2"/>
    <row r="18891" ht="12.75" customHeight="1" x14ac:dyDescent="0.2"/>
    <row r="18892" ht="12.75" customHeight="1" x14ac:dyDescent="0.2"/>
    <row r="18893" ht="12.75" customHeight="1" x14ac:dyDescent="0.2"/>
    <row r="18894" ht="12.75" customHeight="1" x14ac:dyDescent="0.2"/>
    <row r="18895" ht="12.75" customHeight="1" x14ac:dyDescent="0.2"/>
    <row r="18896" ht="12.75" customHeight="1" x14ac:dyDescent="0.2"/>
    <row r="18897" ht="12.75" customHeight="1" x14ac:dyDescent="0.2"/>
    <row r="18898" ht="12.75" customHeight="1" x14ac:dyDescent="0.2"/>
    <row r="18899" ht="12.75" customHeight="1" x14ac:dyDescent="0.2"/>
    <row r="18900" ht="12.75" customHeight="1" x14ac:dyDescent="0.2"/>
    <row r="18901" ht="12.75" customHeight="1" x14ac:dyDescent="0.2"/>
    <row r="18902" ht="12.75" customHeight="1" x14ac:dyDescent="0.2"/>
    <row r="18903" ht="12.75" customHeight="1" x14ac:dyDescent="0.2"/>
    <row r="18904" ht="12.75" customHeight="1" x14ac:dyDescent="0.2"/>
    <row r="18905" ht="12.75" customHeight="1" x14ac:dyDescent="0.2"/>
    <row r="18906" ht="12.75" customHeight="1" x14ac:dyDescent="0.2"/>
    <row r="18907" ht="12.75" customHeight="1" x14ac:dyDescent="0.2"/>
    <row r="18908" ht="12.75" customHeight="1" x14ac:dyDescent="0.2"/>
    <row r="18909" ht="12.75" customHeight="1" x14ac:dyDescent="0.2"/>
    <row r="18910" ht="12.75" customHeight="1" x14ac:dyDescent="0.2"/>
    <row r="18911" ht="12.75" customHeight="1" x14ac:dyDescent="0.2"/>
    <row r="18912" ht="12.75" customHeight="1" x14ac:dyDescent="0.2"/>
    <row r="18913" ht="12.75" customHeight="1" x14ac:dyDescent="0.2"/>
    <row r="18914" ht="12.75" customHeight="1" x14ac:dyDescent="0.2"/>
    <row r="18915" ht="12.75" customHeight="1" x14ac:dyDescent="0.2"/>
    <row r="18916" ht="12.75" customHeight="1" x14ac:dyDescent="0.2"/>
    <row r="18917" ht="12.75" customHeight="1" x14ac:dyDescent="0.2"/>
    <row r="18918" ht="12.75" customHeight="1" x14ac:dyDescent="0.2"/>
    <row r="18919" ht="12.75" customHeight="1" x14ac:dyDescent="0.2"/>
    <row r="18920" ht="12.75" customHeight="1" x14ac:dyDescent="0.2"/>
    <row r="18921" ht="12.75" customHeight="1" x14ac:dyDescent="0.2"/>
    <row r="18922" ht="12.75" customHeight="1" x14ac:dyDescent="0.2"/>
    <row r="18923" ht="12.75" customHeight="1" x14ac:dyDescent="0.2"/>
    <row r="18924" ht="12.75" customHeight="1" x14ac:dyDescent="0.2"/>
    <row r="18925" ht="12.75" customHeight="1" x14ac:dyDescent="0.2"/>
    <row r="18926" ht="12.75" customHeight="1" x14ac:dyDescent="0.2"/>
    <row r="18927" ht="12.75" customHeight="1" x14ac:dyDescent="0.2"/>
    <row r="18928" ht="12.75" customHeight="1" x14ac:dyDescent="0.2"/>
    <row r="18929" ht="12.75" customHeight="1" x14ac:dyDescent="0.2"/>
    <row r="18930" ht="12.75" customHeight="1" x14ac:dyDescent="0.2"/>
    <row r="18931" ht="12.75" customHeight="1" x14ac:dyDescent="0.2"/>
    <row r="18932" ht="12.75" customHeight="1" x14ac:dyDescent="0.2"/>
    <row r="18933" ht="12.75" customHeight="1" x14ac:dyDescent="0.2"/>
    <row r="18934" ht="12.75" customHeight="1" x14ac:dyDescent="0.2"/>
    <row r="18935" ht="12.75" customHeight="1" x14ac:dyDescent="0.2"/>
    <row r="18936" ht="12.75" customHeight="1" x14ac:dyDescent="0.2"/>
    <row r="18937" ht="12.75" customHeight="1" x14ac:dyDescent="0.2"/>
    <row r="18938" ht="12.75" customHeight="1" x14ac:dyDescent="0.2"/>
    <row r="18939" ht="12.75" customHeight="1" x14ac:dyDescent="0.2"/>
    <row r="18940" ht="12.75" customHeight="1" x14ac:dyDescent="0.2"/>
    <row r="18941" ht="12.75" customHeight="1" x14ac:dyDescent="0.2"/>
    <row r="18942" ht="12.75" customHeight="1" x14ac:dyDescent="0.2"/>
    <row r="18943" ht="12.75" customHeight="1" x14ac:dyDescent="0.2"/>
    <row r="18944" ht="12.75" customHeight="1" x14ac:dyDescent="0.2"/>
    <row r="18945" ht="12.75" customHeight="1" x14ac:dyDescent="0.2"/>
    <row r="18946" ht="12.75" customHeight="1" x14ac:dyDescent="0.2"/>
    <row r="18947" ht="12.75" customHeight="1" x14ac:dyDescent="0.2"/>
    <row r="18948" ht="12.75" customHeight="1" x14ac:dyDescent="0.2"/>
    <row r="18949" ht="12.75" customHeight="1" x14ac:dyDescent="0.2"/>
    <row r="18950" ht="12.75" customHeight="1" x14ac:dyDescent="0.2"/>
    <row r="18951" ht="12.75" customHeight="1" x14ac:dyDescent="0.2"/>
    <row r="18952" ht="12.75" customHeight="1" x14ac:dyDescent="0.2"/>
    <row r="18953" ht="12.75" customHeight="1" x14ac:dyDescent="0.2"/>
    <row r="18954" ht="12.75" customHeight="1" x14ac:dyDescent="0.2"/>
    <row r="18955" ht="12.75" customHeight="1" x14ac:dyDescent="0.2"/>
    <row r="18956" ht="12.75" customHeight="1" x14ac:dyDescent="0.2"/>
    <row r="18957" ht="12.75" customHeight="1" x14ac:dyDescent="0.2"/>
    <row r="18958" ht="12.75" customHeight="1" x14ac:dyDescent="0.2"/>
    <row r="18959" ht="12.75" customHeight="1" x14ac:dyDescent="0.2"/>
    <row r="18960" ht="12.75" customHeight="1" x14ac:dyDescent="0.2"/>
    <row r="18961" ht="12.75" customHeight="1" x14ac:dyDescent="0.2"/>
    <row r="18962" ht="12.75" customHeight="1" x14ac:dyDescent="0.2"/>
    <row r="18963" ht="12.75" customHeight="1" x14ac:dyDescent="0.2"/>
    <row r="18964" ht="12.75" customHeight="1" x14ac:dyDescent="0.2"/>
    <row r="18965" ht="12.75" customHeight="1" x14ac:dyDescent="0.2"/>
    <row r="18966" ht="12.75" customHeight="1" x14ac:dyDescent="0.2"/>
    <row r="18967" ht="12.75" customHeight="1" x14ac:dyDescent="0.2"/>
    <row r="18968" ht="12.75" customHeight="1" x14ac:dyDescent="0.2"/>
    <row r="18969" ht="12.75" customHeight="1" x14ac:dyDescent="0.2"/>
    <row r="18970" ht="12.75" customHeight="1" x14ac:dyDescent="0.2"/>
    <row r="18971" ht="12.75" customHeight="1" x14ac:dyDescent="0.2"/>
    <row r="18972" ht="12.75" customHeight="1" x14ac:dyDescent="0.2"/>
    <row r="18973" ht="12.75" customHeight="1" x14ac:dyDescent="0.2"/>
    <row r="18974" ht="12.75" customHeight="1" x14ac:dyDescent="0.2"/>
    <row r="18975" ht="12.75" customHeight="1" x14ac:dyDescent="0.2"/>
    <row r="18976" ht="12.75" customHeight="1" x14ac:dyDescent="0.2"/>
    <row r="18977" ht="12.75" customHeight="1" x14ac:dyDescent="0.2"/>
    <row r="18978" ht="12.75" customHeight="1" x14ac:dyDescent="0.2"/>
    <row r="18979" ht="12.75" customHeight="1" x14ac:dyDescent="0.2"/>
    <row r="18980" ht="12.75" customHeight="1" x14ac:dyDescent="0.2"/>
    <row r="18981" ht="12.75" customHeight="1" x14ac:dyDescent="0.2"/>
    <row r="18982" ht="12.75" customHeight="1" x14ac:dyDescent="0.2"/>
    <row r="18983" ht="12.75" customHeight="1" x14ac:dyDescent="0.2"/>
    <row r="18984" ht="12.75" customHeight="1" x14ac:dyDescent="0.2"/>
    <row r="18985" ht="12.75" customHeight="1" x14ac:dyDescent="0.2"/>
    <row r="18986" ht="12.75" customHeight="1" x14ac:dyDescent="0.2"/>
    <row r="18987" ht="12.75" customHeight="1" x14ac:dyDescent="0.2"/>
    <row r="18988" ht="12.75" customHeight="1" x14ac:dyDescent="0.2"/>
    <row r="18989" ht="12.75" customHeight="1" x14ac:dyDescent="0.2"/>
    <row r="18990" ht="12.75" customHeight="1" x14ac:dyDescent="0.2"/>
    <row r="18991" ht="12.75" customHeight="1" x14ac:dyDescent="0.2"/>
    <row r="18992" ht="12.75" customHeight="1" x14ac:dyDescent="0.2"/>
    <row r="18993" ht="12.75" customHeight="1" x14ac:dyDescent="0.2"/>
    <row r="18994" ht="12.75" customHeight="1" x14ac:dyDescent="0.2"/>
    <row r="18995" ht="12.75" customHeight="1" x14ac:dyDescent="0.2"/>
    <row r="18996" ht="12.75" customHeight="1" x14ac:dyDescent="0.2"/>
    <row r="18997" ht="12.75" customHeight="1" x14ac:dyDescent="0.2"/>
    <row r="18998" ht="12.75" customHeight="1" x14ac:dyDescent="0.2"/>
    <row r="18999" ht="12.75" customHeight="1" x14ac:dyDescent="0.2"/>
    <row r="19000" ht="12.75" customHeight="1" x14ac:dyDescent="0.2"/>
    <row r="19001" ht="12.75" customHeight="1" x14ac:dyDescent="0.2"/>
    <row r="19002" ht="12.75" customHeight="1" x14ac:dyDescent="0.2"/>
    <row r="19003" ht="12.75" customHeight="1" x14ac:dyDescent="0.2"/>
    <row r="19004" ht="12.75" customHeight="1" x14ac:dyDescent="0.2"/>
    <row r="19005" ht="12.75" customHeight="1" x14ac:dyDescent="0.2"/>
    <row r="19006" ht="12.75" customHeight="1" x14ac:dyDescent="0.2"/>
    <row r="19007" ht="12.75" customHeight="1" x14ac:dyDescent="0.2"/>
    <row r="19008" ht="12.75" customHeight="1" x14ac:dyDescent="0.2"/>
    <row r="19009" ht="12.75" customHeight="1" x14ac:dyDescent="0.2"/>
    <row r="19010" ht="12.75" customHeight="1" x14ac:dyDescent="0.2"/>
    <row r="19011" ht="12.75" customHeight="1" x14ac:dyDescent="0.2"/>
    <row r="19012" ht="12.75" customHeight="1" x14ac:dyDescent="0.2"/>
    <row r="19013" ht="12.75" customHeight="1" x14ac:dyDescent="0.2"/>
    <row r="19014" ht="12.75" customHeight="1" x14ac:dyDescent="0.2"/>
    <row r="19015" ht="12.75" customHeight="1" x14ac:dyDescent="0.2"/>
    <row r="19016" ht="12.75" customHeight="1" x14ac:dyDescent="0.2"/>
    <row r="19017" ht="12.75" customHeight="1" x14ac:dyDescent="0.2"/>
    <row r="19018" ht="12.75" customHeight="1" x14ac:dyDescent="0.2"/>
    <row r="19019" ht="12.75" customHeight="1" x14ac:dyDescent="0.2"/>
    <row r="19020" ht="12.75" customHeight="1" x14ac:dyDescent="0.2"/>
    <row r="19021" ht="12.75" customHeight="1" x14ac:dyDescent="0.2"/>
    <row r="19022" ht="12.75" customHeight="1" x14ac:dyDescent="0.2"/>
    <row r="19023" ht="12.75" customHeight="1" x14ac:dyDescent="0.2"/>
    <row r="19024" ht="12.75" customHeight="1" x14ac:dyDescent="0.2"/>
    <row r="19025" ht="12.75" customHeight="1" x14ac:dyDescent="0.2"/>
    <row r="19026" ht="12.75" customHeight="1" x14ac:dyDescent="0.2"/>
    <row r="19027" ht="12.75" customHeight="1" x14ac:dyDescent="0.2"/>
    <row r="19028" ht="12.75" customHeight="1" x14ac:dyDescent="0.2"/>
    <row r="19029" ht="12.75" customHeight="1" x14ac:dyDescent="0.2"/>
    <row r="19030" ht="12.75" customHeight="1" x14ac:dyDescent="0.2"/>
    <row r="19031" ht="12.75" customHeight="1" x14ac:dyDescent="0.2"/>
    <row r="19032" ht="12.75" customHeight="1" x14ac:dyDescent="0.2"/>
    <row r="19033" ht="12.75" customHeight="1" x14ac:dyDescent="0.2"/>
    <row r="19034" ht="12.75" customHeight="1" x14ac:dyDescent="0.2"/>
    <row r="19035" ht="12.75" customHeight="1" x14ac:dyDescent="0.2"/>
    <row r="19036" ht="12.75" customHeight="1" x14ac:dyDescent="0.2"/>
    <row r="19037" ht="12.75" customHeight="1" x14ac:dyDescent="0.2"/>
    <row r="19038" ht="12.75" customHeight="1" x14ac:dyDescent="0.2"/>
    <row r="19039" ht="12.75" customHeight="1" x14ac:dyDescent="0.2"/>
    <row r="19040" ht="12.75" customHeight="1" x14ac:dyDescent="0.2"/>
    <row r="19041" ht="12.75" customHeight="1" x14ac:dyDescent="0.2"/>
    <row r="19042" ht="12.75" customHeight="1" x14ac:dyDescent="0.2"/>
    <row r="19043" ht="12.75" customHeight="1" x14ac:dyDescent="0.2"/>
    <row r="19044" ht="12.75" customHeight="1" x14ac:dyDescent="0.2"/>
    <row r="19045" ht="12.75" customHeight="1" x14ac:dyDescent="0.2"/>
    <row r="19046" ht="12.75" customHeight="1" x14ac:dyDescent="0.2"/>
    <row r="19047" ht="12.75" customHeight="1" x14ac:dyDescent="0.2"/>
    <row r="19048" ht="12.75" customHeight="1" x14ac:dyDescent="0.2"/>
    <row r="19049" ht="12.75" customHeight="1" x14ac:dyDescent="0.2"/>
    <row r="19050" ht="12.75" customHeight="1" x14ac:dyDescent="0.2"/>
    <row r="19051" ht="12.75" customHeight="1" x14ac:dyDescent="0.2"/>
    <row r="19052" ht="12.75" customHeight="1" x14ac:dyDescent="0.2"/>
    <row r="19053" ht="12.75" customHeight="1" x14ac:dyDescent="0.2"/>
    <row r="19054" ht="12.75" customHeight="1" x14ac:dyDescent="0.2"/>
    <row r="19055" ht="12.75" customHeight="1" x14ac:dyDescent="0.2"/>
    <row r="19056" ht="12.75" customHeight="1" x14ac:dyDescent="0.2"/>
    <row r="19057" ht="12.75" customHeight="1" x14ac:dyDescent="0.2"/>
    <row r="19058" ht="12.75" customHeight="1" x14ac:dyDescent="0.2"/>
    <row r="19059" ht="12.75" customHeight="1" x14ac:dyDescent="0.2"/>
    <row r="19060" ht="12.75" customHeight="1" x14ac:dyDescent="0.2"/>
    <row r="19061" ht="12.75" customHeight="1" x14ac:dyDescent="0.2"/>
    <row r="19062" ht="12.75" customHeight="1" x14ac:dyDescent="0.2"/>
    <row r="19063" ht="12.75" customHeight="1" x14ac:dyDescent="0.2"/>
    <row r="19064" ht="12.75" customHeight="1" x14ac:dyDescent="0.2"/>
    <row r="19065" ht="12.75" customHeight="1" x14ac:dyDescent="0.2"/>
    <row r="19066" ht="12.75" customHeight="1" x14ac:dyDescent="0.2"/>
    <row r="19067" ht="12.75" customHeight="1" x14ac:dyDescent="0.2"/>
    <row r="19068" ht="12.75" customHeight="1" x14ac:dyDescent="0.2"/>
    <row r="19069" ht="12.75" customHeight="1" x14ac:dyDescent="0.2"/>
    <row r="19070" ht="12.75" customHeight="1" x14ac:dyDescent="0.2"/>
    <row r="19071" ht="12.75" customHeight="1" x14ac:dyDescent="0.2"/>
    <row r="19072" ht="12.75" customHeight="1" x14ac:dyDescent="0.2"/>
    <row r="19073" ht="12.75" customHeight="1" x14ac:dyDescent="0.2"/>
    <row r="19074" ht="12.75" customHeight="1" x14ac:dyDescent="0.2"/>
    <row r="19075" ht="12.75" customHeight="1" x14ac:dyDescent="0.2"/>
    <row r="19076" ht="12.75" customHeight="1" x14ac:dyDescent="0.2"/>
    <row r="19077" ht="12.75" customHeight="1" x14ac:dyDescent="0.2"/>
    <row r="19078" ht="12.75" customHeight="1" x14ac:dyDescent="0.2"/>
    <row r="19079" ht="12.75" customHeight="1" x14ac:dyDescent="0.2"/>
    <row r="19080" ht="12.75" customHeight="1" x14ac:dyDescent="0.2"/>
    <row r="19081" ht="12.75" customHeight="1" x14ac:dyDescent="0.2"/>
    <row r="19082" ht="12.75" customHeight="1" x14ac:dyDescent="0.2"/>
    <row r="19083" ht="12.75" customHeight="1" x14ac:dyDescent="0.2"/>
    <row r="19084" ht="12.75" customHeight="1" x14ac:dyDescent="0.2"/>
    <row r="19085" ht="12.75" customHeight="1" x14ac:dyDescent="0.2"/>
    <row r="19086" ht="12.75" customHeight="1" x14ac:dyDescent="0.2"/>
    <row r="19087" ht="12.75" customHeight="1" x14ac:dyDescent="0.2"/>
    <row r="19088" ht="12.75" customHeight="1" x14ac:dyDescent="0.2"/>
    <row r="19089" ht="12.75" customHeight="1" x14ac:dyDescent="0.2"/>
    <row r="19090" ht="12.75" customHeight="1" x14ac:dyDescent="0.2"/>
    <row r="19091" ht="12.75" customHeight="1" x14ac:dyDescent="0.2"/>
    <row r="19092" ht="12.75" customHeight="1" x14ac:dyDescent="0.2"/>
    <row r="19093" ht="12.75" customHeight="1" x14ac:dyDescent="0.2"/>
    <row r="19094" ht="12.75" customHeight="1" x14ac:dyDescent="0.2"/>
    <row r="19095" ht="12.75" customHeight="1" x14ac:dyDescent="0.2"/>
    <row r="19096" ht="12.75" customHeight="1" x14ac:dyDescent="0.2"/>
    <row r="19097" ht="12.75" customHeight="1" x14ac:dyDescent="0.2"/>
    <row r="19098" ht="12.75" customHeight="1" x14ac:dyDescent="0.2"/>
    <row r="19099" ht="12.75" customHeight="1" x14ac:dyDescent="0.2"/>
    <row r="19100" ht="12.75" customHeight="1" x14ac:dyDescent="0.2"/>
    <row r="19101" ht="12.75" customHeight="1" x14ac:dyDescent="0.2"/>
    <row r="19102" ht="12.75" customHeight="1" x14ac:dyDescent="0.2"/>
    <row r="19103" ht="12.75" customHeight="1" x14ac:dyDescent="0.2"/>
    <row r="19104" ht="12.75" customHeight="1" x14ac:dyDescent="0.2"/>
    <row r="19105" ht="12.75" customHeight="1" x14ac:dyDescent="0.2"/>
    <row r="19106" ht="12.75" customHeight="1" x14ac:dyDescent="0.2"/>
    <row r="19107" ht="12.75" customHeight="1" x14ac:dyDescent="0.2"/>
    <row r="19108" ht="12.75" customHeight="1" x14ac:dyDescent="0.2"/>
    <row r="19109" ht="12.75" customHeight="1" x14ac:dyDescent="0.2"/>
    <row r="19110" ht="12.75" customHeight="1" x14ac:dyDescent="0.2"/>
    <row r="19111" ht="12.75" customHeight="1" x14ac:dyDescent="0.2"/>
    <row r="19112" ht="12.75" customHeight="1" x14ac:dyDescent="0.2"/>
    <row r="19113" ht="12.75" customHeight="1" x14ac:dyDescent="0.2"/>
    <row r="19114" ht="12.75" customHeight="1" x14ac:dyDescent="0.2"/>
    <row r="19115" ht="12.75" customHeight="1" x14ac:dyDescent="0.2"/>
    <row r="19116" ht="12.75" customHeight="1" x14ac:dyDescent="0.2"/>
    <row r="19117" ht="12.75" customHeight="1" x14ac:dyDescent="0.2"/>
    <row r="19118" ht="12.75" customHeight="1" x14ac:dyDescent="0.2"/>
    <row r="19119" ht="12.75" customHeight="1" x14ac:dyDescent="0.2"/>
    <row r="19120" ht="12.75" customHeight="1" x14ac:dyDescent="0.2"/>
    <row r="19121" ht="12.75" customHeight="1" x14ac:dyDescent="0.2"/>
    <row r="19122" ht="12.75" customHeight="1" x14ac:dyDescent="0.2"/>
    <row r="19123" ht="12.75" customHeight="1" x14ac:dyDescent="0.2"/>
    <row r="19124" ht="12.75" customHeight="1" x14ac:dyDescent="0.2"/>
    <row r="19125" ht="12.75" customHeight="1" x14ac:dyDescent="0.2"/>
    <row r="19126" ht="12.75" customHeight="1" x14ac:dyDescent="0.2"/>
    <row r="19127" ht="12.75" customHeight="1" x14ac:dyDescent="0.2"/>
    <row r="19128" ht="12.75" customHeight="1" x14ac:dyDescent="0.2"/>
    <row r="19129" ht="12.75" customHeight="1" x14ac:dyDescent="0.2"/>
    <row r="19130" ht="12.75" customHeight="1" x14ac:dyDescent="0.2"/>
    <row r="19131" ht="12.75" customHeight="1" x14ac:dyDescent="0.2"/>
    <row r="19132" ht="12.75" customHeight="1" x14ac:dyDescent="0.2"/>
    <row r="19133" ht="12.75" customHeight="1" x14ac:dyDescent="0.2"/>
    <row r="19134" ht="12.75" customHeight="1" x14ac:dyDescent="0.2"/>
    <row r="19135" ht="12.75" customHeight="1" x14ac:dyDescent="0.2"/>
    <row r="19136" ht="12.75" customHeight="1" x14ac:dyDescent="0.2"/>
    <row r="19137" ht="12.75" customHeight="1" x14ac:dyDescent="0.2"/>
    <row r="19138" ht="12.75" customHeight="1" x14ac:dyDescent="0.2"/>
    <row r="19139" ht="12.75" customHeight="1" x14ac:dyDescent="0.2"/>
    <row r="19140" ht="12.75" customHeight="1" x14ac:dyDescent="0.2"/>
    <row r="19141" ht="12.75" customHeight="1" x14ac:dyDescent="0.2"/>
    <row r="19142" ht="12.75" customHeight="1" x14ac:dyDescent="0.2"/>
    <row r="19143" ht="12.75" customHeight="1" x14ac:dyDescent="0.2"/>
    <row r="19144" ht="12.75" customHeight="1" x14ac:dyDescent="0.2"/>
    <row r="19145" ht="12.75" customHeight="1" x14ac:dyDescent="0.2"/>
    <row r="19146" ht="12.75" customHeight="1" x14ac:dyDescent="0.2"/>
    <row r="19147" ht="12.75" customHeight="1" x14ac:dyDescent="0.2"/>
    <row r="19148" ht="12.75" customHeight="1" x14ac:dyDescent="0.2"/>
    <row r="19149" ht="12.75" customHeight="1" x14ac:dyDescent="0.2"/>
    <row r="19150" ht="12.75" customHeight="1" x14ac:dyDescent="0.2"/>
    <row r="19151" ht="12.75" customHeight="1" x14ac:dyDescent="0.2"/>
    <row r="19152" ht="12.75" customHeight="1" x14ac:dyDescent="0.2"/>
    <row r="19153" ht="12.75" customHeight="1" x14ac:dyDescent="0.2"/>
    <row r="19154" ht="12.75" customHeight="1" x14ac:dyDescent="0.2"/>
    <row r="19155" ht="12.75" customHeight="1" x14ac:dyDescent="0.2"/>
    <row r="19156" ht="12.75" customHeight="1" x14ac:dyDescent="0.2"/>
    <row r="19157" ht="12.75" customHeight="1" x14ac:dyDescent="0.2"/>
    <row r="19158" ht="12.75" customHeight="1" x14ac:dyDescent="0.2"/>
    <row r="19159" ht="12.75" customHeight="1" x14ac:dyDescent="0.2"/>
    <row r="19160" ht="12.75" customHeight="1" x14ac:dyDescent="0.2"/>
    <row r="19161" ht="12.75" customHeight="1" x14ac:dyDescent="0.2"/>
    <row r="19162" ht="12.75" customHeight="1" x14ac:dyDescent="0.2"/>
    <row r="19163" ht="12.75" customHeight="1" x14ac:dyDescent="0.2"/>
    <row r="19164" ht="12.75" customHeight="1" x14ac:dyDescent="0.2"/>
    <row r="19165" ht="12.75" customHeight="1" x14ac:dyDescent="0.2"/>
    <row r="19166" ht="12.75" customHeight="1" x14ac:dyDescent="0.2"/>
    <row r="19167" ht="12.75" customHeight="1" x14ac:dyDescent="0.2"/>
    <row r="19168" ht="12.75" customHeight="1" x14ac:dyDescent="0.2"/>
    <row r="19169" ht="12.75" customHeight="1" x14ac:dyDescent="0.2"/>
    <row r="19170" ht="12.75" customHeight="1" x14ac:dyDescent="0.2"/>
    <row r="19171" ht="12.75" customHeight="1" x14ac:dyDescent="0.2"/>
    <row r="19172" ht="12.75" customHeight="1" x14ac:dyDescent="0.2"/>
    <row r="19173" ht="12.75" customHeight="1" x14ac:dyDescent="0.2"/>
    <row r="19174" ht="12.75" customHeight="1" x14ac:dyDescent="0.2"/>
    <row r="19175" ht="12.75" customHeight="1" x14ac:dyDescent="0.2"/>
    <row r="19176" ht="12.75" customHeight="1" x14ac:dyDescent="0.2"/>
    <row r="19177" ht="12.75" customHeight="1" x14ac:dyDescent="0.2"/>
    <row r="19178" ht="12.75" customHeight="1" x14ac:dyDescent="0.2"/>
    <row r="19179" ht="12.75" customHeight="1" x14ac:dyDescent="0.2"/>
    <row r="19180" ht="12.75" customHeight="1" x14ac:dyDescent="0.2"/>
    <row r="19181" ht="12.75" customHeight="1" x14ac:dyDescent="0.2"/>
    <row r="19182" ht="12.75" customHeight="1" x14ac:dyDescent="0.2"/>
    <row r="19183" ht="12.75" customHeight="1" x14ac:dyDescent="0.2"/>
    <row r="19184" ht="12.75" customHeight="1" x14ac:dyDescent="0.2"/>
    <row r="19185" ht="12.75" customHeight="1" x14ac:dyDescent="0.2"/>
    <row r="19186" ht="12.75" customHeight="1" x14ac:dyDescent="0.2"/>
    <row r="19187" ht="12.75" customHeight="1" x14ac:dyDescent="0.2"/>
    <row r="19188" ht="12.75" customHeight="1" x14ac:dyDescent="0.2"/>
    <row r="19189" ht="12.75" customHeight="1" x14ac:dyDescent="0.2"/>
    <row r="19190" ht="12.75" customHeight="1" x14ac:dyDescent="0.2"/>
    <row r="19191" ht="12.75" customHeight="1" x14ac:dyDescent="0.2"/>
    <row r="19192" ht="12.75" customHeight="1" x14ac:dyDescent="0.2"/>
    <row r="19193" ht="12.75" customHeight="1" x14ac:dyDescent="0.2"/>
    <row r="19194" ht="12.75" customHeight="1" x14ac:dyDescent="0.2"/>
    <row r="19195" ht="12.75" customHeight="1" x14ac:dyDescent="0.2"/>
    <row r="19196" ht="12.75" customHeight="1" x14ac:dyDescent="0.2"/>
    <row r="19197" ht="12.75" customHeight="1" x14ac:dyDescent="0.2"/>
    <row r="19198" ht="12.75" customHeight="1" x14ac:dyDescent="0.2"/>
    <row r="19199" ht="12.75" customHeight="1" x14ac:dyDescent="0.2"/>
    <row r="19200" ht="12.75" customHeight="1" x14ac:dyDescent="0.2"/>
    <row r="19201" ht="12.75" customHeight="1" x14ac:dyDescent="0.2"/>
    <row r="19202" ht="12.75" customHeight="1" x14ac:dyDescent="0.2"/>
    <row r="19203" ht="12.75" customHeight="1" x14ac:dyDescent="0.2"/>
    <row r="19204" ht="12.75" customHeight="1" x14ac:dyDescent="0.2"/>
    <row r="19205" ht="12.75" customHeight="1" x14ac:dyDescent="0.2"/>
    <row r="19206" ht="12.75" customHeight="1" x14ac:dyDescent="0.2"/>
    <row r="19207" ht="12.75" customHeight="1" x14ac:dyDescent="0.2"/>
    <row r="19208" ht="12.75" customHeight="1" x14ac:dyDescent="0.2"/>
    <row r="19209" ht="12.75" customHeight="1" x14ac:dyDescent="0.2"/>
    <row r="19210" ht="12.75" customHeight="1" x14ac:dyDescent="0.2"/>
    <row r="19211" ht="12.75" customHeight="1" x14ac:dyDescent="0.2"/>
    <row r="19212" ht="12.75" customHeight="1" x14ac:dyDescent="0.2"/>
    <row r="19213" ht="12.75" customHeight="1" x14ac:dyDescent="0.2"/>
    <row r="19214" ht="12.75" customHeight="1" x14ac:dyDescent="0.2"/>
    <row r="19215" ht="12.75" customHeight="1" x14ac:dyDescent="0.2"/>
    <row r="19216" ht="12.75" customHeight="1" x14ac:dyDescent="0.2"/>
    <row r="19217" ht="12.75" customHeight="1" x14ac:dyDescent="0.2"/>
    <row r="19218" ht="12.75" customHeight="1" x14ac:dyDescent="0.2"/>
    <row r="19219" ht="12.75" customHeight="1" x14ac:dyDescent="0.2"/>
    <row r="19220" ht="12.75" customHeight="1" x14ac:dyDescent="0.2"/>
    <row r="19221" ht="12.75" customHeight="1" x14ac:dyDescent="0.2"/>
    <row r="19222" ht="12.75" customHeight="1" x14ac:dyDescent="0.2"/>
    <row r="19223" ht="12.75" customHeight="1" x14ac:dyDescent="0.2"/>
    <row r="19224" ht="12.75" customHeight="1" x14ac:dyDescent="0.2"/>
    <row r="19225" ht="12.75" customHeight="1" x14ac:dyDescent="0.2"/>
    <row r="19226" ht="12.75" customHeight="1" x14ac:dyDescent="0.2"/>
    <row r="19227" ht="12.75" customHeight="1" x14ac:dyDescent="0.2"/>
    <row r="19228" ht="12.75" customHeight="1" x14ac:dyDescent="0.2"/>
    <row r="19229" ht="12.75" customHeight="1" x14ac:dyDescent="0.2"/>
    <row r="19230" ht="12.75" customHeight="1" x14ac:dyDescent="0.2"/>
    <row r="19231" ht="12.75" customHeight="1" x14ac:dyDescent="0.2"/>
    <row r="19232" ht="12.75" customHeight="1" x14ac:dyDescent="0.2"/>
    <row r="19233" ht="12.75" customHeight="1" x14ac:dyDescent="0.2"/>
    <row r="19234" ht="12.75" customHeight="1" x14ac:dyDescent="0.2"/>
    <row r="19235" ht="12.75" customHeight="1" x14ac:dyDescent="0.2"/>
    <row r="19236" ht="12.75" customHeight="1" x14ac:dyDescent="0.2"/>
    <row r="19237" ht="12.75" customHeight="1" x14ac:dyDescent="0.2"/>
    <row r="19238" ht="12.75" customHeight="1" x14ac:dyDescent="0.2"/>
    <row r="19239" ht="12.75" customHeight="1" x14ac:dyDescent="0.2"/>
    <row r="19240" ht="12.75" customHeight="1" x14ac:dyDescent="0.2"/>
    <row r="19241" ht="12.75" customHeight="1" x14ac:dyDescent="0.2"/>
    <row r="19242" ht="12.75" customHeight="1" x14ac:dyDescent="0.2"/>
    <row r="19243" ht="12.75" customHeight="1" x14ac:dyDescent="0.2"/>
    <row r="19244" ht="12.75" customHeight="1" x14ac:dyDescent="0.2"/>
    <row r="19245" ht="12.75" customHeight="1" x14ac:dyDescent="0.2"/>
    <row r="19246" ht="12.75" customHeight="1" x14ac:dyDescent="0.2"/>
    <row r="19247" ht="12.75" customHeight="1" x14ac:dyDescent="0.2"/>
    <row r="19248" ht="12.75" customHeight="1" x14ac:dyDescent="0.2"/>
    <row r="19249" ht="12.75" customHeight="1" x14ac:dyDescent="0.2"/>
    <row r="19250" ht="12.75" customHeight="1" x14ac:dyDescent="0.2"/>
    <row r="19251" ht="12.75" customHeight="1" x14ac:dyDescent="0.2"/>
    <row r="19252" ht="12.75" customHeight="1" x14ac:dyDescent="0.2"/>
    <row r="19253" ht="12.75" customHeight="1" x14ac:dyDescent="0.2"/>
    <row r="19254" ht="12.75" customHeight="1" x14ac:dyDescent="0.2"/>
    <row r="19255" ht="12.75" customHeight="1" x14ac:dyDescent="0.2"/>
    <row r="19256" ht="12.75" customHeight="1" x14ac:dyDescent="0.2"/>
    <row r="19257" ht="12.75" customHeight="1" x14ac:dyDescent="0.2"/>
    <row r="19258" ht="12.75" customHeight="1" x14ac:dyDescent="0.2"/>
    <row r="19259" ht="12.75" customHeight="1" x14ac:dyDescent="0.2"/>
    <row r="19260" ht="12.75" customHeight="1" x14ac:dyDescent="0.2"/>
    <row r="19261" ht="12.75" customHeight="1" x14ac:dyDescent="0.2"/>
    <row r="19262" ht="12.75" customHeight="1" x14ac:dyDescent="0.2"/>
    <row r="19263" ht="12.75" customHeight="1" x14ac:dyDescent="0.2"/>
    <row r="19264" ht="12.75" customHeight="1" x14ac:dyDescent="0.2"/>
    <row r="19265" ht="12.75" customHeight="1" x14ac:dyDescent="0.2"/>
    <row r="19266" ht="12.75" customHeight="1" x14ac:dyDescent="0.2"/>
    <row r="19267" ht="12.75" customHeight="1" x14ac:dyDescent="0.2"/>
    <row r="19268" ht="12.75" customHeight="1" x14ac:dyDescent="0.2"/>
    <row r="19269" ht="12.75" customHeight="1" x14ac:dyDescent="0.2"/>
    <row r="19270" ht="12.75" customHeight="1" x14ac:dyDescent="0.2"/>
    <row r="19271" ht="12.75" customHeight="1" x14ac:dyDescent="0.2"/>
    <row r="19272" ht="12.75" customHeight="1" x14ac:dyDescent="0.2"/>
    <row r="19273" ht="12.75" customHeight="1" x14ac:dyDescent="0.2"/>
    <row r="19274" ht="12.75" customHeight="1" x14ac:dyDescent="0.2"/>
    <row r="19275" ht="12.75" customHeight="1" x14ac:dyDescent="0.2"/>
    <row r="19276" ht="12.75" customHeight="1" x14ac:dyDescent="0.2"/>
    <row r="19277" ht="12.75" customHeight="1" x14ac:dyDescent="0.2"/>
    <row r="19278" ht="12.75" customHeight="1" x14ac:dyDescent="0.2"/>
    <row r="19279" ht="12.75" customHeight="1" x14ac:dyDescent="0.2"/>
    <row r="19280" ht="12.75" customHeight="1" x14ac:dyDescent="0.2"/>
    <row r="19281" ht="12.75" customHeight="1" x14ac:dyDescent="0.2"/>
    <row r="19282" ht="12.75" customHeight="1" x14ac:dyDescent="0.2"/>
    <row r="19283" ht="12.75" customHeight="1" x14ac:dyDescent="0.2"/>
    <row r="19284" ht="12.75" customHeight="1" x14ac:dyDescent="0.2"/>
    <row r="19285" ht="12.75" customHeight="1" x14ac:dyDescent="0.2"/>
    <row r="19286" ht="12.75" customHeight="1" x14ac:dyDescent="0.2"/>
    <row r="19287" ht="12.75" customHeight="1" x14ac:dyDescent="0.2"/>
    <row r="19288" ht="12.75" customHeight="1" x14ac:dyDescent="0.2"/>
    <row r="19289" ht="12.75" customHeight="1" x14ac:dyDescent="0.2"/>
    <row r="19290" ht="12.75" customHeight="1" x14ac:dyDescent="0.2"/>
    <row r="19291" ht="12.75" customHeight="1" x14ac:dyDescent="0.2"/>
    <row r="19292" ht="12.75" customHeight="1" x14ac:dyDescent="0.2"/>
    <row r="19293" ht="12.75" customHeight="1" x14ac:dyDescent="0.2"/>
    <row r="19294" ht="12.75" customHeight="1" x14ac:dyDescent="0.2"/>
    <row r="19295" ht="12.75" customHeight="1" x14ac:dyDescent="0.2"/>
    <row r="19296" ht="12.75" customHeight="1" x14ac:dyDescent="0.2"/>
    <row r="19297" ht="12.75" customHeight="1" x14ac:dyDescent="0.2"/>
    <row r="19298" ht="12.75" customHeight="1" x14ac:dyDescent="0.2"/>
    <row r="19299" ht="12.75" customHeight="1" x14ac:dyDescent="0.2"/>
    <row r="19300" ht="12.75" customHeight="1" x14ac:dyDescent="0.2"/>
    <row r="19301" ht="12.75" customHeight="1" x14ac:dyDescent="0.2"/>
    <row r="19302" ht="12.75" customHeight="1" x14ac:dyDescent="0.2"/>
    <row r="19303" ht="12.75" customHeight="1" x14ac:dyDescent="0.2"/>
    <row r="19304" ht="12.75" customHeight="1" x14ac:dyDescent="0.2"/>
    <row r="19305" ht="12.75" customHeight="1" x14ac:dyDescent="0.2"/>
    <row r="19306" ht="12.75" customHeight="1" x14ac:dyDescent="0.2"/>
    <row r="19307" ht="12.75" customHeight="1" x14ac:dyDescent="0.2"/>
    <row r="19308" ht="12.75" customHeight="1" x14ac:dyDescent="0.2"/>
    <row r="19309" ht="12.75" customHeight="1" x14ac:dyDescent="0.2"/>
    <row r="19310" ht="12.75" customHeight="1" x14ac:dyDescent="0.2"/>
    <row r="19311" ht="12.75" customHeight="1" x14ac:dyDescent="0.2"/>
    <row r="19312" ht="12.75" customHeight="1" x14ac:dyDescent="0.2"/>
    <row r="19313" ht="12.75" customHeight="1" x14ac:dyDescent="0.2"/>
    <row r="19314" ht="12.75" customHeight="1" x14ac:dyDescent="0.2"/>
    <row r="19315" ht="12.75" customHeight="1" x14ac:dyDescent="0.2"/>
    <row r="19316" ht="12.75" customHeight="1" x14ac:dyDescent="0.2"/>
    <row r="19317" ht="12.75" customHeight="1" x14ac:dyDescent="0.2"/>
    <row r="19318" ht="12.75" customHeight="1" x14ac:dyDescent="0.2"/>
    <row r="19319" ht="12.75" customHeight="1" x14ac:dyDescent="0.2"/>
    <row r="19320" ht="12.75" customHeight="1" x14ac:dyDescent="0.2"/>
    <row r="19321" ht="12.75" customHeight="1" x14ac:dyDescent="0.2"/>
    <row r="19322" ht="12.75" customHeight="1" x14ac:dyDescent="0.2"/>
    <row r="19323" ht="12.75" customHeight="1" x14ac:dyDescent="0.2"/>
    <row r="19324" ht="12.75" customHeight="1" x14ac:dyDescent="0.2"/>
    <row r="19325" ht="12.75" customHeight="1" x14ac:dyDescent="0.2"/>
    <row r="19326" ht="12.75" customHeight="1" x14ac:dyDescent="0.2"/>
    <row r="19327" ht="12.75" customHeight="1" x14ac:dyDescent="0.2"/>
    <row r="19328" ht="12.75" customHeight="1" x14ac:dyDescent="0.2"/>
    <row r="19329" ht="12.75" customHeight="1" x14ac:dyDescent="0.2"/>
    <row r="19330" ht="12.75" customHeight="1" x14ac:dyDescent="0.2"/>
    <row r="19331" ht="12.75" customHeight="1" x14ac:dyDescent="0.2"/>
    <row r="19332" ht="12.75" customHeight="1" x14ac:dyDescent="0.2"/>
    <row r="19333" ht="12.75" customHeight="1" x14ac:dyDescent="0.2"/>
    <row r="19334" ht="12.75" customHeight="1" x14ac:dyDescent="0.2"/>
    <row r="19335" ht="12.75" customHeight="1" x14ac:dyDescent="0.2"/>
    <row r="19336" ht="12.75" customHeight="1" x14ac:dyDescent="0.2"/>
    <row r="19337" ht="12.75" customHeight="1" x14ac:dyDescent="0.2"/>
    <row r="19338" ht="12.75" customHeight="1" x14ac:dyDescent="0.2"/>
    <row r="19339" ht="12.75" customHeight="1" x14ac:dyDescent="0.2"/>
    <row r="19340" ht="12.75" customHeight="1" x14ac:dyDescent="0.2"/>
    <row r="19341" ht="12.75" customHeight="1" x14ac:dyDescent="0.2"/>
    <row r="19342" ht="12.75" customHeight="1" x14ac:dyDescent="0.2"/>
    <row r="19343" ht="12.75" customHeight="1" x14ac:dyDescent="0.2"/>
    <row r="19344" ht="12.75" customHeight="1" x14ac:dyDescent="0.2"/>
    <row r="19345" ht="12.75" customHeight="1" x14ac:dyDescent="0.2"/>
    <row r="19346" ht="12.75" customHeight="1" x14ac:dyDescent="0.2"/>
    <row r="19347" ht="12.75" customHeight="1" x14ac:dyDescent="0.2"/>
    <row r="19348" ht="12.75" customHeight="1" x14ac:dyDescent="0.2"/>
    <row r="19349" ht="12.75" customHeight="1" x14ac:dyDescent="0.2"/>
    <row r="19350" ht="12.75" customHeight="1" x14ac:dyDescent="0.2"/>
    <row r="19351" ht="12.75" customHeight="1" x14ac:dyDescent="0.2"/>
    <row r="19352" ht="12.75" customHeight="1" x14ac:dyDescent="0.2"/>
    <row r="19353" ht="12.75" customHeight="1" x14ac:dyDescent="0.2"/>
    <row r="19354" ht="12.75" customHeight="1" x14ac:dyDescent="0.2"/>
    <row r="19355" ht="12.75" customHeight="1" x14ac:dyDescent="0.2"/>
    <row r="19356" ht="12.75" customHeight="1" x14ac:dyDescent="0.2"/>
    <row r="19357" ht="12.75" customHeight="1" x14ac:dyDescent="0.2"/>
    <row r="19358" ht="12.75" customHeight="1" x14ac:dyDescent="0.2"/>
    <row r="19359" ht="12.75" customHeight="1" x14ac:dyDescent="0.2"/>
    <row r="19360" ht="12.75" customHeight="1" x14ac:dyDescent="0.2"/>
    <row r="19361" ht="12.75" customHeight="1" x14ac:dyDescent="0.2"/>
    <row r="19362" ht="12.75" customHeight="1" x14ac:dyDescent="0.2"/>
    <row r="19363" ht="12.75" customHeight="1" x14ac:dyDescent="0.2"/>
    <row r="19364" ht="12.75" customHeight="1" x14ac:dyDescent="0.2"/>
    <row r="19365" ht="12.75" customHeight="1" x14ac:dyDescent="0.2"/>
    <row r="19366" ht="12.75" customHeight="1" x14ac:dyDescent="0.2"/>
    <row r="19367" ht="12.75" customHeight="1" x14ac:dyDescent="0.2"/>
    <row r="19368" ht="12.75" customHeight="1" x14ac:dyDescent="0.2"/>
    <row r="19369" ht="12.75" customHeight="1" x14ac:dyDescent="0.2"/>
    <row r="19370" ht="12.75" customHeight="1" x14ac:dyDescent="0.2"/>
    <row r="19371" ht="12.75" customHeight="1" x14ac:dyDescent="0.2"/>
    <row r="19372" ht="12.75" customHeight="1" x14ac:dyDescent="0.2"/>
    <row r="19373" ht="12.75" customHeight="1" x14ac:dyDescent="0.2"/>
    <row r="19374" ht="12.75" customHeight="1" x14ac:dyDescent="0.2"/>
    <row r="19375" ht="12.75" customHeight="1" x14ac:dyDescent="0.2"/>
    <row r="19376" ht="12.75" customHeight="1" x14ac:dyDescent="0.2"/>
    <row r="19377" ht="12.75" customHeight="1" x14ac:dyDescent="0.2"/>
    <row r="19378" ht="12.75" customHeight="1" x14ac:dyDescent="0.2"/>
    <row r="19379" ht="12.75" customHeight="1" x14ac:dyDescent="0.2"/>
    <row r="19380" ht="12.75" customHeight="1" x14ac:dyDescent="0.2"/>
    <row r="19381" ht="12.75" customHeight="1" x14ac:dyDescent="0.2"/>
    <row r="19382" ht="12.75" customHeight="1" x14ac:dyDescent="0.2"/>
    <row r="19383" ht="12.75" customHeight="1" x14ac:dyDescent="0.2"/>
    <row r="19384" ht="12.75" customHeight="1" x14ac:dyDescent="0.2"/>
    <row r="19385" ht="12.75" customHeight="1" x14ac:dyDescent="0.2"/>
    <row r="19386" ht="12.75" customHeight="1" x14ac:dyDescent="0.2"/>
    <row r="19387" ht="12.75" customHeight="1" x14ac:dyDescent="0.2"/>
    <row r="19388" ht="12.75" customHeight="1" x14ac:dyDescent="0.2"/>
    <row r="19389" ht="12.75" customHeight="1" x14ac:dyDescent="0.2"/>
    <row r="19390" ht="12.75" customHeight="1" x14ac:dyDescent="0.2"/>
    <row r="19391" ht="12.75" customHeight="1" x14ac:dyDescent="0.2"/>
    <row r="19392" ht="12.75" customHeight="1" x14ac:dyDescent="0.2"/>
    <row r="19393" ht="12.75" customHeight="1" x14ac:dyDescent="0.2"/>
    <row r="19394" ht="12.75" customHeight="1" x14ac:dyDescent="0.2"/>
    <row r="19395" ht="12.75" customHeight="1" x14ac:dyDescent="0.2"/>
    <row r="19396" ht="12.75" customHeight="1" x14ac:dyDescent="0.2"/>
    <row r="19397" ht="12.75" customHeight="1" x14ac:dyDescent="0.2"/>
    <row r="19398" ht="12.75" customHeight="1" x14ac:dyDescent="0.2"/>
    <row r="19399" ht="12.75" customHeight="1" x14ac:dyDescent="0.2"/>
    <row r="19400" ht="12.75" customHeight="1" x14ac:dyDescent="0.2"/>
    <row r="19401" ht="12.75" customHeight="1" x14ac:dyDescent="0.2"/>
    <row r="19402" ht="12.75" customHeight="1" x14ac:dyDescent="0.2"/>
    <row r="19403" ht="12.75" customHeight="1" x14ac:dyDescent="0.2"/>
    <row r="19404" ht="12.75" customHeight="1" x14ac:dyDescent="0.2"/>
    <row r="19405" ht="12.75" customHeight="1" x14ac:dyDescent="0.2"/>
    <row r="19406" ht="12.75" customHeight="1" x14ac:dyDescent="0.2"/>
    <row r="19407" ht="12.75" customHeight="1" x14ac:dyDescent="0.2"/>
    <row r="19408" ht="12.75" customHeight="1" x14ac:dyDescent="0.2"/>
    <row r="19409" ht="12.75" customHeight="1" x14ac:dyDescent="0.2"/>
    <row r="19410" ht="12.75" customHeight="1" x14ac:dyDescent="0.2"/>
    <row r="19411" ht="12.75" customHeight="1" x14ac:dyDescent="0.2"/>
    <row r="19412" ht="12.75" customHeight="1" x14ac:dyDescent="0.2"/>
    <row r="19413" ht="12.75" customHeight="1" x14ac:dyDescent="0.2"/>
    <row r="19414" ht="12.75" customHeight="1" x14ac:dyDescent="0.2"/>
    <row r="19415" ht="12.75" customHeight="1" x14ac:dyDescent="0.2"/>
    <row r="19416" ht="12.75" customHeight="1" x14ac:dyDescent="0.2"/>
    <row r="19417" ht="12.75" customHeight="1" x14ac:dyDescent="0.2"/>
    <row r="19418" ht="12.75" customHeight="1" x14ac:dyDescent="0.2"/>
    <row r="19419" ht="12.75" customHeight="1" x14ac:dyDescent="0.2"/>
    <row r="19420" ht="12.75" customHeight="1" x14ac:dyDescent="0.2"/>
    <row r="19421" ht="12.75" customHeight="1" x14ac:dyDescent="0.2"/>
    <row r="19422" ht="12.75" customHeight="1" x14ac:dyDescent="0.2"/>
    <row r="19423" ht="12.75" customHeight="1" x14ac:dyDescent="0.2"/>
    <row r="19424" ht="12.75" customHeight="1" x14ac:dyDescent="0.2"/>
    <row r="19425" ht="12.75" customHeight="1" x14ac:dyDescent="0.2"/>
    <row r="19426" ht="12.75" customHeight="1" x14ac:dyDescent="0.2"/>
    <row r="19427" ht="12.75" customHeight="1" x14ac:dyDescent="0.2"/>
    <row r="19428" ht="12.75" customHeight="1" x14ac:dyDescent="0.2"/>
    <row r="19429" ht="12.75" customHeight="1" x14ac:dyDescent="0.2"/>
    <row r="19430" ht="12.75" customHeight="1" x14ac:dyDescent="0.2"/>
    <row r="19431" ht="12.75" customHeight="1" x14ac:dyDescent="0.2"/>
    <row r="19432" ht="12.75" customHeight="1" x14ac:dyDescent="0.2"/>
    <row r="19433" ht="12.75" customHeight="1" x14ac:dyDescent="0.2"/>
    <row r="19434" ht="12.75" customHeight="1" x14ac:dyDescent="0.2"/>
    <row r="19435" ht="12.75" customHeight="1" x14ac:dyDescent="0.2"/>
    <row r="19436" ht="12.75" customHeight="1" x14ac:dyDescent="0.2"/>
    <row r="19437" ht="12.75" customHeight="1" x14ac:dyDescent="0.2"/>
    <row r="19438" ht="12.75" customHeight="1" x14ac:dyDescent="0.2"/>
    <row r="19439" ht="12.75" customHeight="1" x14ac:dyDescent="0.2"/>
    <row r="19440" ht="12.75" customHeight="1" x14ac:dyDescent="0.2"/>
    <row r="19441" ht="12.75" customHeight="1" x14ac:dyDescent="0.2"/>
    <row r="19442" ht="12.75" customHeight="1" x14ac:dyDescent="0.2"/>
    <row r="19443" ht="12.75" customHeight="1" x14ac:dyDescent="0.2"/>
    <row r="19444" ht="12.75" customHeight="1" x14ac:dyDescent="0.2"/>
    <row r="19445" ht="12.75" customHeight="1" x14ac:dyDescent="0.2"/>
    <row r="19446" ht="12.75" customHeight="1" x14ac:dyDescent="0.2"/>
    <row r="19447" ht="12.75" customHeight="1" x14ac:dyDescent="0.2"/>
    <row r="19448" ht="12.75" customHeight="1" x14ac:dyDescent="0.2"/>
    <row r="19449" ht="12.75" customHeight="1" x14ac:dyDescent="0.2"/>
    <row r="19450" ht="12.75" customHeight="1" x14ac:dyDescent="0.2"/>
    <row r="19451" ht="12.75" customHeight="1" x14ac:dyDescent="0.2"/>
    <row r="19452" ht="12.75" customHeight="1" x14ac:dyDescent="0.2"/>
    <row r="19453" ht="12.75" customHeight="1" x14ac:dyDescent="0.2"/>
    <row r="19454" ht="12.75" customHeight="1" x14ac:dyDescent="0.2"/>
    <row r="19455" ht="12.75" customHeight="1" x14ac:dyDescent="0.2"/>
    <row r="19456" ht="12.75" customHeight="1" x14ac:dyDescent="0.2"/>
    <row r="19457" ht="12.75" customHeight="1" x14ac:dyDescent="0.2"/>
    <row r="19458" ht="12.75" customHeight="1" x14ac:dyDescent="0.2"/>
    <row r="19459" ht="12.75" customHeight="1" x14ac:dyDescent="0.2"/>
    <row r="19460" ht="12.75" customHeight="1" x14ac:dyDescent="0.2"/>
    <row r="19461" ht="12.75" customHeight="1" x14ac:dyDescent="0.2"/>
    <row r="19462" ht="12.75" customHeight="1" x14ac:dyDescent="0.2"/>
    <row r="19463" ht="12.75" customHeight="1" x14ac:dyDescent="0.2"/>
    <row r="19464" ht="12.75" customHeight="1" x14ac:dyDescent="0.2"/>
    <row r="19465" ht="12.75" customHeight="1" x14ac:dyDescent="0.2"/>
    <row r="19466" ht="12.75" customHeight="1" x14ac:dyDescent="0.2"/>
    <row r="19467" ht="12.75" customHeight="1" x14ac:dyDescent="0.2"/>
    <row r="19468" ht="12.75" customHeight="1" x14ac:dyDescent="0.2"/>
    <row r="19469" ht="12.75" customHeight="1" x14ac:dyDescent="0.2"/>
    <row r="19470" ht="12.75" customHeight="1" x14ac:dyDescent="0.2"/>
    <row r="19471" ht="12.75" customHeight="1" x14ac:dyDescent="0.2"/>
    <row r="19472" ht="12.75" customHeight="1" x14ac:dyDescent="0.2"/>
    <row r="19473" ht="12.75" customHeight="1" x14ac:dyDescent="0.2"/>
    <row r="19474" ht="12.75" customHeight="1" x14ac:dyDescent="0.2"/>
    <row r="19475" ht="12.75" customHeight="1" x14ac:dyDescent="0.2"/>
    <row r="19476" ht="12.75" customHeight="1" x14ac:dyDescent="0.2"/>
    <row r="19477" ht="12.75" customHeight="1" x14ac:dyDescent="0.2"/>
    <row r="19478" ht="12.75" customHeight="1" x14ac:dyDescent="0.2"/>
    <row r="19479" ht="12.75" customHeight="1" x14ac:dyDescent="0.2"/>
    <row r="19480" ht="12.75" customHeight="1" x14ac:dyDescent="0.2"/>
    <row r="19481" ht="12.75" customHeight="1" x14ac:dyDescent="0.2"/>
    <row r="19482" ht="12.75" customHeight="1" x14ac:dyDescent="0.2"/>
    <row r="19483" ht="12.75" customHeight="1" x14ac:dyDescent="0.2"/>
    <row r="19484" ht="12.75" customHeight="1" x14ac:dyDescent="0.2"/>
    <row r="19485" ht="12.75" customHeight="1" x14ac:dyDescent="0.2"/>
    <row r="19486" ht="12.75" customHeight="1" x14ac:dyDescent="0.2"/>
    <row r="19487" ht="12.75" customHeight="1" x14ac:dyDescent="0.2"/>
    <row r="19488" ht="12.75" customHeight="1" x14ac:dyDescent="0.2"/>
    <row r="19489" ht="12.75" customHeight="1" x14ac:dyDescent="0.2"/>
    <row r="19490" ht="12.75" customHeight="1" x14ac:dyDescent="0.2"/>
    <row r="19491" ht="12.75" customHeight="1" x14ac:dyDescent="0.2"/>
    <row r="19492" ht="12.75" customHeight="1" x14ac:dyDescent="0.2"/>
    <row r="19493" ht="12.75" customHeight="1" x14ac:dyDescent="0.2"/>
    <row r="19494" ht="12.75" customHeight="1" x14ac:dyDescent="0.2"/>
    <row r="19495" ht="12.75" customHeight="1" x14ac:dyDescent="0.2"/>
    <row r="19496" ht="12.75" customHeight="1" x14ac:dyDescent="0.2"/>
    <row r="19497" ht="12.75" customHeight="1" x14ac:dyDescent="0.2"/>
    <row r="19498" ht="12.75" customHeight="1" x14ac:dyDescent="0.2"/>
    <row r="19499" ht="12.75" customHeight="1" x14ac:dyDescent="0.2"/>
    <row r="19500" ht="12.75" customHeight="1" x14ac:dyDescent="0.2"/>
    <row r="19501" ht="12.75" customHeight="1" x14ac:dyDescent="0.2"/>
    <row r="19502" ht="12.75" customHeight="1" x14ac:dyDescent="0.2"/>
    <row r="19503" ht="12.75" customHeight="1" x14ac:dyDescent="0.2"/>
    <row r="19504" ht="12.75" customHeight="1" x14ac:dyDescent="0.2"/>
    <row r="19505" ht="12.75" customHeight="1" x14ac:dyDescent="0.2"/>
    <row r="19506" ht="12.75" customHeight="1" x14ac:dyDescent="0.2"/>
    <row r="19507" ht="12.75" customHeight="1" x14ac:dyDescent="0.2"/>
    <row r="19508" ht="12.75" customHeight="1" x14ac:dyDescent="0.2"/>
    <row r="19509" ht="12.75" customHeight="1" x14ac:dyDescent="0.2"/>
    <row r="19510" ht="12.75" customHeight="1" x14ac:dyDescent="0.2"/>
    <row r="19511" ht="12.75" customHeight="1" x14ac:dyDescent="0.2"/>
    <row r="19512" ht="12.75" customHeight="1" x14ac:dyDescent="0.2"/>
    <row r="19513" ht="12.75" customHeight="1" x14ac:dyDescent="0.2"/>
    <row r="19514" ht="12.75" customHeight="1" x14ac:dyDescent="0.2"/>
    <row r="19515" ht="12.75" customHeight="1" x14ac:dyDescent="0.2"/>
    <row r="19516" ht="12.75" customHeight="1" x14ac:dyDescent="0.2"/>
    <row r="19517" ht="12.75" customHeight="1" x14ac:dyDescent="0.2"/>
    <row r="19518" ht="12.75" customHeight="1" x14ac:dyDescent="0.2"/>
    <row r="19519" ht="12.75" customHeight="1" x14ac:dyDescent="0.2"/>
    <row r="19520" ht="12.75" customHeight="1" x14ac:dyDescent="0.2"/>
    <row r="19521" ht="12.75" customHeight="1" x14ac:dyDescent="0.2"/>
    <row r="19522" ht="12.75" customHeight="1" x14ac:dyDescent="0.2"/>
    <row r="19523" ht="12.75" customHeight="1" x14ac:dyDescent="0.2"/>
    <row r="19524" ht="12.75" customHeight="1" x14ac:dyDescent="0.2"/>
    <row r="19525" ht="12.75" customHeight="1" x14ac:dyDescent="0.2"/>
    <row r="19526" ht="12.75" customHeight="1" x14ac:dyDescent="0.2"/>
    <row r="19527" ht="12.75" customHeight="1" x14ac:dyDescent="0.2"/>
    <row r="19528" ht="12.75" customHeight="1" x14ac:dyDescent="0.2"/>
    <row r="19529" ht="12.75" customHeight="1" x14ac:dyDescent="0.2"/>
    <row r="19530" ht="12.75" customHeight="1" x14ac:dyDescent="0.2"/>
    <row r="19531" ht="12.75" customHeight="1" x14ac:dyDescent="0.2"/>
    <row r="19532" ht="12.75" customHeight="1" x14ac:dyDescent="0.2"/>
    <row r="19533" ht="12.75" customHeight="1" x14ac:dyDescent="0.2"/>
    <row r="19534" ht="12.75" customHeight="1" x14ac:dyDescent="0.2"/>
    <row r="19535" ht="12.75" customHeight="1" x14ac:dyDescent="0.2"/>
    <row r="19536" ht="12.75" customHeight="1" x14ac:dyDescent="0.2"/>
    <row r="19537" ht="12.75" customHeight="1" x14ac:dyDescent="0.2"/>
    <row r="19538" ht="12.75" customHeight="1" x14ac:dyDescent="0.2"/>
    <row r="19539" ht="12.75" customHeight="1" x14ac:dyDescent="0.2"/>
    <row r="19540" ht="12.75" customHeight="1" x14ac:dyDescent="0.2"/>
    <row r="19541" ht="12.75" customHeight="1" x14ac:dyDescent="0.2"/>
    <row r="19542" ht="12.75" customHeight="1" x14ac:dyDescent="0.2"/>
    <row r="19543" ht="12.75" customHeight="1" x14ac:dyDescent="0.2"/>
    <row r="19544" ht="12.75" customHeight="1" x14ac:dyDescent="0.2"/>
    <row r="19545" ht="12.75" customHeight="1" x14ac:dyDescent="0.2"/>
    <row r="19546" ht="12.75" customHeight="1" x14ac:dyDescent="0.2"/>
    <row r="19547" ht="12.75" customHeight="1" x14ac:dyDescent="0.2"/>
    <row r="19548" ht="12.75" customHeight="1" x14ac:dyDescent="0.2"/>
    <row r="19549" ht="12.75" customHeight="1" x14ac:dyDescent="0.2"/>
    <row r="19550" ht="12.75" customHeight="1" x14ac:dyDescent="0.2"/>
    <row r="19551" ht="12.75" customHeight="1" x14ac:dyDescent="0.2"/>
    <row r="19552" ht="12.75" customHeight="1" x14ac:dyDescent="0.2"/>
    <row r="19553" ht="12.75" customHeight="1" x14ac:dyDescent="0.2"/>
    <row r="19554" ht="12.75" customHeight="1" x14ac:dyDescent="0.2"/>
    <row r="19555" ht="12.75" customHeight="1" x14ac:dyDescent="0.2"/>
    <row r="19556" ht="12.75" customHeight="1" x14ac:dyDescent="0.2"/>
    <row r="19557" ht="12.75" customHeight="1" x14ac:dyDescent="0.2"/>
    <row r="19558" ht="12.75" customHeight="1" x14ac:dyDescent="0.2"/>
    <row r="19559" ht="12.75" customHeight="1" x14ac:dyDescent="0.2"/>
    <row r="19560" ht="12.75" customHeight="1" x14ac:dyDescent="0.2"/>
    <row r="19561" ht="12.75" customHeight="1" x14ac:dyDescent="0.2"/>
    <row r="19562" ht="12.75" customHeight="1" x14ac:dyDescent="0.2"/>
    <row r="19563" ht="12.75" customHeight="1" x14ac:dyDescent="0.2"/>
    <row r="19564" ht="12.75" customHeight="1" x14ac:dyDescent="0.2"/>
    <row r="19565" ht="12.75" customHeight="1" x14ac:dyDescent="0.2"/>
    <row r="19566" ht="12.75" customHeight="1" x14ac:dyDescent="0.2"/>
    <row r="19567" ht="12.75" customHeight="1" x14ac:dyDescent="0.2"/>
    <row r="19568" ht="12.75" customHeight="1" x14ac:dyDescent="0.2"/>
    <row r="19569" ht="12.75" customHeight="1" x14ac:dyDescent="0.2"/>
    <row r="19570" ht="12.75" customHeight="1" x14ac:dyDescent="0.2"/>
    <row r="19571" ht="12.75" customHeight="1" x14ac:dyDescent="0.2"/>
    <row r="19572" ht="12.75" customHeight="1" x14ac:dyDescent="0.2"/>
    <row r="19573" ht="12.75" customHeight="1" x14ac:dyDescent="0.2"/>
    <row r="19574" ht="12.75" customHeight="1" x14ac:dyDescent="0.2"/>
    <row r="19575" ht="12.75" customHeight="1" x14ac:dyDescent="0.2"/>
    <row r="19576" ht="12.75" customHeight="1" x14ac:dyDescent="0.2"/>
    <row r="19577" ht="12.75" customHeight="1" x14ac:dyDescent="0.2"/>
    <row r="19578" ht="12.75" customHeight="1" x14ac:dyDescent="0.2"/>
    <row r="19579" ht="12.75" customHeight="1" x14ac:dyDescent="0.2"/>
    <row r="19580" ht="12.75" customHeight="1" x14ac:dyDescent="0.2"/>
    <row r="19581" ht="12.75" customHeight="1" x14ac:dyDescent="0.2"/>
    <row r="19582" ht="12.75" customHeight="1" x14ac:dyDescent="0.2"/>
    <row r="19583" ht="12.75" customHeight="1" x14ac:dyDescent="0.2"/>
    <row r="19584" ht="12.75" customHeight="1" x14ac:dyDescent="0.2"/>
    <row r="19585" ht="12.75" customHeight="1" x14ac:dyDescent="0.2"/>
    <row r="19586" ht="12.75" customHeight="1" x14ac:dyDescent="0.2"/>
    <row r="19587" ht="12.75" customHeight="1" x14ac:dyDescent="0.2"/>
    <row r="19588" ht="12.75" customHeight="1" x14ac:dyDescent="0.2"/>
    <row r="19589" ht="12.75" customHeight="1" x14ac:dyDescent="0.2"/>
    <row r="19590" ht="12.75" customHeight="1" x14ac:dyDescent="0.2"/>
    <row r="19591" ht="12.75" customHeight="1" x14ac:dyDescent="0.2"/>
    <row r="19592" ht="12.75" customHeight="1" x14ac:dyDescent="0.2"/>
    <row r="19593" ht="12.75" customHeight="1" x14ac:dyDescent="0.2"/>
    <row r="19594" ht="12.75" customHeight="1" x14ac:dyDescent="0.2"/>
    <row r="19595" ht="12.75" customHeight="1" x14ac:dyDescent="0.2"/>
    <row r="19596" ht="12.75" customHeight="1" x14ac:dyDescent="0.2"/>
    <row r="19597" ht="12.75" customHeight="1" x14ac:dyDescent="0.2"/>
    <row r="19598" ht="12.75" customHeight="1" x14ac:dyDescent="0.2"/>
    <row r="19599" ht="12.75" customHeight="1" x14ac:dyDescent="0.2"/>
    <row r="19600" ht="12.75" customHeight="1" x14ac:dyDescent="0.2"/>
    <row r="19601" ht="12.75" customHeight="1" x14ac:dyDescent="0.2"/>
    <row r="19602" ht="12.75" customHeight="1" x14ac:dyDescent="0.2"/>
    <row r="19603" ht="12.75" customHeight="1" x14ac:dyDescent="0.2"/>
    <row r="19604" ht="12.75" customHeight="1" x14ac:dyDescent="0.2"/>
    <row r="19605" ht="12.75" customHeight="1" x14ac:dyDescent="0.2"/>
    <row r="19606" ht="12.75" customHeight="1" x14ac:dyDescent="0.2"/>
    <row r="19607" ht="12.75" customHeight="1" x14ac:dyDescent="0.2"/>
    <row r="19608" ht="12.75" customHeight="1" x14ac:dyDescent="0.2"/>
    <row r="19609" ht="12.75" customHeight="1" x14ac:dyDescent="0.2"/>
    <row r="19610" ht="12.75" customHeight="1" x14ac:dyDescent="0.2"/>
    <row r="19611" ht="12.75" customHeight="1" x14ac:dyDescent="0.2"/>
    <row r="19612" ht="12.75" customHeight="1" x14ac:dyDescent="0.2"/>
    <row r="19613" ht="12.75" customHeight="1" x14ac:dyDescent="0.2"/>
    <row r="19614" ht="12.75" customHeight="1" x14ac:dyDescent="0.2"/>
    <row r="19615" ht="12.75" customHeight="1" x14ac:dyDescent="0.2"/>
    <row r="19616" ht="12.75" customHeight="1" x14ac:dyDescent="0.2"/>
    <row r="19617" ht="12.75" customHeight="1" x14ac:dyDescent="0.2"/>
    <row r="19618" ht="12.75" customHeight="1" x14ac:dyDescent="0.2"/>
    <row r="19619" ht="12.75" customHeight="1" x14ac:dyDescent="0.2"/>
    <row r="19620" ht="12.75" customHeight="1" x14ac:dyDescent="0.2"/>
    <row r="19621" ht="12.75" customHeight="1" x14ac:dyDescent="0.2"/>
    <row r="19622" ht="12.75" customHeight="1" x14ac:dyDescent="0.2"/>
    <row r="19623" ht="12.75" customHeight="1" x14ac:dyDescent="0.2"/>
    <row r="19624" ht="12.75" customHeight="1" x14ac:dyDescent="0.2"/>
    <row r="19625" ht="12.75" customHeight="1" x14ac:dyDescent="0.2"/>
    <row r="19626" ht="12.75" customHeight="1" x14ac:dyDescent="0.2"/>
    <row r="19627" ht="12.75" customHeight="1" x14ac:dyDescent="0.2"/>
    <row r="19628" ht="12.75" customHeight="1" x14ac:dyDescent="0.2"/>
    <row r="19629" ht="12.75" customHeight="1" x14ac:dyDescent="0.2"/>
    <row r="19630" ht="12.75" customHeight="1" x14ac:dyDescent="0.2"/>
    <row r="19631" ht="12.75" customHeight="1" x14ac:dyDescent="0.2"/>
    <row r="19632" ht="12.75" customHeight="1" x14ac:dyDescent="0.2"/>
    <row r="19633" ht="12.75" customHeight="1" x14ac:dyDescent="0.2"/>
    <row r="19634" ht="12.75" customHeight="1" x14ac:dyDescent="0.2"/>
    <row r="19635" ht="12.75" customHeight="1" x14ac:dyDescent="0.2"/>
    <row r="19636" ht="12.75" customHeight="1" x14ac:dyDescent="0.2"/>
    <row r="19637" ht="12.75" customHeight="1" x14ac:dyDescent="0.2"/>
    <row r="19638" ht="12.75" customHeight="1" x14ac:dyDescent="0.2"/>
    <row r="19639" ht="12.75" customHeight="1" x14ac:dyDescent="0.2"/>
    <row r="19640" ht="12.75" customHeight="1" x14ac:dyDescent="0.2"/>
    <row r="19641" ht="12.75" customHeight="1" x14ac:dyDescent="0.2"/>
    <row r="19642" ht="12.75" customHeight="1" x14ac:dyDescent="0.2"/>
    <row r="19643" ht="12.75" customHeight="1" x14ac:dyDescent="0.2"/>
    <row r="19644" ht="12.75" customHeight="1" x14ac:dyDescent="0.2"/>
    <row r="19645" ht="12.75" customHeight="1" x14ac:dyDescent="0.2"/>
    <row r="19646" ht="12.75" customHeight="1" x14ac:dyDescent="0.2"/>
    <row r="19647" ht="12.75" customHeight="1" x14ac:dyDescent="0.2"/>
    <row r="19648" ht="12.75" customHeight="1" x14ac:dyDescent="0.2"/>
    <row r="19649" ht="12.75" customHeight="1" x14ac:dyDescent="0.2"/>
    <row r="19650" ht="12.75" customHeight="1" x14ac:dyDescent="0.2"/>
    <row r="19651" ht="12.75" customHeight="1" x14ac:dyDescent="0.2"/>
    <row r="19652" ht="12.75" customHeight="1" x14ac:dyDescent="0.2"/>
    <row r="19653" ht="12.75" customHeight="1" x14ac:dyDescent="0.2"/>
    <row r="19654" ht="12.75" customHeight="1" x14ac:dyDescent="0.2"/>
    <row r="19655" ht="12.75" customHeight="1" x14ac:dyDescent="0.2"/>
    <row r="19656" ht="12.75" customHeight="1" x14ac:dyDescent="0.2"/>
    <row r="19657" ht="12.75" customHeight="1" x14ac:dyDescent="0.2"/>
    <row r="19658" ht="12.75" customHeight="1" x14ac:dyDescent="0.2"/>
    <row r="19659" ht="12.75" customHeight="1" x14ac:dyDescent="0.2"/>
    <row r="19660" ht="12.75" customHeight="1" x14ac:dyDescent="0.2"/>
    <row r="19661" ht="12.75" customHeight="1" x14ac:dyDescent="0.2"/>
    <row r="19662" ht="12.75" customHeight="1" x14ac:dyDescent="0.2"/>
    <row r="19663" ht="12.75" customHeight="1" x14ac:dyDescent="0.2"/>
    <row r="19664" ht="12.75" customHeight="1" x14ac:dyDescent="0.2"/>
    <row r="19665" ht="12.75" customHeight="1" x14ac:dyDescent="0.2"/>
    <row r="19666" ht="12.75" customHeight="1" x14ac:dyDescent="0.2"/>
    <row r="19667" ht="12.75" customHeight="1" x14ac:dyDescent="0.2"/>
    <row r="19668" ht="12.75" customHeight="1" x14ac:dyDescent="0.2"/>
    <row r="19669" ht="12.75" customHeight="1" x14ac:dyDescent="0.2"/>
    <row r="19670" ht="12.75" customHeight="1" x14ac:dyDescent="0.2"/>
    <row r="19671" ht="12.75" customHeight="1" x14ac:dyDescent="0.2"/>
    <row r="19672" ht="12.75" customHeight="1" x14ac:dyDescent="0.2"/>
    <row r="19673" ht="12.75" customHeight="1" x14ac:dyDescent="0.2"/>
    <row r="19674" ht="12.75" customHeight="1" x14ac:dyDescent="0.2"/>
    <row r="19675" ht="12.75" customHeight="1" x14ac:dyDescent="0.2"/>
    <row r="19676" ht="12.75" customHeight="1" x14ac:dyDescent="0.2"/>
    <row r="19677" ht="12.75" customHeight="1" x14ac:dyDescent="0.2"/>
    <row r="19678" ht="12.75" customHeight="1" x14ac:dyDescent="0.2"/>
    <row r="19679" ht="12.75" customHeight="1" x14ac:dyDescent="0.2"/>
    <row r="19680" ht="12.75" customHeight="1" x14ac:dyDescent="0.2"/>
    <row r="19681" ht="12.75" customHeight="1" x14ac:dyDescent="0.2"/>
    <row r="19682" ht="12.75" customHeight="1" x14ac:dyDescent="0.2"/>
    <row r="19683" ht="12.75" customHeight="1" x14ac:dyDescent="0.2"/>
    <row r="19684" ht="12.75" customHeight="1" x14ac:dyDescent="0.2"/>
    <row r="19685" ht="12.75" customHeight="1" x14ac:dyDescent="0.2"/>
    <row r="19686" ht="12.75" customHeight="1" x14ac:dyDescent="0.2"/>
    <row r="19687" ht="12.75" customHeight="1" x14ac:dyDescent="0.2"/>
    <row r="19688" ht="12.75" customHeight="1" x14ac:dyDescent="0.2"/>
    <row r="19689" ht="12.75" customHeight="1" x14ac:dyDescent="0.2"/>
    <row r="19690" ht="12.75" customHeight="1" x14ac:dyDescent="0.2"/>
    <row r="19691" ht="12.75" customHeight="1" x14ac:dyDescent="0.2"/>
    <row r="19692" ht="12.75" customHeight="1" x14ac:dyDescent="0.2"/>
    <row r="19693" ht="12.75" customHeight="1" x14ac:dyDescent="0.2"/>
    <row r="19694" ht="12.75" customHeight="1" x14ac:dyDescent="0.2"/>
    <row r="19695" ht="12.75" customHeight="1" x14ac:dyDescent="0.2"/>
    <row r="19696" ht="12.75" customHeight="1" x14ac:dyDescent="0.2"/>
    <row r="19697" ht="12.75" customHeight="1" x14ac:dyDescent="0.2"/>
    <row r="19698" ht="12.75" customHeight="1" x14ac:dyDescent="0.2"/>
    <row r="19699" ht="12.75" customHeight="1" x14ac:dyDescent="0.2"/>
    <row r="19700" ht="12.75" customHeight="1" x14ac:dyDescent="0.2"/>
    <row r="19701" ht="12.75" customHeight="1" x14ac:dyDescent="0.2"/>
    <row r="19702" ht="12.75" customHeight="1" x14ac:dyDescent="0.2"/>
    <row r="19703" ht="12.75" customHeight="1" x14ac:dyDescent="0.2"/>
    <row r="19704" ht="12.75" customHeight="1" x14ac:dyDescent="0.2"/>
    <row r="19705" ht="12.75" customHeight="1" x14ac:dyDescent="0.2"/>
    <row r="19706" ht="12.75" customHeight="1" x14ac:dyDescent="0.2"/>
    <row r="19707" ht="12.75" customHeight="1" x14ac:dyDescent="0.2"/>
    <row r="19708" ht="12.75" customHeight="1" x14ac:dyDescent="0.2"/>
    <row r="19709" ht="12.75" customHeight="1" x14ac:dyDescent="0.2"/>
    <row r="19710" ht="12.75" customHeight="1" x14ac:dyDescent="0.2"/>
    <row r="19711" ht="12.75" customHeight="1" x14ac:dyDescent="0.2"/>
    <row r="19712" ht="12.75" customHeight="1" x14ac:dyDescent="0.2"/>
    <row r="19713" ht="12.75" customHeight="1" x14ac:dyDescent="0.2"/>
    <row r="19714" ht="12.75" customHeight="1" x14ac:dyDescent="0.2"/>
    <row r="19715" ht="12.75" customHeight="1" x14ac:dyDescent="0.2"/>
    <row r="19716" ht="12.75" customHeight="1" x14ac:dyDescent="0.2"/>
    <row r="19717" ht="12.75" customHeight="1" x14ac:dyDescent="0.2"/>
    <row r="19718" ht="12.75" customHeight="1" x14ac:dyDescent="0.2"/>
    <row r="19719" ht="12.75" customHeight="1" x14ac:dyDescent="0.2"/>
    <row r="19720" ht="12.75" customHeight="1" x14ac:dyDescent="0.2"/>
    <row r="19721" ht="12.75" customHeight="1" x14ac:dyDescent="0.2"/>
    <row r="19722" ht="12.75" customHeight="1" x14ac:dyDescent="0.2"/>
    <row r="19723" ht="12.75" customHeight="1" x14ac:dyDescent="0.2"/>
    <row r="19724" ht="12.75" customHeight="1" x14ac:dyDescent="0.2"/>
    <row r="19725" ht="12.75" customHeight="1" x14ac:dyDescent="0.2"/>
    <row r="19726" ht="12.75" customHeight="1" x14ac:dyDescent="0.2"/>
    <row r="19727" ht="12.75" customHeight="1" x14ac:dyDescent="0.2"/>
    <row r="19728" ht="12.75" customHeight="1" x14ac:dyDescent="0.2"/>
    <row r="19729" ht="12.75" customHeight="1" x14ac:dyDescent="0.2"/>
    <row r="19730" ht="12.75" customHeight="1" x14ac:dyDescent="0.2"/>
    <row r="19731" ht="12.75" customHeight="1" x14ac:dyDescent="0.2"/>
    <row r="19732" ht="12.75" customHeight="1" x14ac:dyDescent="0.2"/>
    <row r="19733" ht="12.75" customHeight="1" x14ac:dyDescent="0.2"/>
    <row r="19734" ht="12.75" customHeight="1" x14ac:dyDescent="0.2"/>
    <row r="19735" ht="12.75" customHeight="1" x14ac:dyDescent="0.2"/>
    <row r="19736" ht="12.75" customHeight="1" x14ac:dyDescent="0.2"/>
    <row r="19737" ht="12.75" customHeight="1" x14ac:dyDescent="0.2"/>
    <row r="19738" ht="12.75" customHeight="1" x14ac:dyDescent="0.2"/>
    <row r="19739" ht="12.75" customHeight="1" x14ac:dyDescent="0.2"/>
    <row r="19740" ht="12.75" customHeight="1" x14ac:dyDescent="0.2"/>
    <row r="19741" ht="12.75" customHeight="1" x14ac:dyDescent="0.2"/>
    <row r="19742" ht="12.75" customHeight="1" x14ac:dyDescent="0.2"/>
    <row r="19743" ht="12.75" customHeight="1" x14ac:dyDescent="0.2"/>
    <row r="19744" ht="12.75" customHeight="1" x14ac:dyDescent="0.2"/>
    <row r="19745" ht="12.75" customHeight="1" x14ac:dyDescent="0.2"/>
    <row r="19746" ht="12.75" customHeight="1" x14ac:dyDescent="0.2"/>
    <row r="19747" ht="12.75" customHeight="1" x14ac:dyDescent="0.2"/>
    <row r="19748" ht="12.75" customHeight="1" x14ac:dyDescent="0.2"/>
    <row r="19749" ht="12.75" customHeight="1" x14ac:dyDescent="0.2"/>
    <row r="19750" ht="12.75" customHeight="1" x14ac:dyDescent="0.2"/>
    <row r="19751" ht="12.75" customHeight="1" x14ac:dyDescent="0.2"/>
    <row r="19752" ht="12.75" customHeight="1" x14ac:dyDescent="0.2"/>
    <row r="19753" ht="12.75" customHeight="1" x14ac:dyDescent="0.2"/>
    <row r="19754" ht="12.75" customHeight="1" x14ac:dyDescent="0.2"/>
    <row r="19755" ht="12.75" customHeight="1" x14ac:dyDescent="0.2"/>
    <row r="19756" ht="12.75" customHeight="1" x14ac:dyDescent="0.2"/>
    <row r="19757" ht="12.75" customHeight="1" x14ac:dyDescent="0.2"/>
    <row r="19758" ht="12.75" customHeight="1" x14ac:dyDescent="0.2"/>
    <row r="19759" ht="12.75" customHeight="1" x14ac:dyDescent="0.2"/>
    <row r="19760" ht="12.75" customHeight="1" x14ac:dyDescent="0.2"/>
    <row r="19761" ht="12.75" customHeight="1" x14ac:dyDescent="0.2"/>
    <row r="19762" ht="12.75" customHeight="1" x14ac:dyDescent="0.2"/>
    <row r="19763" ht="12.75" customHeight="1" x14ac:dyDescent="0.2"/>
    <row r="19764" ht="12.75" customHeight="1" x14ac:dyDescent="0.2"/>
    <row r="19765" ht="12.75" customHeight="1" x14ac:dyDescent="0.2"/>
    <row r="19766" ht="12.75" customHeight="1" x14ac:dyDescent="0.2"/>
    <row r="19767" ht="12.75" customHeight="1" x14ac:dyDescent="0.2"/>
    <row r="19768" ht="12.75" customHeight="1" x14ac:dyDescent="0.2"/>
    <row r="19769" ht="12.75" customHeight="1" x14ac:dyDescent="0.2"/>
    <row r="19770" ht="12.75" customHeight="1" x14ac:dyDescent="0.2"/>
    <row r="19771" ht="12.75" customHeight="1" x14ac:dyDescent="0.2"/>
    <row r="19772" ht="12.75" customHeight="1" x14ac:dyDescent="0.2"/>
    <row r="19773" ht="12.75" customHeight="1" x14ac:dyDescent="0.2"/>
    <row r="19774" ht="12.75" customHeight="1" x14ac:dyDescent="0.2"/>
    <row r="19775" ht="12.75" customHeight="1" x14ac:dyDescent="0.2"/>
    <row r="19776" ht="12.75" customHeight="1" x14ac:dyDescent="0.2"/>
    <row r="19777" ht="12.75" customHeight="1" x14ac:dyDescent="0.2"/>
    <row r="19778" ht="12.75" customHeight="1" x14ac:dyDescent="0.2"/>
    <row r="19779" ht="12.75" customHeight="1" x14ac:dyDescent="0.2"/>
    <row r="19780" ht="12.75" customHeight="1" x14ac:dyDescent="0.2"/>
    <row r="19781" ht="12.75" customHeight="1" x14ac:dyDescent="0.2"/>
    <row r="19782" ht="12.75" customHeight="1" x14ac:dyDescent="0.2"/>
    <row r="19783" ht="12.75" customHeight="1" x14ac:dyDescent="0.2"/>
    <row r="19784" ht="12.75" customHeight="1" x14ac:dyDescent="0.2"/>
    <row r="19785" ht="12.75" customHeight="1" x14ac:dyDescent="0.2"/>
    <row r="19786" ht="12.75" customHeight="1" x14ac:dyDescent="0.2"/>
    <row r="19787" ht="12.75" customHeight="1" x14ac:dyDescent="0.2"/>
    <row r="19788" ht="12.75" customHeight="1" x14ac:dyDescent="0.2"/>
    <row r="19789" ht="12.75" customHeight="1" x14ac:dyDescent="0.2"/>
    <row r="19790" ht="12.75" customHeight="1" x14ac:dyDescent="0.2"/>
    <row r="19791" ht="12.75" customHeight="1" x14ac:dyDescent="0.2"/>
    <row r="19792" ht="12.75" customHeight="1" x14ac:dyDescent="0.2"/>
    <row r="19793" ht="12.75" customHeight="1" x14ac:dyDescent="0.2"/>
    <row r="19794" ht="12.75" customHeight="1" x14ac:dyDescent="0.2"/>
    <row r="19795" ht="12.75" customHeight="1" x14ac:dyDescent="0.2"/>
    <row r="19796" ht="12.75" customHeight="1" x14ac:dyDescent="0.2"/>
    <row r="19797" ht="12.75" customHeight="1" x14ac:dyDescent="0.2"/>
    <row r="19798" ht="12.75" customHeight="1" x14ac:dyDescent="0.2"/>
    <row r="19799" ht="12.75" customHeight="1" x14ac:dyDescent="0.2"/>
    <row r="19800" ht="12.75" customHeight="1" x14ac:dyDescent="0.2"/>
    <row r="19801" ht="12.75" customHeight="1" x14ac:dyDescent="0.2"/>
    <row r="19802" ht="12.75" customHeight="1" x14ac:dyDescent="0.2"/>
    <row r="19803" ht="12.75" customHeight="1" x14ac:dyDescent="0.2"/>
    <row r="19804" ht="12.75" customHeight="1" x14ac:dyDescent="0.2"/>
    <row r="19805" ht="12.75" customHeight="1" x14ac:dyDescent="0.2"/>
    <row r="19806" ht="12.75" customHeight="1" x14ac:dyDescent="0.2"/>
    <row r="19807" ht="12.75" customHeight="1" x14ac:dyDescent="0.2"/>
    <row r="19808" ht="12.75" customHeight="1" x14ac:dyDescent="0.2"/>
    <row r="19809" ht="12.75" customHeight="1" x14ac:dyDescent="0.2"/>
    <row r="19810" ht="12.75" customHeight="1" x14ac:dyDescent="0.2"/>
    <row r="19811" ht="12.75" customHeight="1" x14ac:dyDescent="0.2"/>
    <row r="19812" ht="12.75" customHeight="1" x14ac:dyDescent="0.2"/>
    <row r="19813" ht="12.75" customHeight="1" x14ac:dyDescent="0.2"/>
    <row r="19814" ht="12.75" customHeight="1" x14ac:dyDescent="0.2"/>
    <row r="19815" ht="12.75" customHeight="1" x14ac:dyDescent="0.2"/>
    <row r="19816" ht="12.75" customHeight="1" x14ac:dyDescent="0.2"/>
    <row r="19817" ht="12.75" customHeight="1" x14ac:dyDescent="0.2"/>
    <row r="19818" ht="12.75" customHeight="1" x14ac:dyDescent="0.2"/>
    <row r="19819" ht="12.75" customHeight="1" x14ac:dyDescent="0.2"/>
    <row r="19820" ht="12.75" customHeight="1" x14ac:dyDescent="0.2"/>
    <row r="19821" ht="12.75" customHeight="1" x14ac:dyDescent="0.2"/>
    <row r="19822" ht="12.75" customHeight="1" x14ac:dyDescent="0.2"/>
    <row r="19823" ht="12.75" customHeight="1" x14ac:dyDescent="0.2"/>
    <row r="19824" ht="12.75" customHeight="1" x14ac:dyDescent="0.2"/>
    <row r="19825" ht="12.75" customHeight="1" x14ac:dyDescent="0.2"/>
    <row r="19826" ht="12.75" customHeight="1" x14ac:dyDescent="0.2"/>
    <row r="19827" ht="12.75" customHeight="1" x14ac:dyDescent="0.2"/>
    <row r="19828" ht="12.75" customHeight="1" x14ac:dyDescent="0.2"/>
    <row r="19829" ht="12.75" customHeight="1" x14ac:dyDescent="0.2"/>
    <row r="19830" ht="12.75" customHeight="1" x14ac:dyDescent="0.2"/>
    <row r="19831" ht="12.75" customHeight="1" x14ac:dyDescent="0.2"/>
    <row r="19832" ht="12.75" customHeight="1" x14ac:dyDescent="0.2"/>
    <row r="19833" ht="12.75" customHeight="1" x14ac:dyDescent="0.2"/>
    <row r="19834" ht="12.75" customHeight="1" x14ac:dyDescent="0.2"/>
    <row r="19835" ht="12.75" customHeight="1" x14ac:dyDescent="0.2"/>
    <row r="19836" ht="12.75" customHeight="1" x14ac:dyDescent="0.2"/>
    <row r="19837" ht="12.75" customHeight="1" x14ac:dyDescent="0.2"/>
    <row r="19838" ht="12.75" customHeight="1" x14ac:dyDescent="0.2"/>
    <row r="19839" ht="12.75" customHeight="1" x14ac:dyDescent="0.2"/>
    <row r="19840" ht="12.75" customHeight="1" x14ac:dyDescent="0.2"/>
    <row r="19841" ht="12.75" customHeight="1" x14ac:dyDescent="0.2"/>
    <row r="19842" ht="12.75" customHeight="1" x14ac:dyDescent="0.2"/>
    <row r="19843" ht="12.75" customHeight="1" x14ac:dyDescent="0.2"/>
    <row r="19844" ht="12.75" customHeight="1" x14ac:dyDescent="0.2"/>
    <row r="19845" ht="12.75" customHeight="1" x14ac:dyDescent="0.2"/>
    <row r="19846" ht="12.75" customHeight="1" x14ac:dyDescent="0.2"/>
    <row r="19847" ht="12.75" customHeight="1" x14ac:dyDescent="0.2"/>
    <row r="19848" ht="12.75" customHeight="1" x14ac:dyDescent="0.2"/>
    <row r="19849" ht="12.75" customHeight="1" x14ac:dyDescent="0.2"/>
    <row r="19850" ht="12.75" customHeight="1" x14ac:dyDescent="0.2"/>
    <row r="19851" ht="12.75" customHeight="1" x14ac:dyDescent="0.2"/>
    <row r="19852" ht="12.75" customHeight="1" x14ac:dyDescent="0.2"/>
    <row r="19853" ht="12.75" customHeight="1" x14ac:dyDescent="0.2"/>
    <row r="19854" ht="12.75" customHeight="1" x14ac:dyDescent="0.2"/>
    <row r="19855" ht="12.75" customHeight="1" x14ac:dyDescent="0.2"/>
    <row r="19856" ht="12.75" customHeight="1" x14ac:dyDescent="0.2"/>
    <row r="19857" ht="12.75" customHeight="1" x14ac:dyDescent="0.2"/>
    <row r="19858" ht="12.75" customHeight="1" x14ac:dyDescent="0.2"/>
    <row r="19859" ht="12.75" customHeight="1" x14ac:dyDescent="0.2"/>
    <row r="19860" ht="12.75" customHeight="1" x14ac:dyDescent="0.2"/>
    <row r="19861" ht="12.75" customHeight="1" x14ac:dyDescent="0.2"/>
    <row r="19862" ht="12.75" customHeight="1" x14ac:dyDescent="0.2"/>
    <row r="19863" ht="12.75" customHeight="1" x14ac:dyDescent="0.2"/>
    <row r="19864" ht="12.75" customHeight="1" x14ac:dyDescent="0.2"/>
    <row r="19865" ht="12.75" customHeight="1" x14ac:dyDescent="0.2"/>
    <row r="19866" ht="12.75" customHeight="1" x14ac:dyDescent="0.2"/>
    <row r="19867" ht="12.75" customHeight="1" x14ac:dyDescent="0.2"/>
    <row r="19868" ht="12.75" customHeight="1" x14ac:dyDescent="0.2"/>
    <row r="19869" ht="12.75" customHeight="1" x14ac:dyDescent="0.2"/>
    <row r="19870" ht="12.75" customHeight="1" x14ac:dyDescent="0.2"/>
    <row r="19871" ht="12.75" customHeight="1" x14ac:dyDescent="0.2"/>
    <row r="19872" ht="12.75" customHeight="1" x14ac:dyDescent="0.2"/>
    <row r="19873" ht="12.75" customHeight="1" x14ac:dyDescent="0.2"/>
    <row r="19874" ht="12.75" customHeight="1" x14ac:dyDescent="0.2"/>
    <row r="19875" ht="12.75" customHeight="1" x14ac:dyDescent="0.2"/>
    <row r="19876" ht="12.75" customHeight="1" x14ac:dyDescent="0.2"/>
    <row r="19877" ht="12.75" customHeight="1" x14ac:dyDescent="0.2"/>
    <row r="19878" ht="12.75" customHeight="1" x14ac:dyDescent="0.2"/>
    <row r="19879" ht="12.75" customHeight="1" x14ac:dyDescent="0.2"/>
    <row r="19880" ht="12.75" customHeight="1" x14ac:dyDescent="0.2"/>
    <row r="19881" ht="12.75" customHeight="1" x14ac:dyDescent="0.2"/>
    <row r="19882" ht="12.75" customHeight="1" x14ac:dyDescent="0.2"/>
    <row r="19883" ht="12.75" customHeight="1" x14ac:dyDescent="0.2"/>
    <row r="19884" ht="12.75" customHeight="1" x14ac:dyDescent="0.2"/>
    <row r="19885" ht="12.75" customHeight="1" x14ac:dyDescent="0.2"/>
    <row r="19886" ht="12.75" customHeight="1" x14ac:dyDescent="0.2"/>
    <row r="19887" ht="12.75" customHeight="1" x14ac:dyDescent="0.2"/>
    <row r="19888" ht="12.75" customHeight="1" x14ac:dyDescent="0.2"/>
    <row r="19889" ht="12.75" customHeight="1" x14ac:dyDescent="0.2"/>
    <row r="19890" ht="12.75" customHeight="1" x14ac:dyDescent="0.2"/>
    <row r="19891" ht="12.75" customHeight="1" x14ac:dyDescent="0.2"/>
    <row r="19892" ht="12.75" customHeight="1" x14ac:dyDescent="0.2"/>
    <row r="19893" ht="12.75" customHeight="1" x14ac:dyDescent="0.2"/>
    <row r="19894" ht="12.75" customHeight="1" x14ac:dyDescent="0.2"/>
    <row r="19895" ht="12.75" customHeight="1" x14ac:dyDescent="0.2"/>
    <row r="19896" ht="12.75" customHeight="1" x14ac:dyDescent="0.2"/>
    <row r="19897" ht="12.75" customHeight="1" x14ac:dyDescent="0.2"/>
    <row r="19898" ht="12.75" customHeight="1" x14ac:dyDescent="0.2"/>
    <row r="19899" ht="12.75" customHeight="1" x14ac:dyDescent="0.2"/>
    <row r="19900" ht="12.75" customHeight="1" x14ac:dyDescent="0.2"/>
    <row r="19901" ht="12.75" customHeight="1" x14ac:dyDescent="0.2"/>
    <row r="19902" ht="12.75" customHeight="1" x14ac:dyDescent="0.2"/>
    <row r="19903" ht="12.75" customHeight="1" x14ac:dyDescent="0.2"/>
    <row r="19904" ht="12.75" customHeight="1" x14ac:dyDescent="0.2"/>
    <row r="19905" ht="12.75" customHeight="1" x14ac:dyDescent="0.2"/>
    <row r="19906" ht="12.75" customHeight="1" x14ac:dyDescent="0.2"/>
    <row r="19907" ht="12.75" customHeight="1" x14ac:dyDescent="0.2"/>
    <row r="19908" ht="12.75" customHeight="1" x14ac:dyDescent="0.2"/>
    <row r="19909" ht="12.75" customHeight="1" x14ac:dyDescent="0.2"/>
    <row r="19910" ht="12.75" customHeight="1" x14ac:dyDescent="0.2"/>
    <row r="19911" ht="12.75" customHeight="1" x14ac:dyDescent="0.2"/>
    <row r="19912" ht="12.75" customHeight="1" x14ac:dyDescent="0.2"/>
    <row r="19913" ht="12.75" customHeight="1" x14ac:dyDescent="0.2"/>
    <row r="19914" ht="12.75" customHeight="1" x14ac:dyDescent="0.2"/>
    <row r="19915" ht="12.75" customHeight="1" x14ac:dyDescent="0.2"/>
    <row r="19916" ht="12.75" customHeight="1" x14ac:dyDescent="0.2"/>
    <row r="19917" ht="12.75" customHeight="1" x14ac:dyDescent="0.2"/>
    <row r="19918" ht="12.75" customHeight="1" x14ac:dyDescent="0.2"/>
    <row r="19919" ht="12.75" customHeight="1" x14ac:dyDescent="0.2"/>
    <row r="19920" ht="12.75" customHeight="1" x14ac:dyDescent="0.2"/>
    <row r="19921" ht="12.75" customHeight="1" x14ac:dyDescent="0.2"/>
    <row r="19922" ht="12.75" customHeight="1" x14ac:dyDescent="0.2"/>
    <row r="19923" ht="12.75" customHeight="1" x14ac:dyDescent="0.2"/>
    <row r="19924" ht="12.75" customHeight="1" x14ac:dyDescent="0.2"/>
    <row r="19925" ht="12.75" customHeight="1" x14ac:dyDescent="0.2"/>
    <row r="19926" ht="12.75" customHeight="1" x14ac:dyDescent="0.2"/>
    <row r="19927" ht="12.75" customHeight="1" x14ac:dyDescent="0.2"/>
    <row r="19928" ht="12.75" customHeight="1" x14ac:dyDescent="0.2"/>
    <row r="19929" ht="12.75" customHeight="1" x14ac:dyDescent="0.2"/>
    <row r="19930" ht="12.75" customHeight="1" x14ac:dyDescent="0.2"/>
    <row r="19931" ht="12.75" customHeight="1" x14ac:dyDescent="0.2"/>
    <row r="19932" ht="12.75" customHeight="1" x14ac:dyDescent="0.2"/>
    <row r="19933" ht="12.75" customHeight="1" x14ac:dyDescent="0.2"/>
    <row r="19934" ht="12.75" customHeight="1" x14ac:dyDescent="0.2"/>
    <row r="19935" ht="12.75" customHeight="1" x14ac:dyDescent="0.2"/>
    <row r="19936" ht="12.75" customHeight="1" x14ac:dyDescent="0.2"/>
    <row r="19937" ht="12.75" customHeight="1" x14ac:dyDescent="0.2"/>
    <row r="19938" ht="12.75" customHeight="1" x14ac:dyDescent="0.2"/>
    <row r="19939" ht="12.75" customHeight="1" x14ac:dyDescent="0.2"/>
    <row r="19940" ht="12.75" customHeight="1" x14ac:dyDescent="0.2"/>
    <row r="19941" ht="12.75" customHeight="1" x14ac:dyDescent="0.2"/>
    <row r="19942" ht="12.75" customHeight="1" x14ac:dyDescent="0.2"/>
    <row r="19943" ht="12.75" customHeight="1" x14ac:dyDescent="0.2"/>
    <row r="19944" ht="12.75" customHeight="1" x14ac:dyDescent="0.2"/>
    <row r="19945" ht="12.75" customHeight="1" x14ac:dyDescent="0.2"/>
    <row r="19946" ht="12.75" customHeight="1" x14ac:dyDescent="0.2"/>
    <row r="19947" ht="12.75" customHeight="1" x14ac:dyDescent="0.2"/>
    <row r="19948" ht="12.75" customHeight="1" x14ac:dyDescent="0.2"/>
    <row r="19949" ht="12.75" customHeight="1" x14ac:dyDescent="0.2"/>
    <row r="19950" ht="12.75" customHeight="1" x14ac:dyDescent="0.2"/>
    <row r="19951" ht="12.75" customHeight="1" x14ac:dyDescent="0.2"/>
    <row r="19952" ht="12.75" customHeight="1" x14ac:dyDescent="0.2"/>
    <row r="19953" ht="12.75" customHeight="1" x14ac:dyDescent="0.2"/>
    <row r="19954" ht="12.75" customHeight="1" x14ac:dyDescent="0.2"/>
    <row r="19955" ht="12.75" customHeight="1" x14ac:dyDescent="0.2"/>
    <row r="19956" ht="12.75" customHeight="1" x14ac:dyDescent="0.2"/>
    <row r="19957" ht="12.75" customHeight="1" x14ac:dyDescent="0.2"/>
    <row r="19958" ht="12.75" customHeight="1" x14ac:dyDescent="0.2"/>
    <row r="19959" ht="12.75" customHeight="1" x14ac:dyDescent="0.2"/>
    <row r="19960" ht="12.75" customHeight="1" x14ac:dyDescent="0.2"/>
    <row r="19961" ht="12.75" customHeight="1" x14ac:dyDescent="0.2"/>
    <row r="19962" ht="12.75" customHeight="1" x14ac:dyDescent="0.2"/>
    <row r="19963" ht="12.75" customHeight="1" x14ac:dyDescent="0.2"/>
    <row r="19964" ht="12.75" customHeight="1" x14ac:dyDescent="0.2"/>
    <row r="19965" ht="12.75" customHeight="1" x14ac:dyDescent="0.2"/>
    <row r="19966" ht="12.75" customHeight="1" x14ac:dyDescent="0.2"/>
    <row r="19967" ht="12.75" customHeight="1" x14ac:dyDescent="0.2"/>
    <row r="19968" ht="12.75" customHeight="1" x14ac:dyDescent="0.2"/>
    <row r="19969" ht="12.75" customHeight="1" x14ac:dyDescent="0.2"/>
    <row r="19970" ht="12.75" customHeight="1" x14ac:dyDescent="0.2"/>
    <row r="19971" ht="12.75" customHeight="1" x14ac:dyDescent="0.2"/>
    <row r="19972" ht="12.75" customHeight="1" x14ac:dyDescent="0.2"/>
    <row r="19973" ht="12.75" customHeight="1" x14ac:dyDescent="0.2"/>
    <row r="19974" ht="12.75" customHeight="1" x14ac:dyDescent="0.2"/>
    <row r="19975" ht="12.75" customHeight="1" x14ac:dyDescent="0.2"/>
    <row r="19976" ht="12.75" customHeight="1" x14ac:dyDescent="0.2"/>
    <row r="19977" ht="12.75" customHeight="1" x14ac:dyDescent="0.2"/>
    <row r="19978" ht="12.75" customHeight="1" x14ac:dyDescent="0.2"/>
    <row r="19979" ht="12.75" customHeight="1" x14ac:dyDescent="0.2"/>
    <row r="19980" ht="12.75" customHeight="1" x14ac:dyDescent="0.2"/>
    <row r="19981" ht="12.75" customHeight="1" x14ac:dyDescent="0.2"/>
    <row r="19982" ht="12.75" customHeight="1" x14ac:dyDescent="0.2"/>
    <row r="19983" ht="12.75" customHeight="1" x14ac:dyDescent="0.2"/>
    <row r="19984" ht="12.75" customHeight="1" x14ac:dyDescent="0.2"/>
    <row r="19985" ht="12.75" customHeight="1" x14ac:dyDescent="0.2"/>
    <row r="19986" ht="12.75" customHeight="1" x14ac:dyDescent="0.2"/>
    <row r="19987" ht="12.75" customHeight="1" x14ac:dyDescent="0.2"/>
    <row r="19988" ht="12.75" customHeight="1" x14ac:dyDescent="0.2"/>
    <row r="19989" ht="12.75" customHeight="1" x14ac:dyDescent="0.2"/>
    <row r="19990" ht="12.75" customHeight="1" x14ac:dyDescent="0.2"/>
    <row r="19991" ht="12.75" customHeight="1" x14ac:dyDescent="0.2"/>
    <row r="19992" ht="12.75" customHeight="1" x14ac:dyDescent="0.2"/>
    <row r="19993" ht="12.75" customHeight="1" x14ac:dyDescent="0.2"/>
    <row r="19994" ht="12.75" customHeight="1" x14ac:dyDescent="0.2"/>
    <row r="19995" ht="12.75" customHeight="1" x14ac:dyDescent="0.2"/>
    <row r="19996" ht="12.75" customHeight="1" x14ac:dyDescent="0.2"/>
    <row r="19997" ht="12.75" customHeight="1" x14ac:dyDescent="0.2"/>
    <row r="19998" ht="12.75" customHeight="1" x14ac:dyDescent="0.2"/>
    <row r="19999" ht="12.75" customHeight="1" x14ac:dyDescent="0.2"/>
    <row r="20000" ht="12.75" customHeight="1" x14ac:dyDescent="0.2"/>
    <row r="20001" ht="12.75" customHeight="1" x14ac:dyDescent="0.2"/>
    <row r="20002" ht="12.75" customHeight="1" x14ac:dyDescent="0.2"/>
    <row r="20003" ht="12.75" customHeight="1" x14ac:dyDescent="0.2"/>
    <row r="20004" ht="12.75" customHeight="1" x14ac:dyDescent="0.2"/>
    <row r="20005" ht="12.75" customHeight="1" x14ac:dyDescent="0.2"/>
    <row r="20006" ht="12.75" customHeight="1" x14ac:dyDescent="0.2"/>
    <row r="20007" ht="12.75" customHeight="1" x14ac:dyDescent="0.2"/>
    <row r="20008" ht="12.75" customHeight="1" x14ac:dyDescent="0.2"/>
    <row r="20009" ht="12.75" customHeight="1" x14ac:dyDescent="0.2"/>
    <row r="20010" ht="12.75" customHeight="1" x14ac:dyDescent="0.2"/>
    <row r="20011" ht="12.75" customHeight="1" x14ac:dyDescent="0.2"/>
    <row r="20012" ht="12.75" customHeight="1" x14ac:dyDescent="0.2"/>
    <row r="20013" ht="12.75" customHeight="1" x14ac:dyDescent="0.2"/>
    <row r="20014" ht="12.75" customHeight="1" x14ac:dyDescent="0.2"/>
    <row r="20015" ht="12.75" customHeight="1" x14ac:dyDescent="0.2"/>
    <row r="20016" ht="12.75" customHeight="1" x14ac:dyDescent="0.2"/>
    <row r="20017" ht="12.75" customHeight="1" x14ac:dyDescent="0.2"/>
    <row r="20018" ht="12.75" customHeight="1" x14ac:dyDescent="0.2"/>
    <row r="20019" ht="12.75" customHeight="1" x14ac:dyDescent="0.2"/>
    <row r="20020" ht="12.75" customHeight="1" x14ac:dyDescent="0.2"/>
    <row r="20021" ht="12.75" customHeight="1" x14ac:dyDescent="0.2"/>
    <row r="20022" ht="12.75" customHeight="1" x14ac:dyDescent="0.2"/>
    <row r="20023" ht="12.75" customHeight="1" x14ac:dyDescent="0.2"/>
    <row r="20024" ht="12.75" customHeight="1" x14ac:dyDescent="0.2"/>
    <row r="20025" ht="12.75" customHeight="1" x14ac:dyDescent="0.2"/>
    <row r="20026" ht="12.75" customHeight="1" x14ac:dyDescent="0.2"/>
    <row r="20027" ht="12.75" customHeight="1" x14ac:dyDescent="0.2"/>
    <row r="20028" ht="12.75" customHeight="1" x14ac:dyDescent="0.2"/>
    <row r="20029" ht="12.75" customHeight="1" x14ac:dyDescent="0.2"/>
    <row r="20030" ht="12.75" customHeight="1" x14ac:dyDescent="0.2"/>
    <row r="20031" ht="12.75" customHeight="1" x14ac:dyDescent="0.2"/>
    <row r="20032" ht="12.75" customHeight="1" x14ac:dyDescent="0.2"/>
    <row r="20033" ht="12.75" customHeight="1" x14ac:dyDescent="0.2"/>
    <row r="20034" ht="12.75" customHeight="1" x14ac:dyDescent="0.2"/>
    <row r="20035" ht="12.75" customHeight="1" x14ac:dyDescent="0.2"/>
    <row r="20036" ht="12.75" customHeight="1" x14ac:dyDescent="0.2"/>
    <row r="20037" ht="12.75" customHeight="1" x14ac:dyDescent="0.2"/>
    <row r="20038" ht="12.75" customHeight="1" x14ac:dyDescent="0.2"/>
    <row r="20039" ht="12.75" customHeight="1" x14ac:dyDescent="0.2"/>
    <row r="20040" ht="12.75" customHeight="1" x14ac:dyDescent="0.2"/>
    <row r="20041" ht="12.75" customHeight="1" x14ac:dyDescent="0.2"/>
    <row r="20042" ht="12.75" customHeight="1" x14ac:dyDescent="0.2"/>
    <row r="20043" ht="12.75" customHeight="1" x14ac:dyDescent="0.2"/>
    <row r="20044" ht="12.75" customHeight="1" x14ac:dyDescent="0.2"/>
    <row r="20045" ht="12.75" customHeight="1" x14ac:dyDescent="0.2"/>
    <row r="20046" ht="12.75" customHeight="1" x14ac:dyDescent="0.2"/>
    <row r="20047" ht="12.75" customHeight="1" x14ac:dyDescent="0.2"/>
    <row r="20048" ht="12.75" customHeight="1" x14ac:dyDescent="0.2"/>
    <row r="20049" ht="12.75" customHeight="1" x14ac:dyDescent="0.2"/>
    <row r="20050" ht="12.75" customHeight="1" x14ac:dyDescent="0.2"/>
    <row r="20051" ht="12.75" customHeight="1" x14ac:dyDescent="0.2"/>
    <row r="20052" ht="12.75" customHeight="1" x14ac:dyDescent="0.2"/>
    <row r="20053" ht="12.75" customHeight="1" x14ac:dyDescent="0.2"/>
    <row r="20054" ht="12.75" customHeight="1" x14ac:dyDescent="0.2"/>
    <row r="20055" ht="12.75" customHeight="1" x14ac:dyDescent="0.2"/>
    <row r="20056" ht="12.75" customHeight="1" x14ac:dyDescent="0.2"/>
    <row r="20057" ht="12.75" customHeight="1" x14ac:dyDescent="0.2"/>
    <row r="20058" ht="12.75" customHeight="1" x14ac:dyDescent="0.2"/>
    <row r="20059" ht="12.75" customHeight="1" x14ac:dyDescent="0.2"/>
    <row r="20060" ht="12.75" customHeight="1" x14ac:dyDescent="0.2"/>
    <row r="20061" ht="12.75" customHeight="1" x14ac:dyDescent="0.2"/>
    <row r="20062" ht="12.75" customHeight="1" x14ac:dyDescent="0.2"/>
    <row r="20063" ht="12.75" customHeight="1" x14ac:dyDescent="0.2"/>
    <row r="20064" ht="12.75" customHeight="1" x14ac:dyDescent="0.2"/>
    <row r="20065" ht="12.75" customHeight="1" x14ac:dyDescent="0.2"/>
    <row r="20066" ht="12.75" customHeight="1" x14ac:dyDescent="0.2"/>
    <row r="20067" ht="12.75" customHeight="1" x14ac:dyDescent="0.2"/>
    <row r="20068" ht="12.75" customHeight="1" x14ac:dyDescent="0.2"/>
    <row r="20069" ht="12.75" customHeight="1" x14ac:dyDescent="0.2"/>
    <row r="20070" ht="12.75" customHeight="1" x14ac:dyDescent="0.2"/>
    <row r="20071" ht="12.75" customHeight="1" x14ac:dyDescent="0.2"/>
    <row r="20072" ht="12.75" customHeight="1" x14ac:dyDescent="0.2"/>
    <row r="20073" ht="12.75" customHeight="1" x14ac:dyDescent="0.2"/>
    <row r="20074" ht="12.75" customHeight="1" x14ac:dyDescent="0.2"/>
    <row r="20075" ht="12.75" customHeight="1" x14ac:dyDescent="0.2"/>
    <row r="20076" ht="12.75" customHeight="1" x14ac:dyDescent="0.2"/>
    <row r="20077" ht="12.75" customHeight="1" x14ac:dyDescent="0.2"/>
    <row r="20078" ht="12.75" customHeight="1" x14ac:dyDescent="0.2"/>
    <row r="20079" ht="12.75" customHeight="1" x14ac:dyDescent="0.2"/>
    <row r="20080" ht="12.75" customHeight="1" x14ac:dyDescent="0.2"/>
    <row r="20081" ht="12.75" customHeight="1" x14ac:dyDescent="0.2"/>
    <row r="20082" ht="12.75" customHeight="1" x14ac:dyDescent="0.2"/>
    <row r="20083" ht="12.75" customHeight="1" x14ac:dyDescent="0.2"/>
    <row r="20084" ht="12.75" customHeight="1" x14ac:dyDescent="0.2"/>
    <row r="20085" ht="12.75" customHeight="1" x14ac:dyDescent="0.2"/>
    <row r="20086" ht="12.75" customHeight="1" x14ac:dyDescent="0.2"/>
    <row r="20087" ht="12.75" customHeight="1" x14ac:dyDescent="0.2"/>
    <row r="20088" ht="12.75" customHeight="1" x14ac:dyDescent="0.2"/>
    <row r="20089" ht="12.75" customHeight="1" x14ac:dyDescent="0.2"/>
    <row r="20090" ht="12.75" customHeight="1" x14ac:dyDescent="0.2"/>
    <row r="20091" ht="12.75" customHeight="1" x14ac:dyDescent="0.2"/>
    <row r="20092" ht="12.75" customHeight="1" x14ac:dyDescent="0.2"/>
    <row r="20093" ht="12.75" customHeight="1" x14ac:dyDescent="0.2"/>
    <row r="20094" ht="12.75" customHeight="1" x14ac:dyDescent="0.2"/>
    <row r="20095" ht="12.75" customHeight="1" x14ac:dyDescent="0.2"/>
    <row r="20096" ht="12.75" customHeight="1" x14ac:dyDescent="0.2"/>
    <row r="20097" ht="12.75" customHeight="1" x14ac:dyDescent="0.2"/>
    <row r="20098" ht="12.75" customHeight="1" x14ac:dyDescent="0.2"/>
    <row r="20099" ht="12.75" customHeight="1" x14ac:dyDescent="0.2"/>
    <row r="20100" ht="12.75" customHeight="1" x14ac:dyDescent="0.2"/>
    <row r="20101" ht="12.75" customHeight="1" x14ac:dyDescent="0.2"/>
    <row r="20102" ht="12.75" customHeight="1" x14ac:dyDescent="0.2"/>
    <row r="20103" ht="12.75" customHeight="1" x14ac:dyDescent="0.2"/>
    <row r="20104" ht="12.75" customHeight="1" x14ac:dyDescent="0.2"/>
    <row r="20105" ht="12.75" customHeight="1" x14ac:dyDescent="0.2"/>
    <row r="20106" ht="12.75" customHeight="1" x14ac:dyDescent="0.2"/>
    <row r="20107" ht="12.75" customHeight="1" x14ac:dyDescent="0.2"/>
    <row r="20108" ht="12.75" customHeight="1" x14ac:dyDescent="0.2"/>
    <row r="20109" ht="12.75" customHeight="1" x14ac:dyDescent="0.2"/>
    <row r="20110" ht="12.75" customHeight="1" x14ac:dyDescent="0.2"/>
    <row r="20111" ht="12.75" customHeight="1" x14ac:dyDescent="0.2"/>
    <row r="20112" ht="12.75" customHeight="1" x14ac:dyDescent="0.2"/>
    <row r="20113" ht="12.75" customHeight="1" x14ac:dyDescent="0.2"/>
    <row r="20114" ht="12.75" customHeight="1" x14ac:dyDescent="0.2"/>
    <row r="20115" ht="12.75" customHeight="1" x14ac:dyDescent="0.2"/>
    <row r="20116" ht="12.75" customHeight="1" x14ac:dyDescent="0.2"/>
    <row r="20117" ht="12.75" customHeight="1" x14ac:dyDescent="0.2"/>
    <row r="20118" ht="12.75" customHeight="1" x14ac:dyDescent="0.2"/>
    <row r="20119" ht="12.75" customHeight="1" x14ac:dyDescent="0.2"/>
    <row r="20120" ht="12.75" customHeight="1" x14ac:dyDescent="0.2"/>
    <row r="20121" ht="12.75" customHeight="1" x14ac:dyDescent="0.2"/>
    <row r="20122" ht="12.75" customHeight="1" x14ac:dyDescent="0.2"/>
    <row r="20123" ht="12.75" customHeight="1" x14ac:dyDescent="0.2"/>
    <row r="20124" ht="12.75" customHeight="1" x14ac:dyDescent="0.2"/>
    <row r="20125" ht="12.75" customHeight="1" x14ac:dyDescent="0.2"/>
    <row r="20126" ht="12.75" customHeight="1" x14ac:dyDescent="0.2"/>
    <row r="20127" ht="12.75" customHeight="1" x14ac:dyDescent="0.2"/>
    <row r="20128" ht="12.75" customHeight="1" x14ac:dyDescent="0.2"/>
    <row r="20129" ht="12.75" customHeight="1" x14ac:dyDescent="0.2"/>
    <row r="20130" ht="12.75" customHeight="1" x14ac:dyDescent="0.2"/>
    <row r="20131" ht="12.75" customHeight="1" x14ac:dyDescent="0.2"/>
    <row r="20132" ht="12.75" customHeight="1" x14ac:dyDescent="0.2"/>
    <row r="20133" ht="12.75" customHeight="1" x14ac:dyDescent="0.2"/>
    <row r="20134" ht="12.75" customHeight="1" x14ac:dyDescent="0.2"/>
    <row r="20135" ht="12.75" customHeight="1" x14ac:dyDescent="0.2"/>
    <row r="20136" ht="12.75" customHeight="1" x14ac:dyDescent="0.2"/>
    <row r="20137" ht="12.75" customHeight="1" x14ac:dyDescent="0.2"/>
    <row r="20138" ht="12.75" customHeight="1" x14ac:dyDescent="0.2"/>
    <row r="20139" ht="12.75" customHeight="1" x14ac:dyDescent="0.2"/>
    <row r="20140" ht="12.75" customHeight="1" x14ac:dyDescent="0.2"/>
    <row r="20141" ht="12.75" customHeight="1" x14ac:dyDescent="0.2"/>
    <row r="20142" ht="12.75" customHeight="1" x14ac:dyDescent="0.2"/>
    <row r="20143" ht="12.75" customHeight="1" x14ac:dyDescent="0.2"/>
    <row r="20144" ht="12.75" customHeight="1" x14ac:dyDescent="0.2"/>
    <row r="20145" ht="12.75" customHeight="1" x14ac:dyDescent="0.2"/>
    <row r="20146" ht="12.75" customHeight="1" x14ac:dyDescent="0.2"/>
    <row r="20147" ht="12.75" customHeight="1" x14ac:dyDescent="0.2"/>
    <row r="20148" ht="12.75" customHeight="1" x14ac:dyDescent="0.2"/>
    <row r="20149" ht="12.75" customHeight="1" x14ac:dyDescent="0.2"/>
    <row r="20150" ht="12.75" customHeight="1" x14ac:dyDescent="0.2"/>
    <row r="20151" ht="12.75" customHeight="1" x14ac:dyDescent="0.2"/>
    <row r="20152" ht="12.75" customHeight="1" x14ac:dyDescent="0.2"/>
    <row r="20153" ht="12.75" customHeight="1" x14ac:dyDescent="0.2"/>
    <row r="20154" ht="12.75" customHeight="1" x14ac:dyDescent="0.2"/>
    <row r="20155" ht="12.75" customHeight="1" x14ac:dyDescent="0.2"/>
    <row r="20156" ht="12.75" customHeight="1" x14ac:dyDescent="0.2"/>
    <row r="20157" ht="12.75" customHeight="1" x14ac:dyDescent="0.2"/>
    <row r="20158" ht="12.75" customHeight="1" x14ac:dyDescent="0.2"/>
    <row r="20159" ht="12.75" customHeight="1" x14ac:dyDescent="0.2"/>
    <row r="20160" ht="12.75" customHeight="1" x14ac:dyDescent="0.2"/>
    <row r="20161" ht="12.75" customHeight="1" x14ac:dyDescent="0.2"/>
    <row r="20162" ht="12.75" customHeight="1" x14ac:dyDescent="0.2"/>
    <row r="20163" ht="12.75" customHeight="1" x14ac:dyDescent="0.2"/>
    <row r="20164" ht="12.75" customHeight="1" x14ac:dyDescent="0.2"/>
    <row r="20165" ht="12.75" customHeight="1" x14ac:dyDescent="0.2"/>
    <row r="20166" ht="12.75" customHeight="1" x14ac:dyDescent="0.2"/>
    <row r="20167" ht="12.75" customHeight="1" x14ac:dyDescent="0.2"/>
    <row r="20168" ht="12.75" customHeight="1" x14ac:dyDescent="0.2"/>
    <row r="20169" ht="12.75" customHeight="1" x14ac:dyDescent="0.2"/>
    <row r="20170" ht="12.75" customHeight="1" x14ac:dyDescent="0.2"/>
    <row r="20171" ht="12.75" customHeight="1" x14ac:dyDescent="0.2"/>
    <row r="20172" ht="12.75" customHeight="1" x14ac:dyDescent="0.2"/>
    <row r="20173" ht="12.75" customHeight="1" x14ac:dyDescent="0.2"/>
    <row r="20174" ht="12.75" customHeight="1" x14ac:dyDescent="0.2"/>
    <row r="20175" ht="12.75" customHeight="1" x14ac:dyDescent="0.2"/>
    <row r="20176" ht="12.75" customHeight="1" x14ac:dyDescent="0.2"/>
    <row r="20177" ht="12.75" customHeight="1" x14ac:dyDescent="0.2"/>
    <row r="20178" ht="12.75" customHeight="1" x14ac:dyDescent="0.2"/>
    <row r="20179" ht="12.75" customHeight="1" x14ac:dyDescent="0.2"/>
    <row r="20180" ht="12.75" customHeight="1" x14ac:dyDescent="0.2"/>
    <row r="20181" ht="12.75" customHeight="1" x14ac:dyDescent="0.2"/>
    <row r="20182" ht="12.75" customHeight="1" x14ac:dyDescent="0.2"/>
    <row r="20183" ht="12.75" customHeight="1" x14ac:dyDescent="0.2"/>
    <row r="20184" ht="12.75" customHeight="1" x14ac:dyDescent="0.2"/>
    <row r="20185" ht="12.75" customHeight="1" x14ac:dyDescent="0.2"/>
    <row r="20186" ht="12.75" customHeight="1" x14ac:dyDescent="0.2"/>
    <row r="20187" ht="12.75" customHeight="1" x14ac:dyDescent="0.2"/>
    <row r="20188" ht="12.75" customHeight="1" x14ac:dyDescent="0.2"/>
    <row r="20189" ht="12.75" customHeight="1" x14ac:dyDescent="0.2"/>
    <row r="20190" ht="12.75" customHeight="1" x14ac:dyDescent="0.2"/>
    <row r="20191" ht="12.75" customHeight="1" x14ac:dyDescent="0.2"/>
    <row r="20192" ht="12.75" customHeight="1" x14ac:dyDescent="0.2"/>
    <row r="20193" ht="12.75" customHeight="1" x14ac:dyDescent="0.2"/>
    <row r="20194" ht="12.75" customHeight="1" x14ac:dyDescent="0.2"/>
    <row r="20195" ht="12.75" customHeight="1" x14ac:dyDescent="0.2"/>
    <row r="20196" ht="12.75" customHeight="1" x14ac:dyDescent="0.2"/>
    <row r="20197" ht="12.75" customHeight="1" x14ac:dyDescent="0.2"/>
    <row r="20198" ht="12.75" customHeight="1" x14ac:dyDescent="0.2"/>
    <row r="20199" ht="12.75" customHeight="1" x14ac:dyDescent="0.2"/>
    <row r="20200" ht="12.75" customHeight="1" x14ac:dyDescent="0.2"/>
    <row r="20201" ht="12.75" customHeight="1" x14ac:dyDescent="0.2"/>
    <row r="20202" ht="12.75" customHeight="1" x14ac:dyDescent="0.2"/>
    <row r="20203" ht="12.75" customHeight="1" x14ac:dyDescent="0.2"/>
    <row r="20204" ht="12.75" customHeight="1" x14ac:dyDescent="0.2"/>
    <row r="20205" ht="12.75" customHeight="1" x14ac:dyDescent="0.2"/>
    <row r="20206" ht="12.75" customHeight="1" x14ac:dyDescent="0.2"/>
    <row r="20207" ht="12.75" customHeight="1" x14ac:dyDescent="0.2"/>
    <row r="20208" ht="12.75" customHeight="1" x14ac:dyDescent="0.2"/>
    <row r="20209" ht="12.75" customHeight="1" x14ac:dyDescent="0.2"/>
    <row r="20210" ht="12.75" customHeight="1" x14ac:dyDescent="0.2"/>
    <row r="20211" ht="12.75" customHeight="1" x14ac:dyDescent="0.2"/>
    <row r="20212" ht="12.75" customHeight="1" x14ac:dyDescent="0.2"/>
    <row r="20213" ht="12.75" customHeight="1" x14ac:dyDescent="0.2"/>
    <row r="20214" ht="12.75" customHeight="1" x14ac:dyDescent="0.2"/>
    <row r="20215" ht="12.75" customHeight="1" x14ac:dyDescent="0.2"/>
    <row r="20216" ht="12.75" customHeight="1" x14ac:dyDescent="0.2"/>
    <row r="20217" ht="12.75" customHeight="1" x14ac:dyDescent="0.2"/>
    <row r="20218" ht="12.75" customHeight="1" x14ac:dyDescent="0.2"/>
    <row r="20219" ht="12.75" customHeight="1" x14ac:dyDescent="0.2"/>
    <row r="20220" ht="12.75" customHeight="1" x14ac:dyDescent="0.2"/>
    <row r="20221" ht="12.75" customHeight="1" x14ac:dyDescent="0.2"/>
    <row r="20222" ht="12.75" customHeight="1" x14ac:dyDescent="0.2"/>
    <row r="20223" ht="12.75" customHeight="1" x14ac:dyDescent="0.2"/>
    <row r="20224" ht="12.75" customHeight="1" x14ac:dyDescent="0.2"/>
    <row r="20225" ht="12.75" customHeight="1" x14ac:dyDescent="0.2"/>
    <row r="20226" ht="12.75" customHeight="1" x14ac:dyDescent="0.2"/>
    <row r="20227" ht="12.75" customHeight="1" x14ac:dyDescent="0.2"/>
    <row r="20228" ht="12.75" customHeight="1" x14ac:dyDescent="0.2"/>
    <row r="20229" ht="12.75" customHeight="1" x14ac:dyDescent="0.2"/>
    <row r="20230" ht="12.75" customHeight="1" x14ac:dyDescent="0.2"/>
    <row r="20231" ht="12.75" customHeight="1" x14ac:dyDescent="0.2"/>
    <row r="20232" ht="12.75" customHeight="1" x14ac:dyDescent="0.2"/>
    <row r="20233" ht="12.75" customHeight="1" x14ac:dyDescent="0.2"/>
    <row r="20234" ht="12.75" customHeight="1" x14ac:dyDescent="0.2"/>
    <row r="20235" ht="12.75" customHeight="1" x14ac:dyDescent="0.2"/>
    <row r="20236" ht="12.75" customHeight="1" x14ac:dyDescent="0.2"/>
    <row r="20237" ht="12.75" customHeight="1" x14ac:dyDescent="0.2"/>
    <row r="20238" ht="12.75" customHeight="1" x14ac:dyDescent="0.2"/>
    <row r="20239" ht="12.75" customHeight="1" x14ac:dyDescent="0.2"/>
    <row r="20240" ht="12.75" customHeight="1" x14ac:dyDescent="0.2"/>
    <row r="20241" ht="12.75" customHeight="1" x14ac:dyDescent="0.2"/>
    <row r="20242" ht="12.75" customHeight="1" x14ac:dyDescent="0.2"/>
    <row r="20243" ht="12.75" customHeight="1" x14ac:dyDescent="0.2"/>
    <row r="20244" ht="12.75" customHeight="1" x14ac:dyDescent="0.2"/>
    <row r="20245" ht="12.75" customHeight="1" x14ac:dyDescent="0.2"/>
    <row r="20246" ht="12.75" customHeight="1" x14ac:dyDescent="0.2"/>
    <row r="20247" ht="12.75" customHeight="1" x14ac:dyDescent="0.2"/>
    <row r="20248" ht="12.75" customHeight="1" x14ac:dyDescent="0.2"/>
    <row r="20249" ht="12.75" customHeight="1" x14ac:dyDescent="0.2"/>
    <row r="20250" ht="12.75" customHeight="1" x14ac:dyDescent="0.2"/>
    <row r="20251" ht="12.75" customHeight="1" x14ac:dyDescent="0.2"/>
    <row r="20252" ht="12.75" customHeight="1" x14ac:dyDescent="0.2"/>
    <row r="20253" ht="12.75" customHeight="1" x14ac:dyDescent="0.2"/>
    <row r="20254" ht="12.75" customHeight="1" x14ac:dyDescent="0.2"/>
    <row r="20255" ht="12.75" customHeight="1" x14ac:dyDescent="0.2"/>
    <row r="20256" ht="12.75" customHeight="1" x14ac:dyDescent="0.2"/>
    <row r="20257" ht="12.75" customHeight="1" x14ac:dyDescent="0.2"/>
    <row r="20258" ht="12.75" customHeight="1" x14ac:dyDescent="0.2"/>
    <row r="20259" ht="12.75" customHeight="1" x14ac:dyDescent="0.2"/>
    <row r="20260" ht="12.75" customHeight="1" x14ac:dyDescent="0.2"/>
    <row r="20261" ht="12.75" customHeight="1" x14ac:dyDescent="0.2"/>
    <row r="20262" ht="12.75" customHeight="1" x14ac:dyDescent="0.2"/>
    <row r="20263" ht="12.75" customHeight="1" x14ac:dyDescent="0.2"/>
    <row r="20264" ht="12.75" customHeight="1" x14ac:dyDescent="0.2"/>
    <row r="20265" ht="12.75" customHeight="1" x14ac:dyDescent="0.2"/>
    <row r="20266" ht="12.75" customHeight="1" x14ac:dyDescent="0.2"/>
    <row r="20267" ht="12.75" customHeight="1" x14ac:dyDescent="0.2"/>
    <row r="20268" ht="12.75" customHeight="1" x14ac:dyDescent="0.2"/>
    <row r="20269" ht="12.75" customHeight="1" x14ac:dyDescent="0.2"/>
    <row r="20270" ht="12.75" customHeight="1" x14ac:dyDescent="0.2"/>
    <row r="20271" ht="12.75" customHeight="1" x14ac:dyDescent="0.2"/>
    <row r="20272" ht="12.75" customHeight="1" x14ac:dyDescent="0.2"/>
    <row r="20273" ht="12.75" customHeight="1" x14ac:dyDescent="0.2"/>
    <row r="20274" ht="12.75" customHeight="1" x14ac:dyDescent="0.2"/>
    <row r="20275" ht="12.75" customHeight="1" x14ac:dyDescent="0.2"/>
    <row r="20276" ht="12.75" customHeight="1" x14ac:dyDescent="0.2"/>
    <row r="20277" ht="12.75" customHeight="1" x14ac:dyDescent="0.2"/>
    <row r="20278" ht="12.75" customHeight="1" x14ac:dyDescent="0.2"/>
    <row r="20279" ht="12.75" customHeight="1" x14ac:dyDescent="0.2"/>
    <row r="20280" ht="12.75" customHeight="1" x14ac:dyDescent="0.2"/>
    <row r="20281" ht="12.75" customHeight="1" x14ac:dyDescent="0.2"/>
    <row r="20282" ht="12.75" customHeight="1" x14ac:dyDescent="0.2"/>
    <row r="20283" ht="12.75" customHeight="1" x14ac:dyDescent="0.2"/>
    <row r="20284" ht="12.75" customHeight="1" x14ac:dyDescent="0.2"/>
    <row r="20285" ht="12.75" customHeight="1" x14ac:dyDescent="0.2"/>
    <row r="20286" ht="12.75" customHeight="1" x14ac:dyDescent="0.2"/>
    <row r="20287" ht="12.75" customHeight="1" x14ac:dyDescent="0.2"/>
    <row r="20288" ht="12.75" customHeight="1" x14ac:dyDescent="0.2"/>
    <row r="20289" ht="12.75" customHeight="1" x14ac:dyDescent="0.2"/>
    <row r="20290" ht="12.75" customHeight="1" x14ac:dyDescent="0.2"/>
    <row r="20291" ht="12.75" customHeight="1" x14ac:dyDescent="0.2"/>
    <row r="20292" ht="12.75" customHeight="1" x14ac:dyDescent="0.2"/>
    <row r="20293" ht="12.75" customHeight="1" x14ac:dyDescent="0.2"/>
    <row r="20294" ht="12.75" customHeight="1" x14ac:dyDescent="0.2"/>
    <row r="20295" ht="12.75" customHeight="1" x14ac:dyDescent="0.2"/>
    <row r="20296" ht="12.75" customHeight="1" x14ac:dyDescent="0.2"/>
    <row r="20297" ht="12.75" customHeight="1" x14ac:dyDescent="0.2"/>
    <row r="20298" ht="12.75" customHeight="1" x14ac:dyDescent="0.2"/>
    <row r="20299" ht="12.75" customHeight="1" x14ac:dyDescent="0.2"/>
    <row r="20300" ht="12.75" customHeight="1" x14ac:dyDescent="0.2"/>
    <row r="20301" ht="12.75" customHeight="1" x14ac:dyDescent="0.2"/>
    <row r="20302" ht="12.75" customHeight="1" x14ac:dyDescent="0.2"/>
    <row r="20303" ht="12.75" customHeight="1" x14ac:dyDescent="0.2"/>
    <row r="20304" ht="12.75" customHeight="1" x14ac:dyDescent="0.2"/>
    <row r="20305" ht="12.75" customHeight="1" x14ac:dyDescent="0.2"/>
    <row r="20306" ht="12.75" customHeight="1" x14ac:dyDescent="0.2"/>
    <row r="20307" ht="12.75" customHeight="1" x14ac:dyDescent="0.2"/>
    <row r="20308" ht="12.75" customHeight="1" x14ac:dyDescent="0.2"/>
    <row r="20309" ht="12.75" customHeight="1" x14ac:dyDescent="0.2"/>
    <row r="20310" ht="12.75" customHeight="1" x14ac:dyDescent="0.2"/>
    <row r="20311" ht="12.75" customHeight="1" x14ac:dyDescent="0.2"/>
    <row r="20312" ht="12.75" customHeight="1" x14ac:dyDescent="0.2"/>
    <row r="20313" ht="12.75" customHeight="1" x14ac:dyDescent="0.2"/>
    <row r="20314" ht="12.75" customHeight="1" x14ac:dyDescent="0.2"/>
    <row r="20315" ht="12.75" customHeight="1" x14ac:dyDescent="0.2"/>
    <row r="20316" ht="12.75" customHeight="1" x14ac:dyDescent="0.2"/>
    <row r="20317" ht="12.75" customHeight="1" x14ac:dyDescent="0.2"/>
    <row r="20318" ht="12.75" customHeight="1" x14ac:dyDescent="0.2"/>
    <row r="20319" ht="12.75" customHeight="1" x14ac:dyDescent="0.2"/>
    <row r="20320" ht="12.75" customHeight="1" x14ac:dyDescent="0.2"/>
    <row r="20321" ht="12.75" customHeight="1" x14ac:dyDescent="0.2"/>
    <row r="20322" ht="12.75" customHeight="1" x14ac:dyDescent="0.2"/>
    <row r="20323" ht="12.75" customHeight="1" x14ac:dyDescent="0.2"/>
    <row r="20324" ht="12.75" customHeight="1" x14ac:dyDescent="0.2"/>
    <row r="20325" ht="12.75" customHeight="1" x14ac:dyDescent="0.2"/>
    <row r="20326" ht="12.75" customHeight="1" x14ac:dyDescent="0.2"/>
    <row r="20327" ht="12.75" customHeight="1" x14ac:dyDescent="0.2"/>
    <row r="20328" ht="12.75" customHeight="1" x14ac:dyDescent="0.2"/>
    <row r="20329" ht="12.75" customHeight="1" x14ac:dyDescent="0.2"/>
    <row r="20330" ht="12.75" customHeight="1" x14ac:dyDescent="0.2"/>
    <row r="20331" ht="12.75" customHeight="1" x14ac:dyDescent="0.2"/>
    <row r="20332" ht="12.75" customHeight="1" x14ac:dyDescent="0.2"/>
    <row r="20333" ht="12.75" customHeight="1" x14ac:dyDescent="0.2"/>
    <row r="20334" ht="12.75" customHeight="1" x14ac:dyDescent="0.2"/>
    <row r="20335" ht="12.75" customHeight="1" x14ac:dyDescent="0.2"/>
    <row r="20336" ht="12.75" customHeight="1" x14ac:dyDescent="0.2"/>
    <row r="20337" ht="12.75" customHeight="1" x14ac:dyDescent="0.2"/>
    <row r="20338" ht="12.75" customHeight="1" x14ac:dyDescent="0.2"/>
    <row r="20339" ht="12.75" customHeight="1" x14ac:dyDescent="0.2"/>
    <row r="20340" ht="12.75" customHeight="1" x14ac:dyDescent="0.2"/>
    <row r="20341" ht="12.75" customHeight="1" x14ac:dyDescent="0.2"/>
    <row r="20342" ht="12.75" customHeight="1" x14ac:dyDescent="0.2"/>
    <row r="20343" ht="12.75" customHeight="1" x14ac:dyDescent="0.2"/>
    <row r="20344" ht="12.75" customHeight="1" x14ac:dyDescent="0.2"/>
    <row r="20345" ht="12.75" customHeight="1" x14ac:dyDescent="0.2"/>
    <row r="20346" ht="12.75" customHeight="1" x14ac:dyDescent="0.2"/>
    <row r="20347" ht="12.75" customHeight="1" x14ac:dyDescent="0.2"/>
    <row r="20348" ht="12.75" customHeight="1" x14ac:dyDescent="0.2"/>
    <row r="20349" ht="12.75" customHeight="1" x14ac:dyDescent="0.2"/>
    <row r="20350" ht="12.75" customHeight="1" x14ac:dyDescent="0.2"/>
    <row r="20351" ht="12.75" customHeight="1" x14ac:dyDescent="0.2"/>
    <row r="20352" ht="12.75" customHeight="1" x14ac:dyDescent="0.2"/>
    <row r="20353" ht="12.75" customHeight="1" x14ac:dyDescent="0.2"/>
    <row r="20354" ht="12.75" customHeight="1" x14ac:dyDescent="0.2"/>
    <row r="20355" ht="12.75" customHeight="1" x14ac:dyDescent="0.2"/>
    <row r="20356" ht="12.75" customHeight="1" x14ac:dyDescent="0.2"/>
    <row r="20357" ht="12.75" customHeight="1" x14ac:dyDescent="0.2"/>
    <row r="20358" ht="12.75" customHeight="1" x14ac:dyDescent="0.2"/>
    <row r="20359" ht="12.75" customHeight="1" x14ac:dyDescent="0.2"/>
    <row r="20360" ht="12.75" customHeight="1" x14ac:dyDescent="0.2"/>
    <row r="20361" ht="12.75" customHeight="1" x14ac:dyDescent="0.2"/>
    <row r="20362" ht="12.75" customHeight="1" x14ac:dyDescent="0.2"/>
    <row r="20363" ht="12.75" customHeight="1" x14ac:dyDescent="0.2"/>
    <row r="20364" ht="12.75" customHeight="1" x14ac:dyDescent="0.2"/>
    <row r="20365" ht="12.75" customHeight="1" x14ac:dyDescent="0.2"/>
    <row r="20366" ht="12.75" customHeight="1" x14ac:dyDescent="0.2"/>
    <row r="20367" ht="12.75" customHeight="1" x14ac:dyDescent="0.2"/>
    <row r="20368" ht="12.75" customHeight="1" x14ac:dyDescent="0.2"/>
    <row r="20369" ht="12.75" customHeight="1" x14ac:dyDescent="0.2"/>
    <row r="20370" ht="12.75" customHeight="1" x14ac:dyDescent="0.2"/>
    <row r="20371" ht="12.75" customHeight="1" x14ac:dyDescent="0.2"/>
    <row r="20372" ht="12.75" customHeight="1" x14ac:dyDescent="0.2"/>
    <row r="20373" ht="12.75" customHeight="1" x14ac:dyDescent="0.2"/>
    <row r="20374" ht="12.75" customHeight="1" x14ac:dyDescent="0.2"/>
    <row r="20375" ht="12.75" customHeight="1" x14ac:dyDescent="0.2"/>
    <row r="20376" ht="12.75" customHeight="1" x14ac:dyDescent="0.2"/>
    <row r="20377" ht="12.75" customHeight="1" x14ac:dyDescent="0.2"/>
    <row r="20378" ht="12.75" customHeight="1" x14ac:dyDescent="0.2"/>
    <row r="20379" ht="12.75" customHeight="1" x14ac:dyDescent="0.2"/>
    <row r="20380" ht="12.75" customHeight="1" x14ac:dyDescent="0.2"/>
    <row r="20381" ht="12.75" customHeight="1" x14ac:dyDescent="0.2"/>
    <row r="20382" ht="12.75" customHeight="1" x14ac:dyDescent="0.2"/>
    <row r="20383" ht="12.75" customHeight="1" x14ac:dyDescent="0.2"/>
    <row r="20384" ht="12.75" customHeight="1" x14ac:dyDescent="0.2"/>
    <row r="20385" ht="12.75" customHeight="1" x14ac:dyDescent="0.2"/>
    <row r="20386" ht="12.75" customHeight="1" x14ac:dyDescent="0.2"/>
    <row r="20387" ht="12.75" customHeight="1" x14ac:dyDescent="0.2"/>
    <row r="20388" ht="12.75" customHeight="1" x14ac:dyDescent="0.2"/>
    <row r="20389" ht="12.75" customHeight="1" x14ac:dyDescent="0.2"/>
    <row r="20390" ht="12.75" customHeight="1" x14ac:dyDescent="0.2"/>
    <row r="20391" ht="12.75" customHeight="1" x14ac:dyDescent="0.2"/>
    <row r="20392" ht="12.75" customHeight="1" x14ac:dyDescent="0.2"/>
    <row r="20393" ht="12.75" customHeight="1" x14ac:dyDescent="0.2"/>
    <row r="20394" ht="12.75" customHeight="1" x14ac:dyDescent="0.2"/>
    <row r="20395" ht="12.75" customHeight="1" x14ac:dyDescent="0.2"/>
    <row r="20396" ht="12.75" customHeight="1" x14ac:dyDescent="0.2"/>
    <row r="20397" ht="12.75" customHeight="1" x14ac:dyDescent="0.2"/>
    <row r="20398" ht="12.75" customHeight="1" x14ac:dyDescent="0.2"/>
    <row r="20399" ht="12.75" customHeight="1" x14ac:dyDescent="0.2"/>
    <row r="20400" ht="12.75" customHeight="1" x14ac:dyDescent="0.2"/>
    <row r="20401" ht="12.75" customHeight="1" x14ac:dyDescent="0.2"/>
    <row r="20402" ht="12.75" customHeight="1" x14ac:dyDescent="0.2"/>
    <row r="20403" ht="12.75" customHeight="1" x14ac:dyDescent="0.2"/>
    <row r="20404" ht="12.75" customHeight="1" x14ac:dyDescent="0.2"/>
    <row r="20405" ht="12.75" customHeight="1" x14ac:dyDescent="0.2"/>
    <row r="20406" ht="12.75" customHeight="1" x14ac:dyDescent="0.2"/>
    <row r="20407" ht="12.75" customHeight="1" x14ac:dyDescent="0.2"/>
    <row r="20408" ht="12.75" customHeight="1" x14ac:dyDescent="0.2"/>
    <row r="20409" ht="12.75" customHeight="1" x14ac:dyDescent="0.2"/>
    <row r="20410" ht="12.75" customHeight="1" x14ac:dyDescent="0.2"/>
    <row r="20411" ht="12.75" customHeight="1" x14ac:dyDescent="0.2"/>
    <row r="20412" ht="12.75" customHeight="1" x14ac:dyDescent="0.2"/>
    <row r="20413" ht="12.75" customHeight="1" x14ac:dyDescent="0.2"/>
    <row r="20414" ht="12.75" customHeight="1" x14ac:dyDescent="0.2"/>
    <row r="20415" ht="12.75" customHeight="1" x14ac:dyDescent="0.2"/>
    <row r="20416" ht="12.75" customHeight="1" x14ac:dyDescent="0.2"/>
    <row r="20417" ht="12.75" customHeight="1" x14ac:dyDescent="0.2"/>
    <row r="20418" ht="12.75" customHeight="1" x14ac:dyDescent="0.2"/>
    <row r="20419" ht="12.75" customHeight="1" x14ac:dyDescent="0.2"/>
    <row r="20420" ht="12.75" customHeight="1" x14ac:dyDescent="0.2"/>
    <row r="20421" ht="12.75" customHeight="1" x14ac:dyDescent="0.2"/>
    <row r="20422" ht="12.75" customHeight="1" x14ac:dyDescent="0.2"/>
    <row r="20423" ht="12.75" customHeight="1" x14ac:dyDescent="0.2"/>
    <row r="20424" ht="12.75" customHeight="1" x14ac:dyDescent="0.2"/>
    <row r="20425" ht="12.75" customHeight="1" x14ac:dyDescent="0.2"/>
    <row r="20426" ht="12.75" customHeight="1" x14ac:dyDescent="0.2"/>
    <row r="20427" ht="12.75" customHeight="1" x14ac:dyDescent="0.2"/>
    <row r="20428" ht="12.75" customHeight="1" x14ac:dyDescent="0.2"/>
    <row r="20429" ht="12.75" customHeight="1" x14ac:dyDescent="0.2"/>
    <row r="20430" ht="12.75" customHeight="1" x14ac:dyDescent="0.2"/>
    <row r="20431" ht="12.75" customHeight="1" x14ac:dyDescent="0.2"/>
    <row r="20432" ht="12.75" customHeight="1" x14ac:dyDescent="0.2"/>
    <row r="20433" ht="12.75" customHeight="1" x14ac:dyDescent="0.2"/>
    <row r="20434" ht="12.75" customHeight="1" x14ac:dyDescent="0.2"/>
    <row r="20435" ht="12.75" customHeight="1" x14ac:dyDescent="0.2"/>
    <row r="20436" ht="12.75" customHeight="1" x14ac:dyDescent="0.2"/>
    <row r="20437" ht="12.75" customHeight="1" x14ac:dyDescent="0.2"/>
    <row r="20438" ht="12.75" customHeight="1" x14ac:dyDescent="0.2"/>
    <row r="20439" ht="12.75" customHeight="1" x14ac:dyDescent="0.2"/>
    <row r="20440" ht="12.75" customHeight="1" x14ac:dyDescent="0.2"/>
    <row r="20441" ht="12.75" customHeight="1" x14ac:dyDescent="0.2"/>
    <row r="20442" ht="12.75" customHeight="1" x14ac:dyDescent="0.2"/>
    <row r="20443" ht="12.75" customHeight="1" x14ac:dyDescent="0.2"/>
    <row r="20444" ht="12.75" customHeight="1" x14ac:dyDescent="0.2"/>
    <row r="20445" ht="12.75" customHeight="1" x14ac:dyDescent="0.2"/>
    <row r="20446" ht="12.75" customHeight="1" x14ac:dyDescent="0.2"/>
    <row r="20447" ht="12.75" customHeight="1" x14ac:dyDescent="0.2"/>
    <row r="20448" ht="12.75" customHeight="1" x14ac:dyDescent="0.2"/>
    <row r="20449" ht="12.75" customHeight="1" x14ac:dyDescent="0.2"/>
    <row r="20450" ht="12.75" customHeight="1" x14ac:dyDescent="0.2"/>
    <row r="20451" ht="12.75" customHeight="1" x14ac:dyDescent="0.2"/>
    <row r="20452" ht="12.75" customHeight="1" x14ac:dyDescent="0.2"/>
    <row r="20453" ht="12.75" customHeight="1" x14ac:dyDescent="0.2"/>
    <row r="20454" ht="12.75" customHeight="1" x14ac:dyDescent="0.2"/>
    <row r="20455" ht="12.75" customHeight="1" x14ac:dyDescent="0.2"/>
    <row r="20456" ht="12.75" customHeight="1" x14ac:dyDescent="0.2"/>
    <row r="20457" ht="12.75" customHeight="1" x14ac:dyDescent="0.2"/>
    <row r="20458" ht="12.75" customHeight="1" x14ac:dyDescent="0.2"/>
    <row r="20459" ht="12.75" customHeight="1" x14ac:dyDescent="0.2"/>
    <row r="20460" ht="12.75" customHeight="1" x14ac:dyDescent="0.2"/>
    <row r="20461" ht="12.75" customHeight="1" x14ac:dyDescent="0.2"/>
    <row r="20462" ht="12.75" customHeight="1" x14ac:dyDescent="0.2"/>
    <row r="20463" ht="12.75" customHeight="1" x14ac:dyDescent="0.2"/>
    <row r="20464" ht="12.75" customHeight="1" x14ac:dyDescent="0.2"/>
    <row r="20465" ht="12.75" customHeight="1" x14ac:dyDescent="0.2"/>
    <row r="20466" ht="12.75" customHeight="1" x14ac:dyDescent="0.2"/>
    <row r="20467" ht="12.75" customHeight="1" x14ac:dyDescent="0.2"/>
    <row r="20468" ht="12.75" customHeight="1" x14ac:dyDescent="0.2"/>
    <row r="20469" ht="12.75" customHeight="1" x14ac:dyDescent="0.2"/>
    <row r="20470" ht="12.75" customHeight="1" x14ac:dyDescent="0.2"/>
    <row r="20471" ht="12.75" customHeight="1" x14ac:dyDescent="0.2"/>
    <row r="20472" ht="12.75" customHeight="1" x14ac:dyDescent="0.2"/>
    <row r="20473" ht="12.75" customHeight="1" x14ac:dyDescent="0.2"/>
    <row r="20474" ht="12.75" customHeight="1" x14ac:dyDescent="0.2"/>
    <row r="20475" ht="12.75" customHeight="1" x14ac:dyDescent="0.2"/>
    <row r="20476" ht="12.75" customHeight="1" x14ac:dyDescent="0.2"/>
    <row r="20477" ht="12.75" customHeight="1" x14ac:dyDescent="0.2"/>
    <row r="20478" ht="12.75" customHeight="1" x14ac:dyDescent="0.2"/>
    <row r="20479" ht="12.75" customHeight="1" x14ac:dyDescent="0.2"/>
    <row r="20480" ht="12.75" customHeight="1" x14ac:dyDescent="0.2"/>
    <row r="20481" ht="12.75" customHeight="1" x14ac:dyDescent="0.2"/>
    <row r="20482" ht="12.75" customHeight="1" x14ac:dyDescent="0.2"/>
    <row r="20483" ht="12.75" customHeight="1" x14ac:dyDescent="0.2"/>
    <row r="20484" ht="12.75" customHeight="1" x14ac:dyDescent="0.2"/>
    <row r="20485" ht="12.75" customHeight="1" x14ac:dyDescent="0.2"/>
    <row r="20486" ht="12.75" customHeight="1" x14ac:dyDescent="0.2"/>
    <row r="20487" ht="12.75" customHeight="1" x14ac:dyDescent="0.2"/>
    <row r="20488" ht="12.75" customHeight="1" x14ac:dyDescent="0.2"/>
    <row r="20489" ht="12.75" customHeight="1" x14ac:dyDescent="0.2"/>
    <row r="20490" ht="12.75" customHeight="1" x14ac:dyDescent="0.2"/>
    <row r="20491" ht="12.75" customHeight="1" x14ac:dyDescent="0.2"/>
    <row r="20492" ht="12.75" customHeight="1" x14ac:dyDescent="0.2"/>
    <row r="20493" ht="12.75" customHeight="1" x14ac:dyDescent="0.2"/>
    <row r="20494" ht="12.75" customHeight="1" x14ac:dyDescent="0.2"/>
    <row r="20495" ht="12.75" customHeight="1" x14ac:dyDescent="0.2"/>
    <row r="20496" ht="12.75" customHeight="1" x14ac:dyDescent="0.2"/>
    <row r="20497" ht="12.75" customHeight="1" x14ac:dyDescent="0.2"/>
    <row r="20498" ht="12.75" customHeight="1" x14ac:dyDescent="0.2"/>
    <row r="20499" ht="12.75" customHeight="1" x14ac:dyDescent="0.2"/>
    <row r="20500" ht="12.75" customHeight="1" x14ac:dyDescent="0.2"/>
    <row r="20501" ht="12.75" customHeight="1" x14ac:dyDescent="0.2"/>
    <row r="20502" ht="12.75" customHeight="1" x14ac:dyDescent="0.2"/>
    <row r="20503" ht="12.75" customHeight="1" x14ac:dyDescent="0.2"/>
    <row r="20504" ht="12.75" customHeight="1" x14ac:dyDescent="0.2"/>
    <row r="20505" ht="12.75" customHeight="1" x14ac:dyDescent="0.2"/>
    <row r="20506" ht="12.75" customHeight="1" x14ac:dyDescent="0.2"/>
    <row r="20507" ht="12.75" customHeight="1" x14ac:dyDescent="0.2"/>
    <row r="20508" ht="12.75" customHeight="1" x14ac:dyDescent="0.2"/>
    <row r="20509" ht="12.75" customHeight="1" x14ac:dyDescent="0.2"/>
    <row r="20510" ht="12.75" customHeight="1" x14ac:dyDescent="0.2"/>
    <row r="20511" ht="12.75" customHeight="1" x14ac:dyDescent="0.2"/>
    <row r="20512" ht="12.75" customHeight="1" x14ac:dyDescent="0.2"/>
    <row r="20513" ht="12.75" customHeight="1" x14ac:dyDescent="0.2"/>
    <row r="20514" ht="12.75" customHeight="1" x14ac:dyDescent="0.2"/>
    <row r="20515" ht="12.75" customHeight="1" x14ac:dyDescent="0.2"/>
    <row r="20516" ht="12.75" customHeight="1" x14ac:dyDescent="0.2"/>
    <row r="20517" ht="12.75" customHeight="1" x14ac:dyDescent="0.2"/>
    <row r="20518" ht="12.75" customHeight="1" x14ac:dyDescent="0.2"/>
    <row r="20519" ht="12.75" customHeight="1" x14ac:dyDescent="0.2"/>
    <row r="20520" ht="12.75" customHeight="1" x14ac:dyDescent="0.2"/>
    <row r="20521" ht="12.75" customHeight="1" x14ac:dyDescent="0.2"/>
    <row r="20522" ht="12.75" customHeight="1" x14ac:dyDescent="0.2"/>
    <row r="20523" ht="12.75" customHeight="1" x14ac:dyDescent="0.2"/>
    <row r="20524" ht="12.75" customHeight="1" x14ac:dyDescent="0.2"/>
    <row r="20525" ht="12.75" customHeight="1" x14ac:dyDescent="0.2"/>
    <row r="20526" ht="12.75" customHeight="1" x14ac:dyDescent="0.2"/>
    <row r="20527" ht="12.75" customHeight="1" x14ac:dyDescent="0.2"/>
    <row r="20528" ht="12.75" customHeight="1" x14ac:dyDescent="0.2"/>
    <row r="20529" ht="12.75" customHeight="1" x14ac:dyDescent="0.2"/>
    <row r="20530" ht="12.75" customHeight="1" x14ac:dyDescent="0.2"/>
    <row r="20531" ht="12.75" customHeight="1" x14ac:dyDescent="0.2"/>
    <row r="20532" ht="12.75" customHeight="1" x14ac:dyDescent="0.2"/>
    <row r="20533" ht="12.75" customHeight="1" x14ac:dyDescent="0.2"/>
    <row r="20534" ht="12.75" customHeight="1" x14ac:dyDescent="0.2"/>
    <row r="20535" ht="12.75" customHeight="1" x14ac:dyDescent="0.2"/>
    <row r="20536" ht="12.75" customHeight="1" x14ac:dyDescent="0.2"/>
    <row r="20537" ht="12.75" customHeight="1" x14ac:dyDescent="0.2"/>
    <row r="20538" ht="12.75" customHeight="1" x14ac:dyDescent="0.2"/>
    <row r="20539" ht="12.75" customHeight="1" x14ac:dyDescent="0.2"/>
    <row r="20540" ht="12.75" customHeight="1" x14ac:dyDescent="0.2"/>
    <row r="20541" ht="12.75" customHeight="1" x14ac:dyDescent="0.2"/>
    <row r="20542" ht="12.75" customHeight="1" x14ac:dyDescent="0.2"/>
    <row r="20543" ht="12.75" customHeight="1" x14ac:dyDescent="0.2"/>
    <row r="20544" ht="12.75" customHeight="1" x14ac:dyDescent="0.2"/>
    <row r="20545" ht="12.75" customHeight="1" x14ac:dyDescent="0.2"/>
    <row r="20546" ht="12.75" customHeight="1" x14ac:dyDescent="0.2"/>
    <row r="20547" ht="12.75" customHeight="1" x14ac:dyDescent="0.2"/>
    <row r="20548" ht="12.75" customHeight="1" x14ac:dyDescent="0.2"/>
    <row r="20549" ht="12.75" customHeight="1" x14ac:dyDescent="0.2"/>
    <row r="20550" ht="12.75" customHeight="1" x14ac:dyDescent="0.2"/>
    <row r="20551" ht="12.75" customHeight="1" x14ac:dyDescent="0.2"/>
    <row r="20552" ht="12.75" customHeight="1" x14ac:dyDescent="0.2"/>
    <row r="20553" ht="12.75" customHeight="1" x14ac:dyDescent="0.2"/>
    <row r="20554" ht="12.75" customHeight="1" x14ac:dyDescent="0.2"/>
    <row r="20555" ht="12.75" customHeight="1" x14ac:dyDescent="0.2"/>
    <row r="20556" ht="12.75" customHeight="1" x14ac:dyDescent="0.2"/>
    <row r="20557" ht="12.75" customHeight="1" x14ac:dyDescent="0.2"/>
    <row r="20558" ht="12.75" customHeight="1" x14ac:dyDescent="0.2"/>
    <row r="20559" ht="12.75" customHeight="1" x14ac:dyDescent="0.2"/>
    <row r="20560" ht="12.75" customHeight="1" x14ac:dyDescent="0.2"/>
    <row r="20561" ht="12.75" customHeight="1" x14ac:dyDescent="0.2"/>
    <row r="20562" ht="12.75" customHeight="1" x14ac:dyDescent="0.2"/>
    <row r="20563" ht="12.75" customHeight="1" x14ac:dyDescent="0.2"/>
    <row r="20564" ht="12.75" customHeight="1" x14ac:dyDescent="0.2"/>
    <row r="20565" ht="12.75" customHeight="1" x14ac:dyDescent="0.2"/>
    <row r="20566" ht="12.75" customHeight="1" x14ac:dyDescent="0.2"/>
    <row r="20567" ht="12.75" customHeight="1" x14ac:dyDescent="0.2"/>
    <row r="20568" ht="12.75" customHeight="1" x14ac:dyDescent="0.2"/>
    <row r="20569" ht="12.75" customHeight="1" x14ac:dyDescent="0.2"/>
    <row r="20570" ht="12.75" customHeight="1" x14ac:dyDescent="0.2"/>
    <row r="20571" ht="12.75" customHeight="1" x14ac:dyDescent="0.2"/>
    <row r="20572" ht="12.75" customHeight="1" x14ac:dyDescent="0.2"/>
    <row r="20573" ht="12.75" customHeight="1" x14ac:dyDescent="0.2"/>
    <row r="20574" ht="12.75" customHeight="1" x14ac:dyDescent="0.2"/>
    <row r="20575" ht="12.75" customHeight="1" x14ac:dyDescent="0.2"/>
    <row r="20576" ht="12.75" customHeight="1" x14ac:dyDescent="0.2"/>
    <row r="20577" ht="12.75" customHeight="1" x14ac:dyDescent="0.2"/>
    <row r="20578" ht="12.75" customHeight="1" x14ac:dyDescent="0.2"/>
    <row r="20579" ht="12.75" customHeight="1" x14ac:dyDescent="0.2"/>
    <row r="20580" ht="12.75" customHeight="1" x14ac:dyDescent="0.2"/>
    <row r="20581" ht="12.75" customHeight="1" x14ac:dyDescent="0.2"/>
    <row r="20582" ht="12.75" customHeight="1" x14ac:dyDescent="0.2"/>
    <row r="20583" ht="12.75" customHeight="1" x14ac:dyDescent="0.2"/>
    <row r="20584" ht="12.75" customHeight="1" x14ac:dyDescent="0.2"/>
    <row r="20585" ht="12.75" customHeight="1" x14ac:dyDescent="0.2"/>
    <row r="20586" ht="12.75" customHeight="1" x14ac:dyDescent="0.2"/>
    <row r="20587" ht="12.75" customHeight="1" x14ac:dyDescent="0.2"/>
    <row r="20588" ht="12.75" customHeight="1" x14ac:dyDescent="0.2"/>
    <row r="20589" ht="12.75" customHeight="1" x14ac:dyDescent="0.2"/>
    <row r="20590" ht="12.75" customHeight="1" x14ac:dyDescent="0.2"/>
    <row r="20591" ht="12.75" customHeight="1" x14ac:dyDescent="0.2"/>
    <row r="20592" ht="12.75" customHeight="1" x14ac:dyDescent="0.2"/>
    <row r="20593" ht="12.75" customHeight="1" x14ac:dyDescent="0.2"/>
    <row r="20594" ht="12.75" customHeight="1" x14ac:dyDescent="0.2"/>
    <row r="20595" ht="12.75" customHeight="1" x14ac:dyDescent="0.2"/>
    <row r="20596" ht="12.75" customHeight="1" x14ac:dyDescent="0.2"/>
    <row r="20597" ht="12.75" customHeight="1" x14ac:dyDescent="0.2"/>
    <row r="20598" ht="12.75" customHeight="1" x14ac:dyDescent="0.2"/>
    <row r="20599" ht="12.75" customHeight="1" x14ac:dyDescent="0.2"/>
    <row r="20600" ht="12.75" customHeight="1" x14ac:dyDescent="0.2"/>
    <row r="20601" ht="12.75" customHeight="1" x14ac:dyDescent="0.2"/>
    <row r="20602" ht="12.75" customHeight="1" x14ac:dyDescent="0.2"/>
    <row r="20603" ht="12.75" customHeight="1" x14ac:dyDescent="0.2"/>
    <row r="20604" ht="12.75" customHeight="1" x14ac:dyDescent="0.2"/>
    <row r="20605" ht="12.75" customHeight="1" x14ac:dyDescent="0.2"/>
    <row r="20606" ht="12.75" customHeight="1" x14ac:dyDescent="0.2"/>
    <row r="20607" ht="12.75" customHeight="1" x14ac:dyDescent="0.2"/>
    <row r="20608" ht="12.75" customHeight="1" x14ac:dyDescent="0.2"/>
    <row r="20609" ht="12.75" customHeight="1" x14ac:dyDescent="0.2"/>
    <row r="20610" ht="12.75" customHeight="1" x14ac:dyDescent="0.2"/>
    <row r="20611" ht="12.75" customHeight="1" x14ac:dyDescent="0.2"/>
    <row r="20612" ht="12.75" customHeight="1" x14ac:dyDescent="0.2"/>
    <row r="20613" ht="12.75" customHeight="1" x14ac:dyDescent="0.2"/>
    <row r="20614" ht="12.75" customHeight="1" x14ac:dyDescent="0.2"/>
    <row r="20615" ht="12.75" customHeight="1" x14ac:dyDescent="0.2"/>
    <row r="20616" ht="12.75" customHeight="1" x14ac:dyDescent="0.2"/>
    <row r="20617" ht="12.75" customHeight="1" x14ac:dyDescent="0.2"/>
    <row r="20618" ht="12.75" customHeight="1" x14ac:dyDescent="0.2"/>
    <row r="20619" ht="12.75" customHeight="1" x14ac:dyDescent="0.2"/>
    <row r="20620" ht="12.75" customHeight="1" x14ac:dyDescent="0.2"/>
    <row r="20621" ht="12.75" customHeight="1" x14ac:dyDescent="0.2"/>
    <row r="20622" ht="12.75" customHeight="1" x14ac:dyDescent="0.2"/>
    <row r="20623" ht="12.75" customHeight="1" x14ac:dyDescent="0.2"/>
    <row r="20624" ht="12.75" customHeight="1" x14ac:dyDescent="0.2"/>
    <row r="20625" ht="12.75" customHeight="1" x14ac:dyDescent="0.2"/>
    <row r="20626" ht="12.75" customHeight="1" x14ac:dyDescent="0.2"/>
    <row r="20627" ht="12.75" customHeight="1" x14ac:dyDescent="0.2"/>
    <row r="20628" ht="12.75" customHeight="1" x14ac:dyDescent="0.2"/>
    <row r="20629" ht="12.75" customHeight="1" x14ac:dyDescent="0.2"/>
    <row r="20630" ht="12.75" customHeight="1" x14ac:dyDescent="0.2"/>
    <row r="20631" ht="12.75" customHeight="1" x14ac:dyDescent="0.2"/>
    <row r="20632" ht="12.75" customHeight="1" x14ac:dyDescent="0.2"/>
    <row r="20633" ht="12.75" customHeight="1" x14ac:dyDescent="0.2"/>
    <row r="20634" ht="12.75" customHeight="1" x14ac:dyDescent="0.2"/>
    <row r="20635" ht="12.75" customHeight="1" x14ac:dyDescent="0.2"/>
    <row r="20636" ht="12.75" customHeight="1" x14ac:dyDescent="0.2"/>
    <row r="20637" ht="12.75" customHeight="1" x14ac:dyDescent="0.2"/>
    <row r="20638" ht="12.75" customHeight="1" x14ac:dyDescent="0.2"/>
    <row r="20639" ht="12.75" customHeight="1" x14ac:dyDescent="0.2"/>
    <row r="20640" ht="12.75" customHeight="1" x14ac:dyDescent="0.2"/>
    <row r="20641" ht="12.75" customHeight="1" x14ac:dyDescent="0.2"/>
    <row r="20642" ht="12.75" customHeight="1" x14ac:dyDescent="0.2"/>
    <row r="20643" ht="12.75" customHeight="1" x14ac:dyDescent="0.2"/>
    <row r="20644" ht="12.75" customHeight="1" x14ac:dyDescent="0.2"/>
    <row r="20645" ht="12.75" customHeight="1" x14ac:dyDescent="0.2"/>
    <row r="20646" ht="12.75" customHeight="1" x14ac:dyDescent="0.2"/>
    <row r="20647" ht="12.75" customHeight="1" x14ac:dyDescent="0.2"/>
    <row r="20648" ht="12.75" customHeight="1" x14ac:dyDescent="0.2"/>
    <row r="20649" ht="12.75" customHeight="1" x14ac:dyDescent="0.2"/>
    <row r="20650" ht="12.75" customHeight="1" x14ac:dyDescent="0.2"/>
    <row r="20651" ht="12.75" customHeight="1" x14ac:dyDescent="0.2"/>
    <row r="20652" ht="12.75" customHeight="1" x14ac:dyDescent="0.2"/>
    <row r="20653" ht="12.75" customHeight="1" x14ac:dyDescent="0.2"/>
    <row r="20654" ht="12.75" customHeight="1" x14ac:dyDescent="0.2"/>
    <row r="20655" ht="12.75" customHeight="1" x14ac:dyDescent="0.2"/>
    <row r="20656" ht="12.75" customHeight="1" x14ac:dyDescent="0.2"/>
    <row r="20657" ht="12.75" customHeight="1" x14ac:dyDescent="0.2"/>
    <row r="20658" ht="12.75" customHeight="1" x14ac:dyDescent="0.2"/>
    <row r="20659" ht="12.75" customHeight="1" x14ac:dyDescent="0.2"/>
    <row r="20660" ht="12.75" customHeight="1" x14ac:dyDescent="0.2"/>
    <row r="20661" ht="12.75" customHeight="1" x14ac:dyDescent="0.2"/>
    <row r="20662" ht="12.75" customHeight="1" x14ac:dyDescent="0.2"/>
    <row r="20663" ht="12.75" customHeight="1" x14ac:dyDescent="0.2"/>
    <row r="20664" ht="12.75" customHeight="1" x14ac:dyDescent="0.2"/>
    <row r="20665" ht="12.75" customHeight="1" x14ac:dyDescent="0.2"/>
    <row r="20666" ht="12.75" customHeight="1" x14ac:dyDescent="0.2"/>
    <row r="20667" ht="12.75" customHeight="1" x14ac:dyDescent="0.2"/>
    <row r="20668" ht="12.75" customHeight="1" x14ac:dyDescent="0.2"/>
    <row r="20669" ht="12.75" customHeight="1" x14ac:dyDescent="0.2"/>
    <row r="20670" ht="12.75" customHeight="1" x14ac:dyDescent="0.2"/>
    <row r="20671" ht="12.75" customHeight="1" x14ac:dyDescent="0.2"/>
    <row r="20672" ht="12.75" customHeight="1" x14ac:dyDescent="0.2"/>
    <row r="20673" ht="12.75" customHeight="1" x14ac:dyDescent="0.2"/>
    <row r="20674" ht="12.75" customHeight="1" x14ac:dyDescent="0.2"/>
    <row r="20675" ht="12.75" customHeight="1" x14ac:dyDescent="0.2"/>
    <row r="20676" ht="12.75" customHeight="1" x14ac:dyDescent="0.2"/>
    <row r="20677" ht="12.75" customHeight="1" x14ac:dyDescent="0.2"/>
    <row r="20678" ht="12.75" customHeight="1" x14ac:dyDescent="0.2"/>
    <row r="20679" ht="12.75" customHeight="1" x14ac:dyDescent="0.2"/>
    <row r="20680" ht="12.75" customHeight="1" x14ac:dyDescent="0.2"/>
    <row r="20681" ht="12.75" customHeight="1" x14ac:dyDescent="0.2"/>
    <row r="20682" ht="12.75" customHeight="1" x14ac:dyDescent="0.2"/>
    <row r="20683" ht="12.75" customHeight="1" x14ac:dyDescent="0.2"/>
    <row r="20684" ht="12.75" customHeight="1" x14ac:dyDescent="0.2"/>
    <row r="20685" ht="12.75" customHeight="1" x14ac:dyDescent="0.2"/>
    <row r="20686" ht="12.75" customHeight="1" x14ac:dyDescent="0.2"/>
    <row r="20687" ht="12.75" customHeight="1" x14ac:dyDescent="0.2"/>
    <row r="20688" ht="12.75" customHeight="1" x14ac:dyDescent="0.2"/>
    <row r="20689" ht="12.75" customHeight="1" x14ac:dyDescent="0.2"/>
    <row r="20690" ht="12.75" customHeight="1" x14ac:dyDescent="0.2"/>
    <row r="20691" ht="12.75" customHeight="1" x14ac:dyDescent="0.2"/>
    <row r="20692" ht="12.75" customHeight="1" x14ac:dyDescent="0.2"/>
    <row r="20693" ht="12.75" customHeight="1" x14ac:dyDescent="0.2"/>
    <row r="20694" ht="12.75" customHeight="1" x14ac:dyDescent="0.2"/>
    <row r="20695" ht="12.75" customHeight="1" x14ac:dyDescent="0.2"/>
    <row r="20696" ht="12.75" customHeight="1" x14ac:dyDescent="0.2"/>
    <row r="20697" ht="12.75" customHeight="1" x14ac:dyDescent="0.2"/>
    <row r="20698" ht="12.75" customHeight="1" x14ac:dyDescent="0.2"/>
    <row r="20699" ht="12.75" customHeight="1" x14ac:dyDescent="0.2"/>
    <row r="20700" ht="12.75" customHeight="1" x14ac:dyDescent="0.2"/>
    <row r="20701" ht="12.75" customHeight="1" x14ac:dyDescent="0.2"/>
    <row r="20702" ht="12.75" customHeight="1" x14ac:dyDescent="0.2"/>
    <row r="20703" ht="12.75" customHeight="1" x14ac:dyDescent="0.2"/>
    <row r="20704" ht="12.75" customHeight="1" x14ac:dyDescent="0.2"/>
    <row r="20705" ht="12.75" customHeight="1" x14ac:dyDescent="0.2"/>
    <row r="20706" ht="12.75" customHeight="1" x14ac:dyDescent="0.2"/>
    <row r="20707" ht="12.75" customHeight="1" x14ac:dyDescent="0.2"/>
    <row r="20708" ht="12.75" customHeight="1" x14ac:dyDescent="0.2"/>
    <row r="20709" ht="12.75" customHeight="1" x14ac:dyDescent="0.2"/>
    <row r="20710" ht="12.75" customHeight="1" x14ac:dyDescent="0.2"/>
    <row r="20711" ht="12.75" customHeight="1" x14ac:dyDescent="0.2"/>
    <row r="20712" ht="12.75" customHeight="1" x14ac:dyDescent="0.2"/>
    <row r="20713" ht="12.75" customHeight="1" x14ac:dyDescent="0.2"/>
    <row r="20714" ht="12.75" customHeight="1" x14ac:dyDescent="0.2"/>
    <row r="20715" ht="12.75" customHeight="1" x14ac:dyDescent="0.2"/>
    <row r="20716" ht="12.75" customHeight="1" x14ac:dyDescent="0.2"/>
    <row r="20717" ht="12.75" customHeight="1" x14ac:dyDescent="0.2"/>
    <row r="20718" ht="12.75" customHeight="1" x14ac:dyDescent="0.2"/>
    <row r="20719" ht="12.75" customHeight="1" x14ac:dyDescent="0.2"/>
    <row r="20720" ht="12.75" customHeight="1" x14ac:dyDescent="0.2"/>
    <row r="20721" ht="12.75" customHeight="1" x14ac:dyDescent="0.2"/>
    <row r="20722" ht="12.75" customHeight="1" x14ac:dyDescent="0.2"/>
    <row r="20723" ht="12.75" customHeight="1" x14ac:dyDescent="0.2"/>
    <row r="20724" ht="12.75" customHeight="1" x14ac:dyDescent="0.2"/>
    <row r="20725" ht="12.75" customHeight="1" x14ac:dyDescent="0.2"/>
    <row r="20726" ht="12.75" customHeight="1" x14ac:dyDescent="0.2"/>
    <row r="20727" ht="12.75" customHeight="1" x14ac:dyDescent="0.2"/>
    <row r="20728" ht="12.75" customHeight="1" x14ac:dyDescent="0.2"/>
    <row r="20729" ht="12.75" customHeight="1" x14ac:dyDescent="0.2"/>
    <row r="20730" ht="12.75" customHeight="1" x14ac:dyDescent="0.2"/>
    <row r="20731" ht="12.75" customHeight="1" x14ac:dyDescent="0.2"/>
    <row r="20732" ht="12.75" customHeight="1" x14ac:dyDescent="0.2"/>
    <row r="20733" ht="12.75" customHeight="1" x14ac:dyDescent="0.2"/>
    <row r="20734" ht="12.75" customHeight="1" x14ac:dyDescent="0.2"/>
    <row r="20735" ht="12.75" customHeight="1" x14ac:dyDescent="0.2"/>
    <row r="20736" ht="12.75" customHeight="1" x14ac:dyDescent="0.2"/>
    <row r="20737" ht="12.75" customHeight="1" x14ac:dyDescent="0.2"/>
    <row r="20738" ht="12.75" customHeight="1" x14ac:dyDescent="0.2"/>
    <row r="20739" ht="12.75" customHeight="1" x14ac:dyDescent="0.2"/>
    <row r="20740" ht="12.75" customHeight="1" x14ac:dyDescent="0.2"/>
    <row r="20741" ht="12.75" customHeight="1" x14ac:dyDescent="0.2"/>
    <row r="20742" ht="12.75" customHeight="1" x14ac:dyDescent="0.2"/>
    <row r="20743" ht="12.75" customHeight="1" x14ac:dyDescent="0.2"/>
    <row r="20744" ht="12.75" customHeight="1" x14ac:dyDescent="0.2"/>
    <row r="20745" ht="12.75" customHeight="1" x14ac:dyDescent="0.2"/>
    <row r="20746" ht="12.75" customHeight="1" x14ac:dyDescent="0.2"/>
    <row r="20747" ht="12.75" customHeight="1" x14ac:dyDescent="0.2"/>
    <row r="20748" ht="12.75" customHeight="1" x14ac:dyDescent="0.2"/>
    <row r="20749" ht="12.75" customHeight="1" x14ac:dyDescent="0.2"/>
    <row r="20750" ht="12.75" customHeight="1" x14ac:dyDescent="0.2"/>
    <row r="20751" ht="12.75" customHeight="1" x14ac:dyDescent="0.2"/>
    <row r="20752" ht="12.75" customHeight="1" x14ac:dyDescent="0.2"/>
    <row r="20753" ht="12.75" customHeight="1" x14ac:dyDescent="0.2"/>
    <row r="20754" ht="12.75" customHeight="1" x14ac:dyDescent="0.2"/>
    <row r="20755" ht="12.75" customHeight="1" x14ac:dyDescent="0.2"/>
    <row r="20756" ht="12.75" customHeight="1" x14ac:dyDescent="0.2"/>
    <row r="20757" ht="12.75" customHeight="1" x14ac:dyDescent="0.2"/>
    <row r="20758" ht="12.75" customHeight="1" x14ac:dyDescent="0.2"/>
    <row r="20759" ht="12.75" customHeight="1" x14ac:dyDescent="0.2"/>
    <row r="20760" ht="12.75" customHeight="1" x14ac:dyDescent="0.2"/>
    <row r="20761" ht="12.75" customHeight="1" x14ac:dyDescent="0.2"/>
    <row r="20762" ht="12.75" customHeight="1" x14ac:dyDescent="0.2"/>
    <row r="20763" ht="12.75" customHeight="1" x14ac:dyDescent="0.2"/>
    <row r="20764" ht="12.75" customHeight="1" x14ac:dyDescent="0.2"/>
    <row r="20765" ht="12.75" customHeight="1" x14ac:dyDescent="0.2"/>
    <row r="20766" ht="12.75" customHeight="1" x14ac:dyDescent="0.2"/>
    <row r="20767" ht="12.75" customHeight="1" x14ac:dyDescent="0.2"/>
    <row r="20768" ht="12.75" customHeight="1" x14ac:dyDescent="0.2"/>
    <row r="20769" ht="12.75" customHeight="1" x14ac:dyDescent="0.2"/>
    <row r="20770" ht="12.75" customHeight="1" x14ac:dyDescent="0.2"/>
    <row r="20771" ht="12.75" customHeight="1" x14ac:dyDescent="0.2"/>
    <row r="20772" ht="12.75" customHeight="1" x14ac:dyDescent="0.2"/>
    <row r="20773" ht="12.75" customHeight="1" x14ac:dyDescent="0.2"/>
    <row r="20774" ht="12.75" customHeight="1" x14ac:dyDescent="0.2"/>
    <row r="20775" ht="12.75" customHeight="1" x14ac:dyDescent="0.2"/>
    <row r="20776" ht="12.75" customHeight="1" x14ac:dyDescent="0.2"/>
    <row r="20777" ht="12.75" customHeight="1" x14ac:dyDescent="0.2"/>
    <row r="20778" ht="12.75" customHeight="1" x14ac:dyDescent="0.2"/>
    <row r="20779" ht="12.75" customHeight="1" x14ac:dyDescent="0.2"/>
    <row r="20780" ht="12.75" customHeight="1" x14ac:dyDescent="0.2"/>
    <row r="20781" ht="12.75" customHeight="1" x14ac:dyDescent="0.2"/>
    <row r="20782" ht="12.75" customHeight="1" x14ac:dyDescent="0.2"/>
    <row r="20783" ht="12.75" customHeight="1" x14ac:dyDescent="0.2"/>
    <row r="20784" ht="12.75" customHeight="1" x14ac:dyDescent="0.2"/>
    <row r="20785" ht="12.75" customHeight="1" x14ac:dyDescent="0.2"/>
    <row r="20786" ht="12.75" customHeight="1" x14ac:dyDescent="0.2"/>
    <row r="20787" ht="12.75" customHeight="1" x14ac:dyDescent="0.2"/>
    <row r="20788" ht="12.75" customHeight="1" x14ac:dyDescent="0.2"/>
    <row r="20789" ht="12.75" customHeight="1" x14ac:dyDescent="0.2"/>
    <row r="20790" ht="12.75" customHeight="1" x14ac:dyDescent="0.2"/>
    <row r="20791" ht="12.75" customHeight="1" x14ac:dyDescent="0.2"/>
    <row r="20792" ht="12.75" customHeight="1" x14ac:dyDescent="0.2"/>
    <row r="20793" ht="12.75" customHeight="1" x14ac:dyDescent="0.2"/>
    <row r="20794" ht="12.75" customHeight="1" x14ac:dyDescent="0.2"/>
    <row r="20795" ht="12.75" customHeight="1" x14ac:dyDescent="0.2"/>
    <row r="20796" ht="12.75" customHeight="1" x14ac:dyDescent="0.2"/>
    <row r="20797" ht="12.75" customHeight="1" x14ac:dyDescent="0.2"/>
    <row r="20798" ht="12.75" customHeight="1" x14ac:dyDescent="0.2"/>
    <row r="20799" ht="12.75" customHeight="1" x14ac:dyDescent="0.2"/>
    <row r="20800" ht="12.75" customHeight="1" x14ac:dyDescent="0.2"/>
    <row r="20801" ht="12.75" customHeight="1" x14ac:dyDescent="0.2"/>
    <row r="20802" ht="12.75" customHeight="1" x14ac:dyDescent="0.2"/>
    <row r="20803" ht="12.75" customHeight="1" x14ac:dyDescent="0.2"/>
    <row r="20804" ht="12.75" customHeight="1" x14ac:dyDescent="0.2"/>
    <row r="20805" ht="12.75" customHeight="1" x14ac:dyDescent="0.2"/>
    <row r="20806" ht="12.75" customHeight="1" x14ac:dyDescent="0.2"/>
    <row r="20807" ht="12.75" customHeight="1" x14ac:dyDescent="0.2"/>
    <row r="20808" ht="12.75" customHeight="1" x14ac:dyDescent="0.2"/>
    <row r="20809" ht="12.75" customHeight="1" x14ac:dyDescent="0.2"/>
    <row r="20810" ht="12.75" customHeight="1" x14ac:dyDescent="0.2"/>
    <row r="20811" ht="12.75" customHeight="1" x14ac:dyDescent="0.2"/>
    <row r="20812" ht="12.75" customHeight="1" x14ac:dyDescent="0.2"/>
    <row r="20813" ht="12.75" customHeight="1" x14ac:dyDescent="0.2"/>
    <row r="20814" ht="12.75" customHeight="1" x14ac:dyDescent="0.2"/>
    <row r="20815" ht="12.75" customHeight="1" x14ac:dyDescent="0.2"/>
    <row r="20816" ht="12.75" customHeight="1" x14ac:dyDescent="0.2"/>
    <row r="20817" ht="12.75" customHeight="1" x14ac:dyDescent="0.2"/>
    <row r="20818" ht="12.75" customHeight="1" x14ac:dyDescent="0.2"/>
    <row r="20819" ht="12.75" customHeight="1" x14ac:dyDescent="0.2"/>
    <row r="20820" ht="12.75" customHeight="1" x14ac:dyDescent="0.2"/>
    <row r="20821" ht="12.75" customHeight="1" x14ac:dyDescent="0.2"/>
    <row r="20822" ht="12.75" customHeight="1" x14ac:dyDescent="0.2"/>
    <row r="20823" ht="12.75" customHeight="1" x14ac:dyDescent="0.2"/>
    <row r="20824" ht="12.75" customHeight="1" x14ac:dyDescent="0.2"/>
    <row r="20825" ht="12.75" customHeight="1" x14ac:dyDescent="0.2"/>
    <row r="20826" ht="12.75" customHeight="1" x14ac:dyDescent="0.2"/>
    <row r="20827" ht="12.75" customHeight="1" x14ac:dyDescent="0.2"/>
    <row r="20828" ht="12.75" customHeight="1" x14ac:dyDescent="0.2"/>
    <row r="20829" ht="12.75" customHeight="1" x14ac:dyDescent="0.2"/>
    <row r="20830" ht="12.75" customHeight="1" x14ac:dyDescent="0.2"/>
    <row r="20831" ht="12.75" customHeight="1" x14ac:dyDescent="0.2"/>
    <row r="20832" ht="12.75" customHeight="1" x14ac:dyDescent="0.2"/>
    <row r="20833" ht="12.75" customHeight="1" x14ac:dyDescent="0.2"/>
    <row r="20834" ht="12.75" customHeight="1" x14ac:dyDescent="0.2"/>
    <row r="20835" ht="12.75" customHeight="1" x14ac:dyDescent="0.2"/>
    <row r="20836" ht="12.75" customHeight="1" x14ac:dyDescent="0.2"/>
    <row r="20837" ht="12.75" customHeight="1" x14ac:dyDescent="0.2"/>
    <row r="20838" ht="12.75" customHeight="1" x14ac:dyDescent="0.2"/>
    <row r="20839" ht="12.75" customHeight="1" x14ac:dyDescent="0.2"/>
    <row r="20840" ht="12.75" customHeight="1" x14ac:dyDescent="0.2"/>
    <row r="20841" ht="12.75" customHeight="1" x14ac:dyDescent="0.2"/>
    <row r="20842" ht="12.75" customHeight="1" x14ac:dyDescent="0.2"/>
    <row r="20843" ht="12.75" customHeight="1" x14ac:dyDescent="0.2"/>
    <row r="20844" ht="12.75" customHeight="1" x14ac:dyDescent="0.2"/>
    <row r="20845" ht="12.75" customHeight="1" x14ac:dyDescent="0.2"/>
    <row r="20846" ht="12.75" customHeight="1" x14ac:dyDescent="0.2"/>
    <row r="20847" ht="12.75" customHeight="1" x14ac:dyDescent="0.2"/>
    <row r="20848" ht="12.75" customHeight="1" x14ac:dyDescent="0.2"/>
    <row r="20849" ht="12.75" customHeight="1" x14ac:dyDescent="0.2"/>
    <row r="20850" ht="12.75" customHeight="1" x14ac:dyDescent="0.2"/>
    <row r="20851" ht="12.75" customHeight="1" x14ac:dyDescent="0.2"/>
    <row r="20852" ht="12.75" customHeight="1" x14ac:dyDescent="0.2"/>
    <row r="20853" ht="12.75" customHeight="1" x14ac:dyDescent="0.2"/>
    <row r="20854" ht="12.75" customHeight="1" x14ac:dyDescent="0.2"/>
    <row r="20855" ht="12.75" customHeight="1" x14ac:dyDescent="0.2"/>
    <row r="20856" ht="12.75" customHeight="1" x14ac:dyDescent="0.2"/>
    <row r="20857" ht="12.75" customHeight="1" x14ac:dyDescent="0.2"/>
    <row r="20858" ht="12.75" customHeight="1" x14ac:dyDescent="0.2"/>
    <row r="20859" ht="12.75" customHeight="1" x14ac:dyDescent="0.2"/>
    <row r="20860" ht="12.75" customHeight="1" x14ac:dyDescent="0.2"/>
    <row r="20861" ht="12.75" customHeight="1" x14ac:dyDescent="0.2"/>
    <row r="20862" ht="12.75" customHeight="1" x14ac:dyDescent="0.2"/>
    <row r="20863" ht="12.75" customHeight="1" x14ac:dyDescent="0.2"/>
    <row r="20864" ht="12.75" customHeight="1" x14ac:dyDescent="0.2"/>
    <row r="20865" ht="12.75" customHeight="1" x14ac:dyDescent="0.2"/>
    <row r="20866" ht="12.75" customHeight="1" x14ac:dyDescent="0.2"/>
    <row r="20867" ht="12.75" customHeight="1" x14ac:dyDescent="0.2"/>
    <row r="20868" ht="12.75" customHeight="1" x14ac:dyDescent="0.2"/>
    <row r="20869" ht="12.75" customHeight="1" x14ac:dyDescent="0.2"/>
    <row r="20870" ht="12.75" customHeight="1" x14ac:dyDescent="0.2"/>
    <row r="20871" ht="12.75" customHeight="1" x14ac:dyDescent="0.2"/>
    <row r="20872" ht="12.75" customHeight="1" x14ac:dyDescent="0.2"/>
    <row r="20873" ht="12.75" customHeight="1" x14ac:dyDescent="0.2"/>
    <row r="20874" ht="12.75" customHeight="1" x14ac:dyDescent="0.2"/>
    <row r="20875" ht="12.75" customHeight="1" x14ac:dyDescent="0.2"/>
    <row r="20876" ht="12.75" customHeight="1" x14ac:dyDescent="0.2"/>
    <row r="20877" ht="12.75" customHeight="1" x14ac:dyDescent="0.2"/>
    <row r="20878" ht="12.75" customHeight="1" x14ac:dyDescent="0.2"/>
    <row r="20879" ht="12.75" customHeight="1" x14ac:dyDescent="0.2"/>
    <row r="20880" ht="12.75" customHeight="1" x14ac:dyDescent="0.2"/>
    <row r="20881" ht="12.75" customHeight="1" x14ac:dyDescent="0.2"/>
    <row r="20882" ht="12.75" customHeight="1" x14ac:dyDescent="0.2"/>
    <row r="20883" ht="12.75" customHeight="1" x14ac:dyDescent="0.2"/>
    <row r="20884" ht="12.75" customHeight="1" x14ac:dyDescent="0.2"/>
    <row r="20885" ht="12.75" customHeight="1" x14ac:dyDescent="0.2"/>
    <row r="20886" ht="12.75" customHeight="1" x14ac:dyDescent="0.2"/>
    <row r="20887" ht="12.75" customHeight="1" x14ac:dyDescent="0.2"/>
    <row r="20888" ht="12.75" customHeight="1" x14ac:dyDescent="0.2"/>
    <row r="20889" ht="12.75" customHeight="1" x14ac:dyDescent="0.2"/>
    <row r="20890" ht="12.75" customHeight="1" x14ac:dyDescent="0.2"/>
    <row r="20891" ht="12.75" customHeight="1" x14ac:dyDescent="0.2"/>
    <row r="20892" ht="12.75" customHeight="1" x14ac:dyDescent="0.2"/>
    <row r="20893" ht="12.75" customHeight="1" x14ac:dyDescent="0.2"/>
    <row r="20894" ht="12.75" customHeight="1" x14ac:dyDescent="0.2"/>
    <row r="20895" ht="12.75" customHeight="1" x14ac:dyDescent="0.2"/>
    <row r="20896" ht="12.75" customHeight="1" x14ac:dyDescent="0.2"/>
    <row r="20897" ht="12.75" customHeight="1" x14ac:dyDescent="0.2"/>
    <row r="20898" ht="12.75" customHeight="1" x14ac:dyDescent="0.2"/>
    <row r="20899" ht="12.75" customHeight="1" x14ac:dyDescent="0.2"/>
    <row r="20900" ht="12.75" customHeight="1" x14ac:dyDescent="0.2"/>
    <row r="20901" ht="12.75" customHeight="1" x14ac:dyDescent="0.2"/>
    <row r="20902" ht="12.75" customHeight="1" x14ac:dyDescent="0.2"/>
    <row r="20903" ht="12.75" customHeight="1" x14ac:dyDescent="0.2"/>
    <row r="20904" ht="12.75" customHeight="1" x14ac:dyDescent="0.2"/>
    <row r="20905" ht="12.75" customHeight="1" x14ac:dyDescent="0.2"/>
    <row r="20906" ht="12.75" customHeight="1" x14ac:dyDescent="0.2"/>
    <row r="20907" ht="12.75" customHeight="1" x14ac:dyDescent="0.2"/>
    <row r="20908" ht="12.75" customHeight="1" x14ac:dyDescent="0.2"/>
    <row r="20909" ht="12.75" customHeight="1" x14ac:dyDescent="0.2"/>
    <row r="20910" ht="12.75" customHeight="1" x14ac:dyDescent="0.2"/>
    <row r="20911" ht="12.75" customHeight="1" x14ac:dyDescent="0.2"/>
    <row r="20912" ht="12.75" customHeight="1" x14ac:dyDescent="0.2"/>
    <row r="20913" ht="12.75" customHeight="1" x14ac:dyDescent="0.2"/>
    <row r="20914" ht="12.75" customHeight="1" x14ac:dyDescent="0.2"/>
    <row r="20915" ht="12.75" customHeight="1" x14ac:dyDescent="0.2"/>
    <row r="20916" ht="12.75" customHeight="1" x14ac:dyDescent="0.2"/>
    <row r="20917" ht="12.75" customHeight="1" x14ac:dyDescent="0.2"/>
    <row r="20918" ht="12.75" customHeight="1" x14ac:dyDescent="0.2"/>
    <row r="20919" ht="12.75" customHeight="1" x14ac:dyDescent="0.2"/>
    <row r="20920" ht="12.75" customHeight="1" x14ac:dyDescent="0.2"/>
    <row r="20921" ht="12.75" customHeight="1" x14ac:dyDescent="0.2"/>
    <row r="20922" ht="12.75" customHeight="1" x14ac:dyDescent="0.2"/>
    <row r="20923" ht="12.75" customHeight="1" x14ac:dyDescent="0.2"/>
    <row r="20924" ht="12.75" customHeight="1" x14ac:dyDescent="0.2"/>
    <row r="20925" ht="12.75" customHeight="1" x14ac:dyDescent="0.2"/>
    <row r="20926" ht="12.75" customHeight="1" x14ac:dyDescent="0.2"/>
    <row r="20927" ht="12.75" customHeight="1" x14ac:dyDescent="0.2"/>
    <row r="20928" ht="12.75" customHeight="1" x14ac:dyDescent="0.2"/>
    <row r="20929" ht="12.75" customHeight="1" x14ac:dyDescent="0.2"/>
    <row r="20930" ht="12.75" customHeight="1" x14ac:dyDescent="0.2"/>
    <row r="20931" ht="12.75" customHeight="1" x14ac:dyDescent="0.2"/>
    <row r="20932" ht="12.75" customHeight="1" x14ac:dyDescent="0.2"/>
    <row r="20933" ht="12.75" customHeight="1" x14ac:dyDescent="0.2"/>
    <row r="20934" ht="12.75" customHeight="1" x14ac:dyDescent="0.2"/>
    <row r="20935" ht="12.75" customHeight="1" x14ac:dyDescent="0.2"/>
    <row r="20936" ht="12.75" customHeight="1" x14ac:dyDescent="0.2"/>
    <row r="20937" ht="12.75" customHeight="1" x14ac:dyDescent="0.2"/>
    <row r="20938" ht="12.75" customHeight="1" x14ac:dyDescent="0.2"/>
    <row r="20939" ht="12.75" customHeight="1" x14ac:dyDescent="0.2"/>
    <row r="20940" ht="12.75" customHeight="1" x14ac:dyDescent="0.2"/>
    <row r="20941" ht="12.75" customHeight="1" x14ac:dyDescent="0.2"/>
    <row r="20942" ht="12.75" customHeight="1" x14ac:dyDescent="0.2"/>
    <row r="20943" ht="12.75" customHeight="1" x14ac:dyDescent="0.2"/>
    <row r="20944" ht="12.75" customHeight="1" x14ac:dyDescent="0.2"/>
    <row r="20945" ht="12.75" customHeight="1" x14ac:dyDescent="0.2"/>
    <row r="20946" ht="12.75" customHeight="1" x14ac:dyDescent="0.2"/>
    <row r="20947" ht="12.75" customHeight="1" x14ac:dyDescent="0.2"/>
    <row r="20948" ht="12.75" customHeight="1" x14ac:dyDescent="0.2"/>
    <row r="20949" ht="12.75" customHeight="1" x14ac:dyDescent="0.2"/>
    <row r="20950" ht="12.75" customHeight="1" x14ac:dyDescent="0.2"/>
    <row r="20951" ht="12.75" customHeight="1" x14ac:dyDescent="0.2"/>
    <row r="20952" ht="12.75" customHeight="1" x14ac:dyDescent="0.2"/>
    <row r="20953" ht="12.75" customHeight="1" x14ac:dyDescent="0.2"/>
    <row r="20954" ht="12.75" customHeight="1" x14ac:dyDescent="0.2"/>
    <row r="20955" ht="12.75" customHeight="1" x14ac:dyDescent="0.2"/>
    <row r="20956" ht="12.75" customHeight="1" x14ac:dyDescent="0.2"/>
    <row r="20957" ht="12.75" customHeight="1" x14ac:dyDescent="0.2"/>
    <row r="20958" ht="12.75" customHeight="1" x14ac:dyDescent="0.2"/>
    <row r="20959" ht="12.75" customHeight="1" x14ac:dyDescent="0.2"/>
    <row r="20960" ht="12.75" customHeight="1" x14ac:dyDescent="0.2"/>
    <row r="20961" ht="12.75" customHeight="1" x14ac:dyDescent="0.2"/>
    <row r="20962" ht="12.75" customHeight="1" x14ac:dyDescent="0.2"/>
    <row r="20963" ht="12.75" customHeight="1" x14ac:dyDescent="0.2"/>
    <row r="20964" ht="12.75" customHeight="1" x14ac:dyDescent="0.2"/>
    <row r="20965" ht="12.75" customHeight="1" x14ac:dyDescent="0.2"/>
    <row r="20966" ht="12.75" customHeight="1" x14ac:dyDescent="0.2"/>
    <row r="20967" ht="12.75" customHeight="1" x14ac:dyDescent="0.2"/>
    <row r="20968" ht="12.75" customHeight="1" x14ac:dyDescent="0.2"/>
    <row r="20969" ht="12.75" customHeight="1" x14ac:dyDescent="0.2"/>
    <row r="20970" ht="12.75" customHeight="1" x14ac:dyDescent="0.2"/>
    <row r="20971" ht="12.75" customHeight="1" x14ac:dyDescent="0.2"/>
    <row r="20972" ht="12.75" customHeight="1" x14ac:dyDescent="0.2"/>
    <row r="20973" ht="12.75" customHeight="1" x14ac:dyDescent="0.2"/>
    <row r="20974" ht="12.75" customHeight="1" x14ac:dyDescent="0.2"/>
    <row r="20975" ht="12.75" customHeight="1" x14ac:dyDescent="0.2"/>
    <row r="20976" ht="12.75" customHeight="1" x14ac:dyDescent="0.2"/>
    <row r="20977" ht="12.75" customHeight="1" x14ac:dyDescent="0.2"/>
    <row r="20978" ht="12.75" customHeight="1" x14ac:dyDescent="0.2"/>
    <row r="20979" ht="12.75" customHeight="1" x14ac:dyDescent="0.2"/>
    <row r="20980" ht="12.75" customHeight="1" x14ac:dyDescent="0.2"/>
    <row r="20981" ht="12.75" customHeight="1" x14ac:dyDescent="0.2"/>
    <row r="20982" ht="12.75" customHeight="1" x14ac:dyDescent="0.2"/>
    <row r="20983" ht="12.75" customHeight="1" x14ac:dyDescent="0.2"/>
    <row r="20984" ht="12.75" customHeight="1" x14ac:dyDescent="0.2"/>
    <row r="20985" ht="12.75" customHeight="1" x14ac:dyDescent="0.2"/>
    <row r="20986" ht="12.75" customHeight="1" x14ac:dyDescent="0.2"/>
    <row r="20987" ht="12.75" customHeight="1" x14ac:dyDescent="0.2"/>
    <row r="20988" ht="12.75" customHeight="1" x14ac:dyDescent="0.2"/>
    <row r="20989" ht="12.75" customHeight="1" x14ac:dyDescent="0.2"/>
    <row r="20990" ht="12.75" customHeight="1" x14ac:dyDescent="0.2"/>
    <row r="20991" ht="12.75" customHeight="1" x14ac:dyDescent="0.2"/>
    <row r="20992" ht="12.75" customHeight="1" x14ac:dyDescent="0.2"/>
    <row r="20993" ht="12.75" customHeight="1" x14ac:dyDescent="0.2"/>
    <row r="20994" ht="12.75" customHeight="1" x14ac:dyDescent="0.2"/>
    <row r="20995" ht="12.75" customHeight="1" x14ac:dyDescent="0.2"/>
    <row r="20996" ht="12.75" customHeight="1" x14ac:dyDescent="0.2"/>
    <row r="20997" ht="12.75" customHeight="1" x14ac:dyDescent="0.2"/>
    <row r="20998" ht="12.75" customHeight="1" x14ac:dyDescent="0.2"/>
    <row r="20999" ht="12.75" customHeight="1" x14ac:dyDescent="0.2"/>
    <row r="21000" ht="12.75" customHeight="1" x14ac:dyDescent="0.2"/>
    <row r="21001" ht="12.75" customHeight="1" x14ac:dyDescent="0.2"/>
    <row r="21002" ht="12.75" customHeight="1" x14ac:dyDescent="0.2"/>
    <row r="21003" ht="12.75" customHeight="1" x14ac:dyDescent="0.2"/>
    <row r="21004" ht="12.75" customHeight="1" x14ac:dyDescent="0.2"/>
    <row r="21005" ht="12.75" customHeight="1" x14ac:dyDescent="0.2"/>
    <row r="21006" ht="12.75" customHeight="1" x14ac:dyDescent="0.2"/>
    <row r="21007" ht="12.75" customHeight="1" x14ac:dyDescent="0.2"/>
    <row r="21008" ht="12.75" customHeight="1" x14ac:dyDescent="0.2"/>
    <row r="21009" ht="12.75" customHeight="1" x14ac:dyDescent="0.2"/>
    <row r="21010" ht="12.75" customHeight="1" x14ac:dyDescent="0.2"/>
    <row r="21011" ht="12.75" customHeight="1" x14ac:dyDescent="0.2"/>
    <row r="21012" ht="12.75" customHeight="1" x14ac:dyDescent="0.2"/>
    <row r="21013" ht="12.75" customHeight="1" x14ac:dyDescent="0.2"/>
    <row r="21014" ht="12.75" customHeight="1" x14ac:dyDescent="0.2"/>
    <row r="21015" ht="12.75" customHeight="1" x14ac:dyDescent="0.2"/>
    <row r="21016" ht="12.75" customHeight="1" x14ac:dyDescent="0.2"/>
    <row r="21017" ht="12.75" customHeight="1" x14ac:dyDescent="0.2"/>
    <row r="21018" ht="12.75" customHeight="1" x14ac:dyDescent="0.2"/>
    <row r="21019" ht="12.75" customHeight="1" x14ac:dyDescent="0.2"/>
    <row r="21020" ht="12.75" customHeight="1" x14ac:dyDescent="0.2"/>
    <row r="21021" ht="12.75" customHeight="1" x14ac:dyDescent="0.2"/>
    <row r="21022" ht="12.75" customHeight="1" x14ac:dyDescent="0.2"/>
    <row r="21023" ht="12.75" customHeight="1" x14ac:dyDescent="0.2"/>
    <row r="21024" ht="12.75" customHeight="1" x14ac:dyDescent="0.2"/>
    <row r="21025" ht="12.75" customHeight="1" x14ac:dyDescent="0.2"/>
    <row r="21026" ht="12.75" customHeight="1" x14ac:dyDescent="0.2"/>
    <row r="21027" ht="12.75" customHeight="1" x14ac:dyDescent="0.2"/>
    <row r="21028" ht="12.75" customHeight="1" x14ac:dyDescent="0.2"/>
    <row r="21029" ht="12.75" customHeight="1" x14ac:dyDescent="0.2"/>
    <row r="21030" ht="12.75" customHeight="1" x14ac:dyDescent="0.2"/>
    <row r="21031" ht="12.75" customHeight="1" x14ac:dyDescent="0.2"/>
    <row r="21032" ht="12.75" customHeight="1" x14ac:dyDescent="0.2"/>
    <row r="21033" ht="12.75" customHeight="1" x14ac:dyDescent="0.2"/>
    <row r="21034" ht="12.75" customHeight="1" x14ac:dyDescent="0.2"/>
    <row r="21035" ht="12.75" customHeight="1" x14ac:dyDescent="0.2"/>
    <row r="21036" ht="12.75" customHeight="1" x14ac:dyDescent="0.2"/>
    <row r="21037" ht="12.75" customHeight="1" x14ac:dyDescent="0.2"/>
    <row r="21038" ht="12.75" customHeight="1" x14ac:dyDescent="0.2"/>
    <row r="21039" ht="12.75" customHeight="1" x14ac:dyDescent="0.2"/>
    <row r="21040" ht="12.75" customHeight="1" x14ac:dyDescent="0.2"/>
    <row r="21041" ht="12.75" customHeight="1" x14ac:dyDescent="0.2"/>
    <row r="21042" ht="12.75" customHeight="1" x14ac:dyDescent="0.2"/>
    <row r="21043" ht="12.75" customHeight="1" x14ac:dyDescent="0.2"/>
    <row r="21044" ht="12.75" customHeight="1" x14ac:dyDescent="0.2"/>
    <row r="21045" ht="12.75" customHeight="1" x14ac:dyDescent="0.2"/>
    <row r="21046" ht="12.75" customHeight="1" x14ac:dyDescent="0.2"/>
    <row r="21047" ht="12.75" customHeight="1" x14ac:dyDescent="0.2"/>
    <row r="21048" ht="12.75" customHeight="1" x14ac:dyDescent="0.2"/>
    <row r="21049" ht="12.75" customHeight="1" x14ac:dyDescent="0.2"/>
    <row r="21050" ht="12.75" customHeight="1" x14ac:dyDescent="0.2"/>
    <row r="21051" ht="12.75" customHeight="1" x14ac:dyDescent="0.2"/>
    <row r="21052" ht="12.75" customHeight="1" x14ac:dyDescent="0.2"/>
    <row r="21053" ht="12.75" customHeight="1" x14ac:dyDescent="0.2"/>
    <row r="21054" ht="12.75" customHeight="1" x14ac:dyDescent="0.2"/>
    <row r="21055" ht="12.75" customHeight="1" x14ac:dyDescent="0.2"/>
    <row r="21056" ht="12.75" customHeight="1" x14ac:dyDescent="0.2"/>
    <row r="21057" ht="12.75" customHeight="1" x14ac:dyDescent="0.2"/>
    <row r="21058" ht="12.75" customHeight="1" x14ac:dyDescent="0.2"/>
    <row r="21059" ht="12.75" customHeight="1" x14ac:dyDescent="0.2"/>
    <row r="21060" ht="12.75" customHeight="1" x14ac:dyDescent="0.2"/>
    <row r="21061" ht="12.75" customHeight="1" x14ac:dyDescent="0.2"/>
    <row r="21062" ht="12.75" customHeight="1" x14ac:dyDescent="0.2"/>
    <row r="21063" ht="12.75" customHeight="1" x14ac:dyDescent="0.2"/>
    <row r="21064" ht="12.75" customHeight="1" x14ac:dyDescent="0.2"/>
    <row r="21065" ht="12.75" customHeight="1" x14ac:dyDescent="0.2"/>
    <row r="21066" ht="12.75" customHeight="1" x14ac:dyDescent="0.2"/>
    <row r="21067" ht="12.75" customHeight="1" x14ac:dyDescent="0.2"/>
    <row r="21068" ht="12.75" customHeight="1" x14ac:dyDescent="0.2"/>
    <row r="21069" ht="12.75" customHeight="1" x14ac:dyDescent="0.2"/>
    <row r="21070" ht="12.75" customHeight="1" x14ac:dyDescent="0.2"/>
    <row r="21071" ht="12.75" customHeight="1" x14ac:dyDescent="0.2"/>
    <row r="21072" ht="12.75" customHeight="1" x14ac:dyDescent="0.2"/>
    <row r="21073" ht="12.75" customHeight="1" x14ac:dyDescent="0.2"/>
    <row r="21074" ht="12.75" customHeight="1" x14ac:dyDescent="0.2"/>
    <row r="21075" ht="12.75" customHeight="1" x14ac:dyDescent="0.2"/>
    <row r="21076" ht="12.75" customHeight="1" x14ac:dyDescent="0.2"/>
    <row r="21077" ht="12.75" customHeight="1" x14ac:dyDescent="0.2"/>
    <row r="21078" ht="12.75" customHeight="1" x14ac:dyDescent="0.2"/>
    <row r="21079" ht="12.75" customHeight="1" x14ac:dyDescent="0.2"/>
    <row r="21080" ht="12.75" customHeight="1" x14ac:dyDescent="0.2"/>
    <row r="21081" ht="12.75" customHeight="1" x14ac:dyDescent="0.2"/>
    <row r="21082" ht="12.75" customHeight="1" x14ac:dyDescent="0.2"/>
    <row r="21083" ht="12.75" customHeight="1" x14ac:dyDescent="0.2"/>
    <row r="21084" ht="12.75" customHeight="1" x14ac:dyDescent="0.2"/>
    <row r="21085" ht="12.75" customHeight="1" x14ac:dyDescent="0.2"/>
    <row r="21086" ht="12.75" customHeight="1" x14ac:dyDescent="0.2"/>
    <row r="21087" ht="12.75" customHeight="1" x14ac:dyDescent="0.2"/>
    <row r="21088" ht="12.75" customHeight="1" x14ac:dyDescent="0.2"/>
    <row r="21089" ht="12.75" customHeight="1" x14ac:dyDescent="0.2"/>
    <row r="21090" ht="12.75" customHeight="1" x14ac:dyDescent="0.2"/>
    <row r="21091" ht="12.75" customHeight="1" x14ac:dyDescent="0.2"/>
    <row r="21092" ht="12.75" customHeight="1" x14ac:dyDescent="0.2"/>
    <row r="21093" ht="12.75" customHeight="1" x14ac:dyDescent="0.2"/>
    <row r="21094" ht="12.75" customHeight="1" x14ac:dyDescent="0.2"/>
    <row r="21095" ht="12.75" customHeight="1" x14ac:dyDescent="0.2"/>
    <row r="21096" ht="12.75" customHeight="1" x14ac:dyDescent="0.2"/>
    <row r="21097" ht="12.75" customHeight="1" x14ac:dyDescent="0.2"/>
    <row r="21098" ht="12.75" customHeight="1" x14ac:dyDescent="0.2"/>
    <row r="21099" ht="12.75" customHeight="1" x14ac:dyDescent="0.2"/>
    <row r="21100" ht="12.75" customHeight="1" x14ac:dyDescent="0.2"/>
    <row r="21101" ht="12.75" customHeight="1" x14ac:dyDescent="0.2"/>
    <row r="21102" ht="12.75" customHeight="1" x14ac:dyDescent="0.2"/>
    <row r="21103" ht="12.75" customHeight="1" x14ac:dyDescent="0.2"/>
    <row r="21104" ht="12.75" customHeight="1" x14ac:dyDescent="0.2"/>
    <row r="21105" ht="12.75" customHeight="1" x14ac:dyDescent="0.2"/>
    <row r="21106" ht="12.75" customHeight="1" x14ac:dyDescent="0.2"/>
    <row r="21107" ht="12.75" customHeight="1" x14ac:dyDescent="0.2"/>
    <row r="21108" ht="12.75" customHeight="1" x14ac:dyDescent="0.2"/>
    <row r="21109" ht="12.75" customHeight="1" x14ac:dyDescent="0.2"/>
    <row r="21110" ht="12.75" customHeight="1" x14ac:dyDescent="0.2"/>
    <row r="21111" ht="12.75" customHeight="1" x14ac:dyDescent="0.2"/>
    <row r="21112" ht="12.75" customHeight="1" x14ac:dyDescent="0.2"/>
    <row r="21113" ht="12.75" customHeight="1" x14ac:dyDescent="0.2"/>
    <row r="21114" ht="12.75" customHeight="1" x14ac:dyDescent="0.2"/>
    <row r="21115" ht="12.75" customHeight="1" x14ac:dyDescent="0.2"/>
    <row r="21116" ht="12.75" customHeight="1" x14ac:dyDescent="0.2"/>
    <row r="21117" ht="12.75" customHeight="1" x14ac:dyDescent="0.2"/>
    <row r="21118" ht="12.75" customHeight="1" x14ac:dyDescent="0.2"/>
    <row r="21119" ht="12.75" customHeight="1" x14ac:dyDescent="0.2"/>
    <row r="21120" ht="12.75" customHeight="1" x14ac:dyDescent="0.2"/>
    <row r="21121" ht="12.75" customHeight="1" x14ac:dyDescent="0.2"/>
    <row r="21122" ht="12.75" customHeight="1" x14ac:dyDescent="0.2"/>
    <row r="21123" ht="12.75" customHeight="1" x14ac:dyDescent="0.2"/>
    <row r="21124" ht="12.75" customHeight="1" x14ac:dyDescent="0.2"/>
    <row r="21125" ht="12.75" customHeight="1" x14ac:dyDescent="0.2"/>
    <row r="21126" ht="12.75" customHeight="1" x14ac:dyDescent="0.2"/>
    <row r="21127" ht="12.75" customHeight="1" x14ac:dyDescent="0.2"/>
    <row r="21128" ht="12.75" customHeight="1" x14ac:dyDescent="0.2"/>
    <row r="21129" ht="12.75" customHeight="1" x14ac:dyDescent="0.2"/>
    <row r="21130" ht="12.75" customHeight="1" x14ac:dyDescent="0.2"/>
    <row r="21131" ht="12.75" customHeight="1" x14ac:dyDescent="0.2"/>
    <row r="21132" ht="12.75" customHeight="1" x14ac:dyDescent="0.2"/>
    <row r="21133" ht="12.75" customHeight="1" x14ac:dyDescent="0.2"/>
    <row r="21134" ht="12.75" customHeight="1" x14ac:dyDescent="0.2"/>
    <row r="21135" ht="12.75" customHeight="1" x14ac:dyDescent="0.2"/>
    <row r="21136" ht="12.75" customHeight="1" x14ac:dyDescent="0.2"/>
    <row r="21137" ht="12.75" customHeight="1" x14ac:dyDescent="0.2"/>
    <row r="21138" ht="12.75" customHeight="1" x14ac:dyDescent="0.2"/>
    <row r="21139" ht="12.75" customHeight="1" x14ac:dyDescent="0.2"/>
    <row r="21140" ht="12.75" customHeight="1" x14ac:dyDescent="0.2"/>
    <row r="21141" ht="12.75" customHeight="1" x14ac:dyDescent="0.2"/>
    <row r="21142" ht="12.75" customHeight="1" x14ac:dyDescent="0.2"/>
    <row r="21143" ht="12.75" customHeight="1" x14ac:dyDescent="0.2"/>
    <row r="21144" ht="12.75" customHeight="1" x14ac:dyDescent="0.2"/>
    <row r="21145" ht="12.75" customHeight="1" x14ac:dyDescent="0.2"/>
    <row r="21146" ht="12.75" customHeight="1" x14ac:dyDescent="0.2"/>
    <row r="21147" ht="12.75" customHeight="1" x14ac:dyDescent="0.2"/>
    <row r="21148" ht="12.75" customHeight="1" x14ac:dyDescent="0.2"/>
    <row r="21149" ht="12.75" customHeight="1" x14ac:dyDescent="0.2"/>
    <row r="21150" ht="12.75" customHeight="1" x14ac:dyDescent="0.2"/>
    <row r="21151" ht="12.75" customHeight="1" x14ac:dyDescent="0.2"/>
    <row r="21152" ht="12.75" customHeight="1" x14ac:dyDescent="0.2"/>
    <row r="21153" ht="12.75" customHeight="1" x14ac:dyDescent="0.2"/>
    <row r="21154" ht="12.75" customHeight="1" x14ac:dyDescent="0.2"/>
    <row r="21155" ht="12.75" customHeight="1" x14ac:dyDescent="0.2"/>
    <row r="21156" ht="12.75" customHeight="1" x14ac:dyDescent="0.2"/>
    <row r="21157" ht="12.75" customHeight="1" x14ac:dyDescent="0.2"/>
    <row r="21158" ht="12.75" customHeight="1" x14ac:dyDescent="0.2"/>
    <row r="21159" ht="12.75" customHeight="1" x14ac:dyDescent="0.2"/>
    <row r="21160" ht="12.75" customHeight="1" x14ac:dyDescent="0.2"/>
    <row r="21161" ht="12.75" customHeight="1" x14ac:dyDescent="0.2"/>
    <row r="21162" ht="12.75" customHeight="1" x14ac:dyDescent="0.2"/>
    <row r="21163" ht="12.75" customHeight="1" x14ac:dyDescent="0.2"/>
    <row r="21164" ht="12.75" customHeight="1" x14ac:dyDescent="0.2"/>
    <row r="21165" ht="12.75" customHeight="1" x14ac:dyDescent="0.2"/>
    <row r="21166" ht="12.75" customHeight="1" x14ac:dyDescent="0.2"/>
    <row r="21167" ht="12.75" customHeight="1" x14ac:dyDescent="0.2"/>
    <row r="21168" ht="12.75" customHeight="1" x14ac:dyDescent="0.2"/>
    <row r="21169" ht="12.75" customHeight="1" x14ac:dyDescent="0.2"/>
    <row r="21170" ht="12.75" customHeight="1" x14ac:dyDescent="0.2"/>
    <row r="21171" ht="12.75" customHeight="1" x14ac:dyDescent="0.2"/>
    <row r="21172" ht="12.75" customHeight="1" x14ac:dyDescent="0.2"/>
    <row r="21173" ht="12.75" customHeight="1" x14ac:dyDescent="0.2"/>
    <row r="21174" ht="12.75" customHeight="1" x14ac:dyDescent="0.2"/>
    <row r="21175" ht="12.75" customHeight="1" x14ac:dyDescent="0.2"/>
    <row r="21176" ht="12.75" customHeight="1" x14ac:dyDescent="0.2"/>
    <row r="21177" ht="12.75" customHeight="1" x14ac:dyDescent="0.2"/>
    <row r="21178" ht="12.75" customHeight="1" x14ac:dyDescent="0.2"/>
    <row r="21179" ht="12.75" customHeight="1" x14ac:dyDescent="0.2"/>
    <row r="21180" ht="12.75" customHeight="1" x14ac:dyDescent="0.2"/>
    <row r="21181" ht="12.75" customHeight="1" x14ac:dyDescent="0.2"/>
    <row r="21182" ht="12.75" customHeight="1" x14ac:dyDescent="0.2"/>
    <row r="21183" ht="12.75" customHeight="1" x14ac:dyDescent="0.2"/>
    <row r="21184" ht="12.75" customHeight="1" x14ac:dyDescent="0.2"/>
    <row r="21185" ht="12.75" customHeight="1" x14ac:dyDescent="0.2"/>
    <row r="21186" ht="12.75" customHeight="1" x14ac:dyDescent="0.2"/>
    <row r="21187" ht="12.75" customHeight="1" x14ac:dyDescent="0.2"/>
    <row r="21188" ht="12.75" customHeight="1" x14ac:dyDescent="0.2"/>
    <row r="21189" ht="12.75" customHeight="1" x14ac:dyDescent="0.2"/>
    <row r="21190" ht="12.75" customHeight="1" x14ac:dyDescent="0.2"/>
    <row r="21191" ht="12.75" customHeight="1" x14ac:dyDescent="0.2"/>
    <row r="21192" ht="12.75" customHeight="1" x14ac:dyDescent="0.2"/>
    <row r="21193" ht="12.75" customHeight="1" x14ac:dyDescent="0.2"/>
    <row r="21194" ht="12.75" customHeight="1" x14ac:dyDescent="0.2"/>
    <row r="21195" ht="12.75" customHeight="1" x14ac:dyDescent="0.2"/>
    <row r="21196" ht="12.75" customHeight="1" x14ac:dyDescent="0.2"/>
    <row r="21197" ht="12.75" customHeight="1" x14ac:dyDescent="0.2"/>
    <row r="21198" ht="12.75" customHeight="1" x14ac:dyDescent="0.2"/>
    <row r="21199" ht="12.75" customHeight="1" x14ac:dyDescent="0.2"/>
    <row r="21200" ht="12.75" customHeight="1" x14ac:dyDescent="0.2"/>
    <row r="21201" ht="12.75" customHeight="1" x14ac:dyDescent="0.2"/>
    <row r="21202" ht="12.75" customHeight="1" x14ac:dyDescent="0.2"/>
    <row r="21203" ht="12.75" customHeight="1" x14ac:dyDescent="0.2"/>
    <row r="21204" ht="12.75" customHeight="1" x14ac:dyDescent="0.2"/>
    <row r="21205" ht="12.75" customHeight="1" x14ac:dyDescent="0.2"/>
    <row r="21206" ht="12.75" customHeight="1" x14ac:dyDescent="0.2"/>
    <row r="21207" ht="12.75" customHeight="1" x14ac:dyDescent="0.2"/>
    <row r="21208" ht="12.75" customHeight="1" x14ac:dyDescent="0.2"/>
    <row r="21209" ht="12.75" customHeight="1" x14ac:dyDescent="0.2"/>
    <row r="21210" ht="12.75" customHeight="1" x14ac:dyDescent="0.2"/>
    <row r="21211" ht="12.75" customHeight="1" x14ac:dyDescent="0.2"/>
    <row r="21212" ht="12.75" customHeight="1" x14ac:dyDescent="0.2"/>
    <row r="21213" ht="12.75" customHeight="1" x14ac:dyDescent="0.2"/>
    <row r="21214" ht="12.75" customHeight="1" x14ac:dyDescent="0.2"/>
    <row r="21215" ht="12.75" customHeight="1" x14ac:dyDescent="0.2"/>
    <row r="21216" ht="12.75" customHeight="1" x14ac:dyDescent="0.2"/>
    <row r="21217" ht="12.75" customHeight="1" x14ac:dyDescent="0.2"/>
    <row r="21218" ht="12.75" customHeight="1" x14ac:dyDescent="0.2"/>
    <row r="21219" ht="12.75" customHeight="1" x14ac:dyDescent="0.2"/>
    <row r="21220" ht="12.75" customHeight="1" x14ac:dyDescent="0.2"/>
    <row r="21221" ht="12.75" customHeight="1" x14ac:dyDescent="0.2"/>
    <row r="21222" ht="12.75" customHeight="1" x14ac:dyDescent="0.2"/>
    <row r="21223" ht="12.75" customHeight="1" x14ac:dyDescent="0.2"/>
    <row r="21224" ht="12.75" customHeight="1" x14ac:dyDescent="0.2"/>
    <row r="21225" ht="12.75" customHeight="1" x14ac:dyDescent="0.2"/>
    <row r="21226" ht="12.75" customHeight="1" x14ac:dyDescent="0.2"/>
    <row r="21227" ht="12.75" customHeight="1" x14ac:dyDescent="0.2"/>
    <row r="21228" ht="12.75" customHeight="1" x14ac:dyDescent="0.2"/>
    <row r="21229" ht="12.75" customHeight="1" x14ac:dyDescent="0.2"/>
    <row r="21230" ht="12.75" customHeight="1" x14ac:dyDescent="0.2"/>
    <row r="21231" ht="12.75" customHeight="1" x14ac:dyDescent="0.2"/>
    <row r="21232" ht="12.75" customHeight="1" x14ac:dyDescent="0.2"/>
    <row r="21233" ht="12.75" customHeight="1" x14ac:dyDescent="0.2"/>
    <row r="21234" ht="12.75" customHeight="1" x14ac:dyDescent="0.2"/>
    <row r="21235" ht="12.75" customHeight="1" x14ac:dyDescent="0.2"/>
    <row r="21236" ht="12.75" customHeight="1" x14ac:dyDescent="0.2"/>
    <row r="21237" ht="12.75" customHeight="1" x14ac:dyDescent="0.2"/>
    <row r="21238" ht="12.75" customHeight="1" x14ac:dyDescent="0.2"/>
    <row r="21239" ht="12.75" customHeight="1" x14ac:dyDescent="0.2"/>
    <row r="21240" ht="12.75" customHeight="1" x14ac:dyDescent="0.2"/>
    <row r="21241" ht="12.75" customHeight="1" x14ac:dyDescent="0.2"/>
    <row r="21242" ht="12.75" customHeight="1" x14ac:dyDescent="0.2"/>
    <row r="21243" ht="12.75" customHeight="1" x14ac:dyDescent="0.2"/>
    <row r="21244" ht="12.75" customHeight="1" x14ac:dyDescent="0.2"/>
    <row r="21245" ht="12.75" customHeight="1" x14ac:dyDescent="0.2"/>
    <row r="21246" ht="12.75" customHeight="1" x14ac:dyDescent="0.2"/>
    <row r="21247" ht="12.75" customHeight="1" x14ac:dyDescent="0.2"/>
    <row r="21248" ht="12.75" customHeight="1" x14ac:dyDescent="0.2"/>
    <row r="21249" ht="12.75" customHeight="1" x14ac:dyDescent="0.2"/>
    <row r="21250" ht="12.75" customHeight="1" x14ac:dyDescent="0.2"/>
    <row r="21251" ht="12.75" customHeight="1" x14ac:dyDescent="0.2"/>
    <row r="21252" ht="12.75" customHeight="1" x14ac:dyDescent="0.2"/>
    <row r="21253" ht="12.75" customHeight="1" x14ac:dyDescent="0.2"/>
    <row r="21254" ht="12.75" customHeight="1" x14ac:dyDescent="0.2"/>
    <row r="21255" ht="12.75" customHeight="1" x14ac:dyDescent="0.2"/>
    <row r="21256" ht="12.75" customHeight="1" x14ac:dyDescent="0.2"/>
    <row r="21257" ht="12.75" customHeight="1" x14ac:dyDescent="0.2"/>
    <row r="21258" ht="12.75" customHeight="1" x14ac:dyDescent="0.2"/>
    <row r="21259" ht="12.75" customHeight="1" x14ac:dyDescent="0.2"/>
    <row r="21260" ht="12.75" customHeight="1" x14ac:dyDescent="0.2"/>
    <row r="21261" ht="12.75" customHeight="1" x14ac:dyDescent="0.2"/>
    <row r="21262" ht="12.75" customHeight="1" x14ac:dyDescent="0.2"/>
    <row r="21263" ht="12.75" customHeight="1" x14ac:dyDescent="0.2"/>
    <row r="21264" ht="12.75" customHeight="1" x14ac:dyDescent="0.2"/>
    <row r="21265" ht="12.75" customHeight="1" x14ac:dyDescent="0.2"/>
    <row r="21266" ht="12.75" customHeight="1" x14ac:dyDescent="0.2"/>
    <row r="21267" ht="12.75" customHeight="1" x14ac:dyDescent="0.2"/>
    <row r="21268" ht="12.75" customHeight="1" x14ac:dyDescent="0.2"/>
    <row r="21269" ht="12.75" customHeight="1" x14ac:dyDescent="0.2"/>
    <row r="21270" ht="12.75" customHeight="1" x14ac:dyDescent="0.2"/>
    <row r="21271" ht="12.75" customHeight="1" x14ac:dyDescent="0.2"/>
    <row r="21272" ht="12.75" customHeight="1" x14ac:dyDescent="0.2"/>
    <row r="21273" ht="12.75" customHeight="1" x14ac:dyDescent="0.2"/>
    <row r="21274" ht="12.75" customHeight="1" x14ac:dyDescent="0.2"/>
    <row r="21275" ht="12.75" customHeight="1" x14ac:dyDescent="0.2"/>
    <row r="21276" ht="12.75" customHeight="1" x14ac:dyDescent="0.2"/>
    <row r="21277" ht="12.75" customHeight="1" x14ac:dyDescent="0.2"/>
    <row r="21278" ht="12.75" customHeight="1" x14ac:dyDescent="0.2"/>
    <row r="21279" ht="12.75" customHeight="1" x14ac:dyDescent="0.2"/>
    <row r="21280" ht="12.75" customHeight="1" x14ac:dyDescent="0.2"/>
    <row r="21281" ht="12.75" customHeight="1" x14ac:dyDescent="0.2"/>
    <row r="21282" ht="12.75" customHeight="1" x14ac:dyDescent="0.2"/>
    <row r="21283" ht="12.75" customHeight="1" x14ac:dyDescent="0.2"/>
    <row r="21284" ht="12.75" customHeight="1" x14ac:dyDescent="0.2"/>
    <row r="21285" ht="12.75" customHeight="1" x14ac:dyDescent="0.2"/>
    <row r="21286" ht="12.75" customHeight="1" x14ac:dyDescent="0.2"/>
    <row r="21287" ht="12.75" customHeight="1" x14ac:dyDescent="0.2"/>
    <row r="21288" ht="12.75" customHeight="1" x14ac:dyDescent="0.2"/>
    <row r="21289" ht="12.75" customHeight="1" x14ac:dyDescent="0.2"/>
    <row r="21290" ht="12.75" customHeight="1" x14ac:dyDescent="0.2"/>
    <row r="21291" ht="12.75" customHeight="1" x14ac:dyDescent="0.2"/>
    <row r="21292" ht="12.75" customHeight="1" x14ac:dyDescent="0.2"/>
    <row r="21293" ht="12.75" customHeight="1" x14ac:dyDescent="0.2"/>
    <row r="21294" ht="12.75" customHeight="1" x14ac:dyDescent="0.2"/>
    <row r="21295" ht="12.75" customHeight="1" x14ac:dyDescent="0.2"/>
    <row r="21296" ht="12.75" customHeight="1" x14ac:dyDescent="0.2"/>
    <row r="21297" ht="12.75" customHeight="1" x14ac:dyDescent="0.2"/>
    <row r="21298" ht="12.75" customHeight="1" x14ac:dyDescent="0.2"/>
    <row r="21299" ht="12.75" customHeight="1" x14ac:dyDescent="0.2"/>
    <row r="21300" ht="12.75" customHeight="1" x14ac:dyDescent="0.2"/>
    <row r="21301" ht="12.75" customHeight="1" x14ac:dyDescent="0.2"/>
    <row r="21302" ht="12.75" customHeight="1" x14ac:dyDescent="0.2"/>
    <row r="21303" ht="12.75" customHeight="1" x14ac:dyDescent="0.2"/>
    <row r="21304" ht="12.75" customHeight="1" x14ac:dyDescent="0.2"/>
    <row r="21305" ht="12.75" customHeight="1" x14ac:dyDescent="0.2"/>
    <row r="21306" ht="12.75" customHeight="1" x14ac:dyDescent="0.2"/>
    <row r="21307" ht="12.75" customHeight="1" x14ac:dyDescent="0.2"/>
    <row r="21308" ht="12.75" customHeight="1" x14ac:dyDescent="0.2"/>
    <row r="21309" ht="12.75" customHeight="1" x14ac:dyDescent="0.2"/>
    <row r="21310" ht="12.75" customHeight="1" x14ac:dyDescent="0.2"/>
    <row r="21311" ht="12.75" customHeight="1" x14ac:dyDescent="0.2"/>
    <row r="21312" ht="12.75" customHeight="1" x14ac:dyDescent="0.2"/>
    <row r="21313" ht="12.75" customHeight="1" x14ac:dyDescent="0.2"/>
    <row r="21314" ht="12.75" customHeight="1" x14ac:dyDescent="0.2"/>
    <row r="21315" ht="12.75" customHeight="1" x14ac:dyDescent="0.2"/>
    <row r="21316" ht="12.75" customHeight="1" x14ac:dyDescent="0.2"/>
    <row r="21317" ht="12.75" customHeight="1" x14ac:dyDescent="0.2"/>
    <row r="21318" ht="12.75" customHeight="1" x14ac:dyDescent="0.2"/>
    <row r="21319" ht="12.75" customHeight="1" x14ac:dyDescent="0.2"/>
    <row r="21320" ht="12.75" customHeight="1" x14ac:dyDescent="0.2"/>
    <row r="21321" ht="12.75" customHeight="1" x14ac:dyDescent="0.2"/>
    <row r="21322" ht="12.75" customHeight="1" x14ac:dyDescent="0.2"/>
    <row r="21323" ht="12.75" customHeight="1" x14ac:dyDescent="0.2"/>
    <row r="21324" ht="12.75" customHeight="1" x14ac:dyDescent="0.2"/>
    <row r="21325" ht="12.75" customHeight="1" x14ac:dyDescent="0.2"/>
    <row r="21326" ht="12.75" customHeight="1" x14ac:dyDescent="0.2"/>
    <row r="21327" ht="12.75" customHeight="1" x14ac:dyDescent="0.2"/>
    <row r="21328" ht="12.75" customHeight="1" x14ac:dyDescent="0.2"/>
    <row r="21329" ht="12.75" customHeight="1" x14ac:dyDescent="0.2"/>
    <row r="21330" ht="12.75" customHeight="1" x14ac:dyDescent="0.2"/>
    <row r="21331" ht="12.75" customHeight="1" x14ac:dyDescent="0.2"/>
    <row r="21332" ht="12.75" customHeight="1" x14ac:dyDescent="0.2"/>
    <row r="21333" ht="12.75" customHeight="1" x14ac:dyDescent="0.2"/>
    <row r="21334" ht="12.75" customHeight="1" x14ac:dyDescent="0.2"/>
    <row r="21335" ht="12.75" customHeight="1" x14ac:dyDescent="0.2"/>
    <row r="21336" ht="12.75" customHeight="1" x14ac:dyDescent="0.2"/>
    <row r="21337" ht="12.75" customHeight="1" x14ac:dyDescent="0.2"/>
    <row r="21338" ht="12.75" customHeight="1" x14ac:dyDescent="0.2"/>
    <row r="21339" ht="12.75" customHeight="1" x14ac:dyDescent="0.2"/>
    <row r="21340" ht="12.75" customHeight="1" x14ac:dyDescent="0.2"/>
    <row r="21341" ht="12.75" customHeight="1" x14ac:dyDescent="0.2"/>
    <row r="21342" ht="12.75" customHeight="1" x14ac:dyDescent="0.2"/>
    <row r="21343" ht="12.75" customHeight="1" x14ac:dyDescent="0.2"/>
    <row r="21344" ht="12.75" customHeight="1" x14ac:dyDescent="0.2"/>
    <row r="21345" ht="12.75" customHeight="1" x14ac:dyDescent="0.2"/>
    <row r="21346" ht="12.75" customHeight="1" x14ac:dyDescent="0.2"/>
    <row r="21347" ht="12.75" customHeight="1" x14ac:dyDescent="0.2"/>
    <row r="21348" ht="12.75" customHeight="1" x14ac:dyDescent="0.2"/>
    <row r="21349" ht="12.75" customHeight="1" x14ac:dyDescent="0.2"/>
    <row r="21350" ht="12.75" customHeight="1" x14ac:dyDescent="0.2"/>
    <row r="21351" ht="12.75" customHeight="1" x14ac:dyDescent="0.2"/>
    <row r="21352" ht="12.75" customHeight="1" x14ac:dyDescent="0.2"/>
    <row r="21353" ht="12.75" customHeight="1" x14ac:dyDescent="0.2"/>
    <row r="21354" ht="12.75" customHeight="1" x14ac:dyDescent="0.2"/>
    <row r="21355" ht="12.75" customHeight="1" x14ac:dyDescent="0.2"/>
    <row r="21356" ht="12.75" customHeight="1" x14ac:dyDescent="0.2"/>
    <row r="21357" ht="12.75" customHeight="1" x14ac:dyDescent="0.2"/>
    <row r="21358" ht="12.75" customHeight="1" x14ac:dyDescent="0.2"/>
    <row r="21359" ht="12.75" customHeight="1" x14ac:dyDescent="0.2"/>
    <row r="21360" ht="12.75" customHeight="1" x14ac:dyDescent="0.2"/>
    <row r="21361" ht="12.75" customHeight="1" x14ac:dyDescent="0.2"/>
    <row r="21362" ht="12.75" customHeight="1" x14ac:dyDescent="0.2"/>
    <row r="21363" ht="12.75" customHeight="1" x14ac:dyDescent="0.2"/>
    <row r="21364" ht="12.75" customHeight="1" x14ac:dyDescent="0.2"/>
    <row r="21365" ht="12.75" customHeight="1" x14ac:dyDescent="0.2"/>
    <row r="21366" ht="12.75" customHeight="1" x14ac:dyDescent="0.2"/>
    <row r="21367" ht="12.75" customHeight="1" x14ac:dyDescent="0.2"/>
    <row r="21368" ht="12.75" customHeight="1" x14ac:dyDescent="0.2"/>
    <row r="21369" ht="12.75" customHeight="1" x14ac:dyDescent="0.2"/>
    <row r="21370" ht="12.75" customHeight="1" x14ac:dyDescent="0.2"/>
    <row r="21371" ht="12.75" customHeight="1" x14ac:dyDescent="0.2"/>
    <row r="21372" ht="12.75" customHeight="1" x14ac:dyDescent="0.2"/>
    <row r="21373" ht="12.75" customHeight="1" x14ac:dyDescent="0.2"/>
    <row r="21374" ht="12.75" customHeight="1" x14ac:dyDescent="0.2"/>
    <row r="21375" ht="12.75" customHeight="1" x14ac:dyDescent="0.2"/>
    <row r="21376" ht="12.75" customHeight="1" x14ac:dyDescent="0.2"/>
    <row r="21377" ht="12.75" customHeight="1" x14ac:dyDescent="0.2"/>
    <row r="21378" ht="12.75" customHeight="1" x14ac:dyDescent="0.2"/>
    <row r="21379" ht="12.75" customHeight="1" x14ac:dyDescent="0.2"/>
    <row r="21380" ht="12.75" customHeight="1" x14ac:dyDescent="0.2"/>
    <row r="21381" ht="12.75" customHeight="1" x14ac:dyDescent="0.2"/>
    <row r="21382" ht="12.75" customHeight="1" x14ac:dyDescent="0.2"/>
    <row r="21383" ht="12.75" customHeight="1" x14ac:dyDescent="0.2"/>
    <row r="21384" ht="12.75" customHeight="1" x14ac:dyDescent="0.2"/>
    <row r="21385" ht="12.75" customHeight="1" x14ac:dyDescent="0.2"/>
    <row r="21386" ht="12.75" customHeight="1" x14ac:dyDescent="0.2"/>
    <row r="21387" ht="12.75" customHeight="1" x14ac:dyDescent="0.2"/>
    <row r="21388" ht="12.75" customHeight="1" x14ac:dyDescent="0.2"/>
    <row r="21389" ht="12.75" customHeight="1" x14ac:dyDescent="0.2"/>
    <row r="21390" ht="12.75" customHeight="1" x14ac:dyDescent="0.2"/>
    <row r="21391" ht="12.75" customHeight="1" x14ac:dyDescent="0.2"/>
    <row r="21392" ht="12.75" customHeight="1" x14ac:dyDescent="0.2"/>
    <row r="21393" ht="12.75" customHeight="1" x14ac:dyDescent="0.2"/>
    <row r="21394" ht="12.75" customHeight="1" x14ac:dyDescent="0.2"/>
    <row r="21395" ht="12.75" customHeight="1" x14ac:dyDescent="0.2"/>
    <row r="21396" ht="12.75" customHeight="1" x14ac:dyDescent="0.2"/>
    <row r="21397" ht="12.75" customHeight="1" x14ac:dyDescent="0.2"/>
    <row r="21398" ht="12.75" customHeight="1" x14ac:dyDescent="0.2"/>
    <row r="21399" ht="12.75" customHeight="1" x14ac:dyDescent="0.2"/>
    <row r="21400" ht="12.75" customHeight="1" x14ac:dyDescent="0.2"/>
    <row r="21401" ht="12.75" customHeight="1" x14ac:dyDescent="0.2"/>
    <row r="21402" ht="12.75" customHeight="1" x14ac:dyDescent="0.2"/>
    <row r="21403" ht="12.75" customHeight="1" x14ac:dyDescent="0.2"/>
    <row r="21404" ht="12.75" customHeight="1" x14ac:dyDescent="0.2"/>
    <row r="21405" ht="12.75" customHeight="1" x14ac:dyDescent="0.2"/>
    <row r="21406" ht="12.75" customHeight="1" x14ac:dyDescent="0.2"/>
    <row r="21407" ht="12.75" customHeight="1" x14ac:dyDescent="0.2"/>
    <row r="21408" ht="12.75" customHeight="1" x14ac:dyDescent="0.2"/>
    <row r="21409" ht="12.75" customHeight="1" x14ac:dyDescent="0.2"/>
    <row r="21410" ht="12.75" customHeight="1" x14ac:dyDescent="0.2"/>
    <row r="21411" ht="12.75" customHeight="1" x14ac:dyDescent="0.2"/>
    <row r="21412" ht="12.75" customHeight="1" x14ac:dyDescent="0.2"/>
    <row r="21413" ht="12.75" customHeight="1" x14ac:dyDescent="0.2"/>
    <row r="21414" ht="12.75" customHeight="1" x14ac:dyDescent="0.2"/>
    <row r="21415" ht="12.75" customHeight="1" x14ac:dyDescent="0.2"/>
    <row r="21416" ht="12.75" customHeight="1" x14ac:dyDescent="0.2"/>
    <row r="21417" ht="12.75" customHeight="1" x14ac:dyDescent="0.2"/>
    <row r="21418" ht="12.75" customHeight="1" x14ac:dyDescent="0.2"/>
    <row r="21419" ht="12.75" customHeight="1" x14ac:dyDescent="0.2"/>
    <row r="21420" ht="12.75" customHeight="1" x14ac:dyDescent="0.2"/>
    <row r="21421" ht="12.75" customHeight="1" x14ac:dyDescent="0.2"/>
    <row r="21422" ht="12.75" customHeight="1" x14ac:dyDescent="0.2"/>
    <row r="21423" ht="12.75" customHeight="1" x14ac:dyDescent="0.2"/>
    <row r="21424" ht="12.75" customHeight="1" x14ac:dyDescent="0.2"/>
    <row r="21425" ht="12.75" customHeight="1" x14ac:dyDescent="0.2"/>
    <row r="21426" ht="12.75" customHeight="1" x14ac:dyDescent="0.2"/>
    <row r="21427" ht="12.75" customHeight="1" x14ac:dyDescent="0.2"/>
    <row r="21428" ht="12.75" customHeight="1" x14ac:dyDescent="0.2"/>
    <row r="21429" ht="12.75" customHeight="1" x14ac:dyDescent="0.2"/>
    <row r="21430" ht="12.75" customHeight="1" x14ac:dyDescent="0.2"/>
    <row r="21431" ht="12.75" customHeight="1" x14ac:dyDescent="0.2"/>
    <row r="21432" ht="12.75" customHeight="1" x14ac:dyDescent="0.2"/>
    <row r="21433" ht="12.75" customHeight="1" x14ac:dyDescent="0.2"/>
    <row r="21434" ht="12.75" customHeight="1" x14ac:dyDescent="0.2"/>
    <row r="21435" ht="12.75" customHeight="1" x14ac:dyDescent="0.2"/>
    <row r="21436" ht="12.75" customHeight="1" x14ac:dyDescent="0.2"/>
    <row r="21437" ht="12.75" customHeight="1" x14ac:dyDescent="0.2"/>
    <row r="21438" ht="12.75" customHeight="1" x14ac:dyDescent="0.2"/>
    <row r="21439" ht="12.75" customHeight="1" x14ac:dyDescent="0.2"/>
    <row r="21440" ht="12.75" customHeight="1" x14ac:dyDescent="0.2"/>
    <row r="21441" ht="12.75" customHeight="1" x14ac:dyDescent="0.2"/>
    <row r="21442" ht="12.75" customHeight="1" x14ac:dyDescent="0.2"/>
    <row r="21443" ht="12.75" customHeight="1" x14ac:dyDescent="0.2"/>
    <row r="21444" ht="12.75" customHeight="1" x14ac:dyDescent="0.2"/>
    <row r="21445" ht="12.75" customHeight="1" x14ac:dyDescent="0.2"/>
    <row r="21446" ht="12.75" customHeight="1" x14ac:dyDescent="0.2"/>
    <row r="21447" ht="12.75" customHeight="1" x14ac:dyDescent="0.2"/>
    <row r="21448" ht="12.75" customHeight="1" x14ac:dyDescent="0.2"/>
    <row r="21449" ht="12.75" customHeight="1" x14ac:dyDescent="0.2"/>
    <row r="21450" ht="12.75" customHeight="1" x14ac:dyDescent="0.2"/>
    <row r="21451" ht="12.75" customHeight="1" x14ac:dyDescent="0.2"/>
    <row r="21452" ht="12.75" customHeight="1" x14ac:dyDescent="0.2"/>
    <row r="21453" ht="12.75" customHeight="1" x14ac:dyDescent="0.2"/>
    <row r="21454" ht="12.75" customHeight="1" x14ac:dyDescent="0.2"/>
    <row r="21455" ht="12.75" customHeight="1" x14ac:dyDescent="0.2"/>
    <row r="21456" ht="12.75" customHeight="1" x14ac:dyDescent="0.2"/>
    <row r="21457" ht="12.75" customHeight="1" x14ac:dyDescent="0.2"/>
    <row r="21458" ht="12.75" customHeight="1" x14ac:dyDescent="0.2"/>
    <row r="21459" ht="12.75" customHeight="1" x14ac:dyDescent="0.2"/>
    <row r="21460" ht="12.75" customHeight="1" x14ac:dyDescent="0.2"/>
    <row r="21461" ht="12.75" customHeight="1" x14ac:dyDescent="0.2"/>
    <row r="21462" ht="12.75" customHeight="1" x14ac:dyDescent="0.2"/>
    <row r="21463" ht="12.75" customHeight="1" x14ac:dyDescent="0.2"/>
    <row r="21464" ht="12.75" customHeight="1" x14ac:dyDescent="0.2"/>
    <row r="21465" ht="12.75" customHeight="1" x14ac:dyDescent="0.2"/>
    <row r="21466" ht="12.75" customHeight="1" x14ac:dyDescent="0.2"/>
    <row r="21467" ht="12.75" customHeight="1" x14ac:dyDescent="0.2"/>
    <row r="21468" ht="12.75" customHeight="1" x14ac:dyDescent="0.2"/>
    <row r="21469" ht="12.75" customHeight="1" x14ac:dyDescent="0.2"/>
    <row r="21470" ht="12.75" customHeight="1" x14ac:dyDescent="0.2"/>
    <row r="21471" ht="12.75" customHeight="1" x14ac:dyDescent="0.2"/>
    <row r="21472" ht="12.75" customHeight="1" x14ac:dyDescent="0.2"/>
    <row r="21473" ht="12.75" customHeight="1" x14ac:dyDescent="0.2"/>
    <row r="21474" ht="12.75" customHeight="1" x14ac:dyDescent="0.2"/>
    <row r="21475" ht="12.75" customHeight="1" x14ac:dyDescent="0.2"/>
    <row r="21476" ht="12.75" customHeight="1" x14ac:dyDescent="0.2"/>
    <row r="21477" ht="12.75" customHeight="1" x14ac:dyDescent="0.2"/>
    <row r="21478" ht="12.75" customHeight="1" x14ac:dyDescent="0.2"/>
    <row r="21479" ht="12.75" customHeight="1" x14ac:dyDescent="0.2"/>
    <row r="21480" ht="12.75" customHeight="1" x14ac:dyDescent="0.2"/>
    <row r="21481" ht="12.75" customHeight="1" x14ac:dyDescent="0.2"/>
    <row r="21482" ht="12.75" customHeight="1" x14ac:dyDescent="0.2"/>
    <row r="21483" ht="12.75" customHeight="1" x14ac:dyDescent="0.2"/>
    <row r="21484" ht="12.75" customHeight="1" x14ac:dyDescent="0.2"/>
    <row r="21485" ht="12.75" customHeight="1" x14ac:dyDescent="0.2"/>
    <row r="21486" ht="12.75" customHeight="1" x14ac:dyDescent="0.2"/>
    <row r="21487" ht="12.75" customHeight="1" x14ac:dyDescent="0.2"/>
    <row r="21488" ht="12.75" customHeight="1" x14ac:dyDescent="0.2"/>
    <row r="21489" ht="12.75" customHeight="1" x14ac:dyDescent="0.2"/>
    <row r="21490" ht="12.75" customHeight="1" x14ac:dyDescent="0.2"/>
    <row r="21491" ht="12.75" customHeight="1" x14ac:dyDescent="0.2"/>
    <row r="21492" ht="12.75" customHeight="1" x14ac:dyDescent="0.2"/>
    <row r="21493" ht="12.75" customHeight="1" x14ac:dyDescent="0.2"/>
    <row r="21494" ht="12.75" customHeight="1" x14ac:dyDescent="0.2"/>
    <row r="21495" ht="12.75" customHeight="1" x14ac:dyDescent="0.2"/>
    <row r="21496" ht="12.75" customHeight="1" x14ac:dyDescent="0.2"/>
    <row r="21497" ht="12.75" customHeight="1" x14ac:dyDescent="0.2"/>
    <row r="21498" ht="12.75" customHeight="1" x14ac:dyDescent="0.2"/>
    <row r="21499" ht="12.75" customHeight="1" x14ac:dyDescent="0.2"/>
    <row r="21500" ht="12.75" customHeight="1" x14ac:dyDescent="0.2"/>
    <row r="21501" ht="12.75" customHeight="1" x14ac:dyDescent="0.2"/>
    <row r="21502" ht="12.75" customHeight="1" x14ac:dyDescent="0.2"/>
    <row r="21503" ht="12.75" customHeight="1" x14ac:dyDescent="0.2"/>
    <row r="21504" ht="12.75" customHeight="1" x14ac:dyDescent="0.2"/>
    <row r="21505" ht="12.75" customHeight="1" x14ac:dyDescent="0.2"/>
    <row r="21506" ht="12.75" customHeight="1" x14ac:dyDescent="0.2"/>
    <row r="21507" ht="12.75" customHeight="1" x14ac:dyDescent="0.2"/>
    <row r="21508" ht="12.75" customHeight="1" x14ac:dyDescent="0.2"/>
    <row r="21509" ht="12.75" customHeight="1" x14ac:dyDescent="0.2"/>
    <row r="21510" ht="12.75" customHeight="1" x14ac:dyDescent="0.2"/>
    <row r="21511" ht="12.75" customHeight="1" x14ac:dyDescent="0.2"/>
    <row r="21512" ht="12.75" customHeight="1" x14ac:dyDescent="0.2"/>
    <row r="21513" ht="12.75" customHeight="1" x14ac:dyDescent="0.2"/>
    <row r="21514" ht="12.75" customHeight="1" x14ac:dyDescent="0.2"/>
    <row r="21515" ht="12.75" customHeight="1" x14ac:dyDescent="0.2"/>
    <row r="21516" ht="12.75" customHeight="1" x14ac:dyDescent="0.2"/>
    <row r="21517" ht="12.75" customHeight="1" x14ac:dyDescent="0.2"/>
    <row r="21518" ht="12.75" customHeight="1" x14ac:dyDescent="0.2"/>
    <row r="21519" ht="12.75" customHeight="1" x14ac:dyDescent="0.2"/>
    <row r="21520" ht="12.75" customHeight="1" x14ac:dyDescent="0.2"/>
    <row r="21521" ht="12.75" customHeight="1" x14ac:dyDescent="0.2"/>
    <row r="21522" ht="12.75" customHeight="1" x14ac:dyDescent="0.2"/>
    <row r="21523" ht="12.75" customHeight="1" x14ac:dyDescent="0.2"/>
    <row r="21524" ht="12.75" customHeight="1" x14ac:dyDescent="0.2"/>
    <row r="21525" ht="12.75" customHeight="1" x14ac:dyDescent="0.2"/>
    <row r="21526" ht="12.75" customHeight="1" x14ac:dyDescent="0.2"/>
    <row r="21527" ht="12.75" customHeight="1" x14ac:dyDescent="0.2"/>
    <row r="21528" ht="12.75" customHeight="1" x14ac:dyDescent="0.2"/>
    <row r="21529" ht="12.75" customHeight="1" x14ac:dyDescent="0.2"/>
    <row r="21530" ht="12.75" customHeight="1" x14ac:dyDescent="0.2"/>
    <row r="21531" ht="12.75" customHeight="1" x14ac:dyDescent="0.2"/>
    <row r="21532" ht="12.75" customHeight="1" x14ac:dyDescent="0.2"/>
    <row r="21533" ht="12.75" customHeight="1" x14ac:dyDescent="0.2"/>
    <row r="21534" ht="12.75" customHeight="1" x14ac:dyDescent="0.2"/>
    <row r="21535" ht="12.75" customHeight="1" x14ac:dyDescent="0.2"/>
    <row r="21536" ht="12.75" customHeight="1" x14ac:dyDescent="0.2"/>
    <row r="21537" ht="12.75" customHeight="1" x14ac:dyDescent="0.2"/>
    <row r="21538" ht="12.75" customHeight="1" x14ac:dyDescent="0.2"/>
    <row r="21539" ht="12.75" customHeight="1" x14ac:dyDescent="0.2"/>
    <row r="21540" ht="12.75" customHeight="1" x14ac:dyDescent="0.2"/>
    <row r="21541" ht="12.75" customHeight="1" x14ac:dyDescent="0.2"/>
    <row r="21542" ht="12.75" customHeight="1" x14ac:dyDescent="0.2"/>
    <row r="21543" ht="12.75" customHeight="1" x14ac:dyDescent="0.2"/>
    <row r="21544" ht="12.75" customHeight="1" x14ac:dyDescent="0.2"/>
    <row r="21545" ht="12.75" customHeight="1" x14ac:dyDescent="0.2"/>
    <row r="21546" ht="12.75" customHeight="1" x14ac:dyDescent="0.2"/>
    <row r="21547" ht="12.75" customHeight="1" x14ac:dyDescent="0.2"/>
    <row r="21548" ht="12.75" customHeight="1" x14ac:dyDescent="0.2"/>
    <row r="21549" ht="12.75" customHeight="1" x14ac:dyDescent="0.2"/>
    <row r="21550" ht="12.75" customHeight="1" x14ac:dyDescent="0.2"/>
    <row r="21551" ht="12.75" customHeight="1" x14ac:dyDescent="0.2"/>
    <row r="21552" ht="12.75" customHeight="1" x14ac:dyDescent="0.2"/>
    <row r="21553" ht="12.75" customHeight="1" x14ac:dyDescent="0.2"/>
    <row r="21554" ht="12.75" customHeight="1" x14ac:dyDescent="0.2"/>
    <row r="21555" ht="12.75" customHeight="1" x14ac:dyDescent="0.2"/>
    <row r="21556" ht="12.75" customHeight="1" x14ac:dyDescent="0.2"/>
    <row r="21557" ht="12.75" customHeight="1" x14ac:dyDescent="0.2"/>
    <row r="21558" ht="12.75" customHeight="1" x14ac:dyDescent="0.2"/>
    <row r="21559" ht="12.75" customHeight="1" x14ac:dyDescent="0.2"/>
  </sheetData>
  <mergeCells count="374">
    <mergeCell ref="B494:J494"/>
    <mergeCell ref="B471:K471"/>
    <mergeCell ref="B541:J541"/>
    <mergeCell ref="B564:J564"/>
    <mergeCell ref="B587:J587"/>
    <mergeCell ref="B610:J610"/>
    <mergeCell ref="B635:J635"/>
    <mergeCell ref="B653:J653"/>
    <mergeCell ref="B241:K241"/>
    <mergeCell ref="B448:K448"/>
    <mergeCell ref="B425:K425"/>
    <mergeCell ref="B402:K402"/>
    <mergeCell ref="B379:K379"/>
    <mergeCell ref="B356:K356"/>
    <mergeCell ref="B333:K333"/>
    <mergeCell ref="B310:K310"/>
    <mergeCell ref="B287:K287"/>
    <mergeCell ref="B264:K264"/>
    <mergeCell ref="B353:K353"/>
    <mergeCell ref="B376:K376"/>
    <mergeCell ref="B399:K399"/>
    <mergeCell ref="B422:K422"/>
    <mergeCell ref="B445:K445"/>
    <mergeCell ref="K610:K611"/>
    <mergeCell ref="B917:J917"/>
    <mergeCell ref="B656:J656"/>
    <mergeCell ref="B634:J634"/>
    <mergeCell ref="B609:J609"/>
    <mergeCell ref="B586:J586"/>
    <mergeCell ref="B563:J563"/>
    <mergeCell ref="B540:J540"/>
    <mergeCell ref="B517:J517"/>
    <mergeCell ref="B829:J829"/>
    <mergeCell ref="B679:J679"/>
    <mergeCell ref="B657:J657"/>
    <mergeCell ref="B851:J851"/>
    <mergeCell ref="B873:J873"/>
    <mergeCell ref="B701:J701"/>
    <mergeCell ref="B723:J723"/>
    <mergeCell ref="B745:J745"/>
    <mergeCell ref="B767:J767"/>
    <mergeCell ref="B789:J789"/>
    <mergeCell ref="B811:J811"/>
    <mergeCell ref="B697:J697"/>
    <mergeCell ref="B719:J719"/>
    <mergeCell ref="B785:J785"/>
    <mergeCell ref="B722:J722"/>
    <mergeCell ref="B898:J898"/>
    <mergeCell ref="B876:J876"/>
    <mergeCell ref="B854:J854"/>
    <mergeCell ref="B832:J832"/>
    <mergeCell ref="B810:J810"/>
    <mergeCell ref="B788:J788"/>
    <mergeCell ref="B766:J766"/>
    <mergeCell ref="A564:A565"/>
    <mergeCell ref="A587:A588"/>
    <mergeCell ref="A610:A611"/>
    <mergeCell ref="A635:A636"/>
    <mergeCell ref="B807:J807"/>
    <mergeCell ref="A745:A746"/>
    <mergeCell ref="A701:A702"/>
    <mergeCell ref="A723:A724"/>
    <mergeCell ref="B895:J895"/>
    <mergeCell ref="A495:A496"/>
    <mergeCell ref="K495:K496"/>
    <mergeCell ref="B537:J537"/>
    <mergeCell ref="B560:J560"/>
    <mergeCell ref="B583:J583"/>
    <mergeCell ref="B606:J606"/>
    <mergeCell ref="B631:J631"/>
    <mergeCell ref="R855:R856"/>
    <mergeCell ref="A855:A856"/>
    <mergeCell ref="B855:J855"/>
    <mergeCell ref="K855:K856"/>
    <mergeCell ref="L855:L856"/>
    <mergeCell ref="M855:M856"/>
    <mergeCell ref="N855:N856"/>
    <mergeCell ref="O855:O856"/>
    <mergeCell ref="P855:P856"/>
    <mergeCell ref="Q855:Q856"/>
    <mergeCell ref="Q811:Q812"/>
    <mergeCell ref="Q723:Q724"/>
    <mergeCell ref="A789:A790"/>
    <mergeCell ref="A811:A812"/>
    <mergeCell ref="A767:A768"/>
    <mergeCell ref="L767:L768"/>
    <mergeCell ref="K745:K746"/>
    <mergeCell ref="B741:J741"/>
    <mergeCell ref="B763:J763"/>
    <mergeCell ref="B744:J744"/>
    <mergeCell ref="R745:R746"/>
    <mergeCell ref="B495:J495"/>
    <mergeCell ref="B518:J518"/>
    <mergeCell ref="R541:R542"/>
    <mergeCell ref="K541:K542"/>
    <mergeCell ref="L541:L542"/>
    <mergeCell ref="K723:K724"/>
    <mergeCell ref="L723:L724"/>
    <mergeCell ref="M723:M724"/>
    <mergeCell ref="R723:R724"/>
    <mergeCell ref="Q495:Q496"/>
    <mergeCell ref="M635:M636"/>
    <mergeCell ref="K657:K658"/>
    <mergeCell ref="N635:N636"/>
    <mergeCell ref="O635:O636"/>
    <mergeCell ref="P635:P636"/>
    <mergeCell ref="N610:N611"/>
    <mergeCell ref="O610:O611"/>
    <mergeCell ref="K635:K636"/>
    <mergeCell ref="L635:L636"/>
    <mergeCell ref="L610:L611"/>
    <mergeCell ref="Q564:Q565"/>
    <mergeCell ref="R564:R565"/>
    <mergeCell ref="R701:R702"/>
    <mergeCell ref="O679:O680"/>
    <mergeCell ref="P679:P680"/>
    <mergeCell ref="R679:R680"/>
    <mergeCell ref="P657:P658"/>
    <mergeCell ref="Q657:Q658"/>
    <mergeCell ref="P587:P588"/>
    <mergeCell ref="P610:P611"/>
    <mergeCell ref="Q610:Q611"/>
    <mergeCell ref="Q587:Q588"/>
    <mergeCell ref="R587:R588"/>
    <mergeCell ref="Q679:Q680"/>
    <mergeCell ref="Q701:Q702"/>
    <mergeCell ref="Q635:Q636"/>
    <mergeCell ref="R635:R636"/>
    <mergeCell ref="R657:R658"/>
    <mergeCell ref="O701:O702"/>
    <mergeCell ref="P701:P702"/>
    <mergeCell ref="R610:R611"/>
    <mergeCell ref="P541:P542"/>
    <mergeCell ref="L495:L496"/>
    <mergeCell ref="M495:M496"/>
    <mergeCell ref="O380:O381"/>
    <mergeCell ref="P380:P381"/>
    <mergeCell ref="P495:P496"/>
    <mergeCell ref="A380:A381"/>
    <mergeCell ref="A403:A404"/>
    <mergeCell ref="A449:A450"/>
    <mergeCell ref="A472:A473"/>
    <mergeCell ref="B472:K472"/>
    <mergeCell ref="L472:L473"/>
    <mergeCell ref="M472:M473"/>
    <mergeCell ref="N472:N473"/>
    <mergeCell ref="B449:K449"/>
    <mergeCell ref="L449:L450"/>
    <mergeCell ref="A518:A519"/>
    <mergeCell ref="K518:K519"/>
    <mergeCell ref="L518:L519"/>
    <mergeCell ref="M541:M542"/>
    <mergeCell ref="A541:A542"/>
    <mergeCell ref="B514:J514"/>
    <mergeCell ref="B468:K468"/>
    <mergeCell ref="B491:K491"/>
    <mergeCell ref="S380:S381"/>
    <mergeCell ref="S403:S404"/>
    <mergeCell ref="O357:O358"/>
    <mergeCell ref="P357:P358"/>
    <mergeCell ref="B380:K380"/>
    <mergeCell ref="L380:L381"/>
    <mergeCell ref="M380:M381"/>
    <mergeCell ref="N380:N381"/>
    <mergeCell ref="R357:R358"/>
    <mergeCell ref="R380:R381"/>
    <mergeCell ref="Q380:Q381"/>
    <mergeCell ref="R334:R335"/>
    <mergeCell ref="S334:S335"/>
    <mergeCell ref="B357:K357"/>
    <mergeCell ref="L357:L358"/>
    <mergeCell ref="M357:M358"/>
    <mergeCell ref="N357:N358"/>
    <mergeCell ref="S357:S358"/>
    <mergeCell ref="A311:A312"/>
    <mergeCell ref="A334:A335"/>
    <mergeCell ref="A357:A358"/>
    <mergeCell ref="S311:S312"/>
    <mergeCell ref="Q357:Q358"/>
    <mergeCell ref="B334:K334"/>
    <mergeCell ref="L334:L335"/>
    <mergeCell ref="P311:P312"/>
    <mergeCell ref="Q311:Q312"/>
    <mergeCell ref="R311:R312"/>
    <mergeCell ref="N311:N312"/>
    <mergeCell ref="O311:O312"/>
    <mergeCell ref="N334:N335"/>
    <mergeCell ref="O334:O335"/>
    <mergeCell ref="P334:P335"/>
    <mergeCell ref="Q334:Q335"/>
    <mergeCell ref="B330:K330"/>
    <mergeCell ref="S265:S266"/>
    <mergeCell ref="N288:N289"/>
    <mergeCell ref="O288:O289"/>
    <mergeCell ref="P288:P289"/>
    <mergeCell ref="Q288:Q289"/>
    <mergeCell ref="R288:R289"/>
    <mergeCell ref="S288:S289"/>
    <mergeCell ref="N242:N243"/>
    <mergeCell ref="O242:O243"/>
    <mergeCell ref="P242:P243"/>
    <mergeCell ref="Q265:Q266"/>
    <mergeCell ref="R265:R266"/>
    <mergeCell ref="Q242:Q243"/>
    <mergeCell ref="R242:R243"/>
    <mergeCell ref="S242:S243"/>
    <mergeCell ref="O265:O266"/>
    <mergeCell ref="P265:P266"/>
    <mergeCell ref="N265:N266"/>
    <mergeCell ref="B3:J3"/>
    <mergeCell ref="B20:J20"/>
    <mergeCell ref="B40:J40"/>
    <mergeCell ref="B58:J58"/>
    <mergeCell ref="B75:J75"/>
    <mergeCell ref="B91:J91"/>
    <mergeCell ref="B107:J107"/>
    <mergeCell ref="B124:J124"/>
    <mergeCell ref="B140:J140"/>
    <mergeCell ref="B157:J157"/>
    <mergeCell ref="B173:J173"/>
    <mergeCell ref="B189:J189"/>
    <mergeCell ref="B206:J206"/>
    <mergeCell ref="B223:J223"/>
    <mergeCell ref="B311:K311"/>
    <mergeCell ref="L311:L312"/>
    <mergeCell ref="M311:M312"/>
    <mergeCell ref="B261:K261"/>
    <mergeCell ref="B284:K284"/>
    <mergeCell ref="B307:K307"/>
    <mergeCell ref="A242:A243"/>
    <mergeCell ref="B242:K242"/>
    <mergeCell ref="L242:L243"/>
    <mergeCell ref="A288:A289"/>
    <mergeCell ref="M242:M243"/>
    <mergeCell ref="A265:A266"/>
    <mergeCell ref="B265:K265"/>
    <mergeCell ref="L265:L266"/>
    <mergeCell ref="M265:M266"/>
    <mergeCell ref="B288:K288"/>
    <mergeCell ref="L288:L289"/>
    <mergeCell ref="M288:M289"/>
    <mergeCell ref="M334:M335"/>
    <mergeCell ref="O789:O790"/>
    <mergeCell ref="P789:P790"/>
    <mergeCell ref="N723:N724"/>
    <mergeCell ref="O723:O724"/>
    <mergeCell ref="P723:P724"/>
    <mergeCell ref="O657:O658"/>
    <mergeCell ref="K564:K565"/>
    <mergeCell ref="L564:L565"/>
    <mergeCell ref="K587:K588"/>
    <mergeCell ref="L587:L588"/>
    <mergeCell ref="M564:M565"/>
    <mergeCell ref="N564:N565"/>
    <mergeCell ref="O564:O565"/>
    <mergeCell ref="P564:P565"/>
    <mergeCell ref="M587:M588"/>
    <mergeCell ref="N587:N588"/>
    <mergeCell ref="O587:O588"/>
    <mergeCell ref="N679:N680"/>
    <mergeCell ref="N789:N790"/>
    <mergeCell ref="K767:K768"/>
    <mergeCell ref="M610:M611"/>
    <mergeCell ref="N541:N542"/>
    <mergeCell ref="O541:O542"/>
    <mergeCell ref="K701:K702"/>
    <mergeCell ref="L701:L702"/>
    <mergeCell ref="M701:M702"/>
    <mergeCell ref="N701:N702"/>
    <mergeCell ref="L657:L658"/>
    <mergeCell ref="M657:M658"/>
    <mergeCell ref="N657:N658"/>
    <mergeCell ref="A657:A658"/>
    <mergeCell ref="A679:A680"/>
    <mergeCell ref="K679:K680"/>
    <mergeCell ref="L679:L680"/>
    <mergeCell ref="B675:J675"/>
    <mergeCell ref="M679:M680"/>
    <mergeCell ref="B700:J700"/>
    <mergeCell ref="B678:J678"/>
    <mergeCell ref="R811:R812"/>
    <mergeCell ref="K811:K812"/>
    <mergeCell ref="L811:L812"/>
    <mergeCell ref="M811:M812"/>
    <mergeCell ref="N811:N812"/>
    <mergeCell ref="O811:O812"/>
    <mergeCell ref="P811:P812"/>
    <mergeCell ref="N745:N746"/>
    <mergeCell ref="O745:O746"/>
    <mergeCell ref="L745:L746"/>
    <mergeCell ref="M745:M746"/>
    <mergeCell ref="M767:M768"/>
    <mergeCell ref="N767:N768"/>
    <mergeCell ref="O767:O768"/>
    <mergeCell ref="P767:P768"/>
    <mergeCell ref="Q767:Q768"/>
    <mergeCell ref="R767:R768"/>
    <mergeCell ref="P745:P746"/>
    <mergeCell ref="Q745:Q746"/>
    <mergeCell ref="Q789:Q790"/>
    <mergeCell ref="R789:R790"/>
    <mergeCell ref="K789:K790"/>
    <mergeCell ref="L789:L790"/>
    <mergeCell ref="M789:M790"/>
    <mergeCell ref="Q518:Q519"/>
    <mergeCell ref="R518:R519"/>
    <mergeCell ref="S472:S473"/>
    <mergeCell ref="R495:R496"/>
    <mergeCell ref="M449:M450"/>
    <mergeCell ref="N449:N450"/>
    <mergeCell ref="O449:O450"/>
    <mergeCell ref="P449:P450"/>
    <mergeCell ref="Q449:Q450"/>
    <mergeCell ref="R472:R473"/>
    <mergeCell ref="R449:R450"/>
    <mergeCell ref="O472:O473"/>
    <mergeCell ref="P472:P473"/>
    <mergeCell ref="Q472:Q473"/>
    <mergeCell ref="N495:N496"/>
    <mergeCell ref="O495:O496"/>
    <mergeCell ref="Q541:Q542"/>
    <mergeCell ref="S426:S427"/>
    <mergeCell ref="Q403:Q404"/>
    <mergeCell ref="R403:R404"/>
    <mergeCell ref="A426:A427"/>
    <mergeCell ref="B426:K426"/>
    <mergeCell ref="L426:L427"/>
    <mergeCell ref="M426:M427"/>
    <mergeCell ref="R426:R427"/>
    <mergeCell ref="N426:N427"/>
    <mergeCell ref="O426:O427"/>
    <mergeCell ref="B403:K403"/>
    <mergeCell ref="L403:L404"/>
    <mergeCell ref="M403:M404"/>
    <mergeCell ref="N403:N404"/>
    <mergeCell ref="O403:O404"/>
    <mergeCell ref="P403:P404"/>
    <mergeCell ref="P426:P427"/>
    <mergeCell ref="Q426:Q427"/>
    <mergeCell ref="S449:S450"/>
    <mergeCell ref="M518:M519"/>
    <mergeCell ref="N518:N519"/>
    <mergeCell ref="O518:O519"/>
    <mergeCell ref="P518:P519"/>
    <mergeCell ref="R833:R834"/>
    <mergeCell ref="A833:A834"/>
    <mergeCell ref="B833:J833"/>
    <mergeCell ref="K833:K834"/>
    <mergeCell ref="L833:L834"/>
    <mergeCell ref="M833:M834"/>
    <mergeCell ref="N833:N834"/>
    <mergeCell ref="O833:O834"/>
    <mergeCell ref="P833:P834"/>
    <mergeCell ref="Q833:Q834"/>
    <mergeCell ref="R877:R878"/>
    <mergeCell ref="A877:A878"/>
    <mergeCell ref="B877:J877"/>
    <mergeCell ref="K877:K878"/>
    <mergeCell ref="L877:L878"/>
    <mergeCell ref="M877:M878"/>
    <mergeCell ref="N877:N878"/>
    <mergeCell ref="O877:O878"/>
    <mergeCell ref="P877:P878"/>
    <mergeCell ref="Q877:Q878"/>
    <mergeCell ref="R899:R900"/>
    <mergeCell ref="A899:A900"/>
    <mergeCell ref="B899:J899"/>
    <mergeCell ref="K899:K900"/>
    <mergeCell ref="L899:L900"/>
    <mergeCell ref="M899:M900"/>
    <mergeCell ref="N899:N900"/>
    <mergeCell ref="O899:O900"/>
    <mergeCell ref="P899:P900"/>
    <mergeCell ref="Q899:Q900"/>
  </mergeCells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9CC00"/>
  </sheetPr>
  <dimension ref="A1:Z998"/>
  <sheetViews>
    <sheetView topLeftCell="A304" zoomScaleNormal="100" workbookViewId="0">
      <selection activeCell="Q329" sqref="Q329"/>
    </sheetView>
  </sheetViews>
  <sheetFormatPr baseColWidth="10" defaultColWidth="12.5703125" defaultRowHeight="15" customHeight="1" x14ac:dyDescent="0.2"/>
  <cols>
    <col min="1" max="1" width="8.5703125" customWidth="1"/>
    <col min="2" max="2" width="7.140625" style="186" customWidth="1"/>
    <col min="3" max="10" width="7.140625" customWidth="1"/>
    <col min="11" max="11" width="15.7109375" style="183" bestFit="1" customWidth="1"/>
    <col min="12" max="18" width="12.85546875" customWidth="1"/>
    <col min="19" max="20" width="11.42578125" customWidth="1"/>
    <col min="21" max="26" width="10" customWidth="1"/>
  </cols>
  <sheetData>
    <row r="1" spans="1:26" ht="12.75" customHeight="1" x14ac:dyDescent="0.2">
      <c r="A1" s="27"/>
      <c r="B1" s="182"/>
      <c r="C1" s="27"/>
      <c r="D1" s="27"/>
      <c r="E1" s="27"/>
      <c r="F1" s="27"/>
      <c r="G1" s="27"/>
      <c r="H1" s="27"/>
      <c r="I1" s="27"/>
      <c r="J1" s="27"/>
      <c r="K1" s="189"/>
      <c r="L1" s="1"/>
      <c r="M1" s="1"/>
      <c r="N1" s="27"/>
      <c r="O1" s="1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spans="1:26" ht="12.75" customHeight="1" x14ac:dyDescent="0.2">
      <c r="A2" s="27"/>
      <c r="B2" s="182"/>
      <c r="C2" s="27"/>
      <c r="D2" s="27"/>
      <c r="E2" s="27"/>
      <c r="F2" s="27"/>
      <c r="G2" s="27"/>
      <c r="H2" s="27"/>
      <c r="I2" s="27"/>
      <c r="J2" s="27"/>
      <c r="K2" s="189"/>
      <c r="L2" s="1"/>
      <c r="M2" s="1"/>
      <c r="N2" s="27"/>
      <c r="O2" s="1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spans="1:26" ht="26.25" customHeight="1" x14ac:dyDescent="0.4">
      <c r="B3" s="211" t="s">
        <v>68</v>
      </c>
      <c r="C3" s="212"/>
      <c r="D3" s="212"/>
      <c r="E3" s="212"/>
      <c r="F3" s="212"/>
      <c r="G3" s="212"/>
      <c r="H3" s="212"/>
      <c r="I3" s="212"/>
      <c r="J3" s="212"/>
      <c r="K3" s="66" t="s">
        <v>81</v>
      </c>
      <c r="L3" s="1"/>
      <c r="M3" s="1"/>
      <c r="N3" s="27"/>
      <c r="O3" s="1"/>
      <c r="P3" s="27"/>
      <c r="Q3" s="27"/>
      <c r="R3" s="27"/>
      <c r="T3" s="27"/>
      <c r="U3" s="27"/>
      <c r="V3" s="27"/>
      <c r="W3" s="27"/>
      <c r="X3" s="27"/>
      <c r="Y3" s="27"/>
      <c r="Z3" s="27"/>
    </row>
    <row r="4" spans="1:26" ht="20.25" x14ac:dyDescent="0.2">
      <c r="A4" s="223" t="s">
        <v>19</v>
      </c>
      <c r="B4" s="224" t="s">
        <v>69</v>
      </c>
      <c r="C4" s="225"/>
      <c r="D4" s="225"/>
      <c r="E4" s="225"/>
      <c r="F4" s="225"/>
      <c r="G4" s="225"/>
      <c r="H4" s="225"/>
      <c r="I4" s="225"/>
      <c r="J4" s="226"/>
      <c r="K4" s="227" t="s">
        <v>20</v>
      </c>
      <c r="L4" s="221" t="s">
        <v>11</v>
      </c>
      <c r="M4" s="221" t="s">
        <v>12</v>
      </c>
      <c r="N4" s="229" t="s">
        <v>13</v>
      </c>
      <c r="O4" s="221" t="s">
        <v>14</v>
      </c>
      <c r="P4" s="222" t="s">
        <v>15</v>
      </c>
      <c r="Q4" s="222" t="s">
        <v>16</v>
      </c>
      <c r="R4" s="221" t="s">
        <v>17</v>
      </c>
      <c r="T4" s="27"/>
      <c r="U4" s="27"/>
      <c r="V4" s="27"/>
      <c r="W4" s="27"/>
      <c r="X4" s="27"/>
      <c r="Y4" s="27"/>
      <c r="Z4" s="27"/>
    </row>
    <row r="5" spans="1:26" ht="15.75" customHeight="1" x14ac:dyDescent="0.25">
      <c r="A5" s="217"/>
      <c r="B5" s="41" t="s">
        <v>70</v>
      </c>
      <c r="C5" s="41" t="s">
        <v>71</v>
      </c>
      <c r="D5" s="41" t="s">
        <v>72</v>
      </c>
      <c r="E5" s="41" t="s">
        <v>73</v>
      </c>
      <c r="F5" s="41" t="s">
        <v>74</v>
      </c>
      <c r="G5" s="41" t="s">
        <v>75</v>
      </c>
      <c r="H5" s="41" t="s">
        <v>76</v>
      </c>
      <c r="I5" s="41" t="s">
        <v>77</v>
      </c>
      <c r="J5" s="41" t="s">
        <v>78</v>
      </c>
      <c r="K5" s="253"/>
      <c r="L5" s="217"/>
      <c r="M5" s="217"/>
      <c r="N5" s="217"/>
      <c r="O5" s="217"/>
      <c r="P5" s="217"/>
      <c r="Q5" s="217"/>
      <c r="R5" s="217"/>
      <c r="T5" s="27"/>
      <c r="U5" s="27"/>
      <c r="V5" s="27"/>
      <c r="W5" s="27"/>
      <c r="X5" s="27"/>
      <c r="Y5" s="27"/>
      <c r="Z5" s="27"/>
    </row>
    <row r="6" spans="1:26" ht="15.75" customHeight="1" x14ac:dyDescent="0.25">
      <c r="A6" s="41">
        <v>1502</v>
      </c>
      <c r="B6" s="42">
        <v>34</v>
      </c>
      <c r="C6" s="42"/>
      <c r="D6" s="42"/>
      <c r="E6" s="42"/>
      <c r="F6" s="171"/>
      <c r="G6" s="171"/>
      <c r="H6" s="171"/>
      <c r="I6" s="171"/>
      <c r="J6" s="171"/>
      <c r="K6" s="131"/>
      <c r="L6" s="114"/>
      <c r="M6" s="115"/>
      <c r="N6" s="116"/>
      <c r="O6" s="43"/>
      <c r="P6" s="44">
        <f>B6</f>
        <v>34</v>
      </c>
      <c r="Q6" s="45"/>
      <c r="R6" s="43"/>
      <c r="T6" s="27"/>
      <c r="U6" s="27"/>
      <c r="V6" s="27"/>
      <c r="W6" s="27"/>
      <c r="X6" s="27"/>
      <c r="Y6" s="27"/>
      <c r="Z6" s="27"/>
    </row>
    <row r="7" spans="1:26" ht="15.75" customHeight="1" x14ac:dyDescent="0.25">
      <c r="A7" s="41">
        <v>1601</v>
      </c>
      <c r="B7" s="42"/>
      <c r="C7" s="42">
        <v>31</v>
      </c>
      <c r="D7" s="42"/>
      <c r="E7" s="42"/>
      <c r="F7" s="171"/>
      <c r="G7" s="171"/>
      <c r="H7" s="171"/>
      <c r="I7" s="171"/>
      <c r="J7" s="171"/>
      <c r="K7" s="131"/>
      <c r="L7" s="119"/>
      <c r="M7" s="120"/>
      <c r="N7" s="121"/>
      <c r="O7" s="47">
        <f>IF(C7=0,"",C7/B6)</f>
        <v>0.91176470588235292</v>
      </c>
      <c r="P7" s="48">
        <v>33</v>
      </c>
      <c r="Q7" s="49">
        <f t="shared" ref="Q7:Q9" si="0">IF(P7=0,"",P7/P6)</f>
        <v>0.97058823529411764</v>
      </c>
      <c r="R7" s="49">
        <f t="shared" ref="R7:R9" si="1">IF(P7=0,"",100%-Q7)</f>
        <v>2.9411764705882359E-2</v>
      </c>
      <c r="T7" s="27"/>
      <c r="U7" s="27"/>
      <c r="V7" s="27"/>
      <c r="W7" s="27"/>
      <c r="X7" s="27"/>
      <c r="Y7" s="27"/>
      <c r="Z7" s="27"/>
    </row>
    <row r="8" spans="1:26" ht="15.75" customHeight="1" x14ac:dyDescent="0.25">
      <c r="A8" s="41">
        <v>1602</v>
      </c>
      <c r="B8" s="42"/>
      <c r="C8" s="42"/>
      <c r="D8" s="42">
        <v>24</v>
      </c>
      <c r="E8" s="42"/>
      <c r="F8" s="171"/>
      <c r="G8" s="171"/>
      <c r="H8" s="171"/>
      <c r="I8" s="171"/>
      <c r="J8" s="171"/>
      <c r="K8" s="131"/>
      <c r="L8" s="119"/>
      <c r="M8" s="120"/>
      <c r="N8" s="121"/>
      <c r="O8" s="47">
        <f>IF(D8=0,"",D8/C7)</f>
        <v>0.77419354838709675</v>
      </c>
      <c r="P8" s="48">
        <v>31</v>
      </c>
      <c r="Q8" s="49">
        <f t="shared" si="0"/>
        <v>0.93939393939393945</v>
      </c>
      <c r="R8" s="49">
        <f t="shared" si="1"/>
        <v>6.0606060606060552E-2</v>
      </c>
      <c r="S8" s="32">
        <f>P8/P6</f>
        <v>0.91176470588235292</v>
      </c>
      <c r="T8" s="27"/>
      <c r="U8" s="27"/>
      <c r="V8" s="27"/>
      <c r="W8" s="27"/>
      <c r="X8" s="27"/>
      <c r="Y8" s="27"/>
      <c r="Z8" s="27"/>
    </row>
    <row r="9" spans="1:26" ht="15.75" customHeight="1" x14ac:dyDescent="0.25">
      <c r="A9" s="41">
        <v>1701</v>
      </c>
      <c r="B9" s="42"/>
      <c r="C9" s="42"/>
      <c r="D9" s="42"/>
      <c r="E9" s="42">
        <v>19</v>
      </c>
      <c r="F9" s="171"/>
      <c r="G9" s="171"/>
      <c r="H9" s="171"/>
      <c r="I9" s="171"/>
      <c r="J9" s="171"/>
      <c r="K9" s="131"/>
      <c r="L9" s="119"/>
      <c r="M9" s="120"/>
      <c r="N9" s="121"/>
      <c r="O9" s="47">
        <f>IF(E9=0,"",E9/D8)</f>
        <v>0.79166666666666663</v>
      </c>
      <c r="P9" s="48">
        <v>29</v>
      </c>
      <c r="Q9" s="49">
        <f t="shared" si="0"/>
        <v>0.93548387096774188</v>
      </c>
      <c r="R9" s="49">
        <f t="shared" si="1"/>
        <v>6.4516129032258118E-2</v>
      </c>
      <c r="T9" s="27"/>
      <c r="U9" s="27"/>
      <c r="V9" s="27"/>
      <c r="W9" s="27"/>
      <c r="X9" s="27"/>
      <c r="Y9" s="27"/>
      <c r="Z9" s="27"/>
    </row>
    <row r="10" spans="1:26" ht="15.75" customHeight="1" x14ac:dyDescent="0.25">
      <c r="A10" s="41">
        <v>1702</v>
      </c>
      <c r="B10" s="42"/>
      <c r="C10" s="42"/>
      <c r="D10" s="42"/>
      <c r="E10" s="42">
        <v>14</v>
      </c>
      <c r="F10" s="172"/>
      <c r="G10" s="171"/>
      <c r="H10" s="171"/>
      <c r="I10" s="171"/>
      <c r="J10" s="171"/>
      <c r="K10" s="131"/>
      <c r="L10" s="119"/>
      <c r="M10" s="120"/>
      <c r="N10" s="120"/>
      <c r="O10" s="120"/>
      <c r="P10" s="48">
        <v>19</v>
      </c>
      <c r="Q10" s="127"/>
      <c r="R10" s="126"/>
      <c r="T10" s="27"/>
      <c r="U10" s="27"/>
      <c r="V10" s="27"/>
      <c r="W10" s="27"/>
      <c r="X10" s="27"/>
      <c r="Y10" s="27"/>
      <c r="Z10" s="27"/>
    </row>
    <row r="11" spans="1:26" ht="15.75" customHeight="1" x14ac:dyDescent="0.25">
      <c r="A11" s="41">
        <v>1801</v>
      </c>
      <c r="B11" s="42"/>
      <c r="C11" s="42"/>
      <c r="D11" s="42"/>
      <c r="E11" s="42">
        <v>9</v>
      </c>
      <c r="F11" s="171"/>
      <c r="G11" s="171"/>
      <c r="H11" s="171"/>
      <c r="I11" s="171"/>
      <c r="J11" s="171"/>
      <c r="K11" s="131"/>
      <c r="L11" s="119"/>
      <c r="M11" s="120"/>
      <c r="N11" s="120"/>
      <c r="O11" s="120"/>
      <c r="P11" s="48">
        <v>9</v>
      </c>
      <c r="Q11" s="127"/>
      <c r="R11" s="126"/>
      <c r="T11" s="27"/>
      <c r="U11" s="27"/>
      <c r="V11" s="27"/>
      <c r="W11" s="27"/>
      <c r="X11" s="27"/>
      <c r="Y11" s="27"/>
      <c r="Z11" s="27"/>
    </row>
    <row r="12" spans="1:26" ht="15.75" customHeight="1" x14ac:dyDescent="0.25">
      <c r="A12" s="41">
        <v>1802</v>
      </c>
      <c r="B12" s="42"/>
      <c r="C12" s="42"/>
      <c r="D12" s="42"/>
      <c r="E12" s="42">
        <v>1</v>
      </c>
      <c r="F12" s="171"/>
      <c r="G12" s="171"/>
      <c r="H12" s="171"/>
      <c r="I12" s="171"/>
      <c r="J12" s="171"/>
      <c r="K12" s="131"/>
      <c r="L12" s="119"/>
      <c r="M12" s="120"/>
      <c r="N12" s="120"/>
      <c r="O12" s="120"/>
      <c r="P12" s="48"/>
      <c r="Q12" s="127"/>
      <c r="R12" s="126"/>
      <c r="T12" s="27"/>
      <c r="U12" s="27"/>
      <c r="V12" s="27"/>
      <c r="W12" s="27"/>
      <c r="X12" s="27"/>
      <c r="Y12" s="27"/>
      <c r="Z12" s="27"/>
    </row>
    <row r="13" spans="1:26" ht="15.75" customHeight="1" x14ac:dyDescent="0.25">
      <c r="A13" s="41">
        <v>1901</v>
      </c>
      <c r="B13" s="42"/>
      <c r="C13" s="42"/>
      <c r="D13" s="42"/>
      <c r="E13" s="42"/>
      <c r="F13" s="171"/>
      <c r="G13" s="171"/>
      <c r="H13" s="171"/>
      <c r="I13" s="171"/>
      <c r="J13" s="171"/>
      <c r="K13" s="131"/>
      <c r="L13" s="119"/>
      <c r="M13" s="120"/>
      <c r="N13" s="120"/>
      <c r="O13" s="120"/>
      <c r="P13" s="48"/>
      <c r="Q13" s="127"/>
      <c r="R13" s="126"/>
      <c r="T13" s="27"/>
      <c r="U13" s="27"/>
      <c r="V13" s="27"/>
      <c r="W13" s="27"/>
      <c r="X13" s="27"/>
      <c r="Y13" s="27"/>
      <c r="Z13" s="27"/>
    </row>
    <row r="14" spans="1:26" ht="15.75" customHeight="1" x14ac:dyDescent="0.25">
      <c r="A14" s="41">
        <v>1902</v>
      </c>
      <c r="B14" s="42"/>
      <c r="C14" s="42"/>
      <c r="D14" s="42"/>
      <c r="E14" s="42"/>
      <c r="F14" s="171"/>
      <c r="G14" s="171"/>
      <c r="H14" s="171"/>
      <c r="I14" s="171"/>
      <c r="J14" s="171"/>
      <c r="K14" s="131"/>
      <c r="L14" s="119"/>
      <c r="M14" s="120"/>
      <c r="N14" s="120"/>
      <c r="O14" s="120"/>
      <c r="P14" s="48"/>
      <c r="Q14" s="127"/>
      <c r="R14" s="126"/>
      <c r="T14" s="27"/>
      <c r="U14" s="27"/>
      <c r="V14" s="27"/>
      <c r="W14" s="27"/>
      <c r="X14" s="27"/>
      <c r="Y14" s="27"/>
      <c r="Z14" s="27"/>
    </row>
    <row r="15" spans="1:26" ht="15.75" customHeight="1" x14ac:dyDescent="0.25">
      <c r="A15" s="41">
        <v>2001</v>
      </c>
      <c r="B15" s="42"/>
      <c r="C15" s="42"/>
      <c r="D15" s="42"/>
      <c r="E15" s="42"/>
      <c r="F15" s="171"/>
      <c r="G15" s="171"/>
      <c r="H15" s="171"/>
      <c r="I15" s="171"/>
      <c r="J15" s="171"/>
      <c r="K15" s="131"/>
      <c r="L15" s="119"/>
      <c r="M15" s="120"/>
      <c r="N15" s="120"/>
      <c r="O15" s="120"/>
      <c r="P15" s="48"/>
      <c r="Q15" s="127"/>
      <c r="R15" s="126"/>
      <c r="T15" s="27"/>
      <c r="U15" s="27"/>
      <c r="V15" s="27"/>
      <c r="W15" s="27"/>
      <c r="X15" s="27"/>
      <c r="Y15" s="27"/>
      <c r="Z15" s="27"/>
    </row>
    <row r="16" spans="1:26" ht="15.75" customHeight="1" x14ac:dyDescent="0.25">
      <c r="A16" s="41">
        <v>2002</v>
      </c>
      <c r="B16" s="42"/>
      <c r="C16" s="42"/>
      <c r="D16" s="42"/>
      <c r="E16" s="42"/>
      <c r="F16" s="171"/>
      <c r="G16" s="171"/>
      <c r="H16" s="171"/>
      <c r="I16" s="171"/>
      <c r="J16" s="171"/>
      <c r="K16" s="131"/>
      <c r="L16" s="119"/>
      <c r="M16" s="120"/>
      <c r="N16" s="122"/>
      <c r="O16" s="126"/>
      <c r="P16" s="124"/>
      <c r="Q16" s="127"/>
      <c r="R16" s="126"/>
      <c r="T16" s="27"/>
      <c r="U16" s="27"/>
      <c r="V16" s="27"/>
      <c r="W16" s="27"/>
      <c r="X16" s="27"/>
      <c r="Y16" s="27"/>
      <c r="Z16" s="27"/>
    </row>
    <row r="17" spans="1:26" ht="15.75" customHeight="1" x14ac:dyDescent="0.25">
      <c r="A17" s="41">
        <v>2101</v>
      </c>
      <c r="B17" s="42"/>
      <c r="C17" s="42"/>
      <c r="D17" s="42"/>
      <c r="E17" s="42"/>
      <c r="F17" s="171"/>
      <c r="G17" s="171"/>
      <c r="H17" s="171"/>
      <c r="I17" s="171"/>
      <c r="J17" s="171"/>
      <c r="K17" s="131"/>
      <c r="L17" s="119"/>
      <c r="M17" s="120"/>
      <c r="N17" s="122"/>
      <c r="O17" s="126"/>
      <c r="P17" s="124"/>
      <c r="Q17" s="127"/>
      <c r="R17" s="126"/>
      <c r="T17" s="27"/>
      <c r="U17" s="27"/>
      <c r="V17" s="27"/>
      <c r="W17" s="27"/>
      <c r="X17" s="27"/>
      <c r="Y17" s="27"/>
      <c r="Z17" s="27"/>
    </row>
    <row r="18" spans="1:26" ht="15.75" customHeight="1" x14ac:dyDescent="0.25">
      <c r="A18" s="41">
        <v>2102</v>
      </c>
      <c r="B18" s="42"/>
      <c r="C18" s="42"/>
      <c r="D18" s="42"/>
      <c r="E18" s="42"/>
      <c r="F18" s="171"/>
      <c r="G18" s="171"/>
      <c r="H18" s="171"/>
      <c r="I18" s="171"/>
      <c r="J18" s="171"/>
      <c r="K18" s="131"/>
      <c r="L18" s="119"/>
      <c r="M18" s="120"/>
      <c r="N18" s="122"/>
      <c r="O18" s="126"/>
      <c r="P18" s="124"/>
      <c r="Q18" s="127"/>
      <c r="R18" s="126"/>
      <c r="T18" s="27"/>
      <c r="U18" s="27"/>
      <c r="V18" s="27"/>
      <c r="W18" s="27"/>
      <c r="X18" s="27"/>
      <c r="Y18" s="27"/>
      <c r="Z18" s="27"/>
    </row>
    <row r="19" spans="1:26" ht="15.75" customHeight="1" x14ac:dyDescent="0.25">
      <c r="A19" s="41">
        <v>2201</v>
      </c>
      <c r="B19" s="42"/>
      <c r="C19" s="42"/>
      <c r="D19" s="42"/>
      <c r="E19" s="42"/>
      <c r="F19" s="171"/>
      <c r="G19" s="171"/>
      <c r="H19" s="171"/>
      <c r="I19" s="171"/>
      <c r="J19" s="171"/>
      <c r="K19" s="131"/>
      <c r="L19" s="119"/>
      <c r="M19" s="120"/>
      <c r="N19" s="122"/>
      <c r="O19" s="120"/>
      <c r="P19" s="122"/>
      <c r="Q19" s="151"/>
      <c r="R19" s="126"/>
      <c r="T19" s="27"/>
      <c r="U19" s="27"/>
      <c r="V19" s="27"/>
      <c r="W19" s="27"/>
      <c r="X19" s="27"/>
      <c r="Y19" s="27"/>
      <c r="Z19" s="27"/>
    </row>
    <row r="20" spans="1:26" ht="15.75" customHeight="1" x14ac:dyDescent="0.25">
      <c r="A20" s="41">
        <v>2202</v>
      </c>
      <c r="B20" s="42"/>
      <c r="C20" s="42"/>
      <c r="D20" s="42"/>
      <c r="E20" s="42"/>
      <c r="F20" s="171"/>
      <c r="G20" s="171"/>
      <c r="H20" s="171"/>
      <c r="I20" s="171"/>
      <c r="J20" s="171"/>
      <c r="K20" s="131"/>
      <c r="L20" s="119"/>
      <c r="M20" s="120"/>
      <c r="N20" s="122"/>
      <c r="O20" s="52" t="s">
        <v>35</v>
      </c>
      <c r="P20" s="94"/>
      <c r="Q20" s="54" t="str">
        <f>IF(SUM(K10:K20)=0,"",SUM(K10:K20))</f>
        <v/>
      </c>
      <c r="R20" s="55" t="s">
        <v>20</v>
      </c>
      <c r="T20" s="27"/>
      <c r="U20" s="27"/>
      <c r="V20" s="27"/>
      <c r="W20" s="27"/>
      <c r="X20" s="27"/>
      <c r="Y20" s="27"/>
      <c r="Z20" s="27"/>
    </row>
    <row r="21" spans="1:26" ht="15.75" customHeight="1" x14ac:dyDescent="0.25">
      <c r="A21" s="41">
        <v>2301</v>
      </c>
      <c r="B21" s="42"/>
      <c r="C21" s="42"/>
      <c r="D21" s="42"/>
      <c r="E21" s="42"/>
      <c r="F21" s="171"/>
      <c r="G21" s="171"/>
      <c r="H21" s="171"/>
      <c r="I21" s="171"/>
      <c r="J21" s="171"/>
      <c r="K21" s="131"/>
      <c r="L21" s="119"/>
      <c r="M21" s="120"/>
      <c r="N21" s="122"/>
      <c r="O21" s="56" t="s">
        <v>36</v>
      </c>
      <c r="P21" s="96" t="e">
        <f>IF(P20/Q20=0,"",P20/Q20)</f>
        <v>#VALUE!</v>
      </c>
      <c r="Q21" s="58" t="e">
        <f>IF(P20/Q20=0,"",P20/Q20)</f>
        <v>#VALUE!</v>
      </c>
      <c r="R21" s="59" t="s">
        <v>37</v>
      </c>
      <c r="T21" s="27"/>
      <c r="U21" s="27"/>
      <c r="V21" s="27"/>
      <c r="W21" s="27"/>
      <c r="X21" s="27"/>
      <c r="Y21" s="27"/>
      <c r="Z21" s="27"/>
    </row>
    <row r="22" spans="1:26" ht="15.75" customHeight="1" x14ac:dyDescent="0.25">
      <c r="A22" s="41">
        <v>2302</v>
      </c>
      <c r="B22" s="42"/>
      <c r="C22" s="42"/>
      <c r="D22" s="42"/>
      <c r="E22" s="42"/>
      <c r="F22" s="171"/>
      <c r="G22" s="171"/>
      <c r="H22" s="171"/>
      <c r="I22" s="171"/>
      <c r="J22" s="171"/>
      <c r="K22" s="131"/>
      <c r="L22" s="128"/>
      <c r="M22" s="129"/>
      <c r="N22" s="130"/>
      <c r="O22" s="61"/>
      <c r="P22" s="62"/>
      <c r="Q22" s="62"/>
      <c r="R22" s="63"/>
      <c r="T22" s="27"/>
      <c r="U22" s="27"/>
      <c r="V22" s="27"/>
      <c r="W22" s="27"/>
      <c r="X22" s="27"/>
      <c r="Y22" s="27"/>
      <c r="Z22" s="27"/>
    </row>
    <row r="23" spans="1:26" ht="18" customHeight="1" x14ac:dyDescent="0.25">
      <c r="A23" s="22"/>
      <c r="B23" s="210" t="s">
        <v>79</v>
      </c>
      <c r="C23" s="210"/>
      <c r="D23" s="210"/>
      <c r="E23" s="210"/>
      <c r="F23" s="210"/>
      <c r="G23" s="210"/>
      <c r="H23" s="210"/>
      <c r="I23" s="210"/>
      <c r="J23" s="210"/>
      <c r="K23" s="64">
        <f>SUM(K6:K19)</f>
        <v>0</v>
      </c>
      <c r="L23" s="65" t="str">
        <f>IF(K14=0,"",K14/B6)</f>
        <v/>
      </c>
      <c r="M23" s="65" t="str">
        <f>IF(K23=0,"",K23/B6)</f>
        <v/>
      </c>
      <c r="N23" s="65" t="str">
        <f>IF(K14=0,"",M23-L23)</f>
        <v/>
      </c>
      <c r="O23" s="1"/>
      <c r="P23" s="27"/>
      <c r="Q23" s="30"/>
      <c r="R23" s="1"/>
      <c r="T23" s="27"/>
      <c r="U23" s="27"/>
      <c r="V23" s="27"/>
      <c r="W23" s="27"/>
      <c r="X23" s="27"/>
      <c r="Y23" s="27"/>
      <c r="Z23" s="27"/>
    </row>
    <row r="24" spans="1:26" ht="12.75" customHeight="1" x14ac:dyDescent="0.2">
      <c r="A24" s="27"/>
      <c r="B24" s="182"/>
      <c r="C24" s="27"/>
      <c r="D24" s="27"/>
      <c r="E24" s="27"/>
      <c r="F24" s="27"/>
      <c r="G24" s="27"/>
      <c r="H24" s="27"/>
      <c r="I24" s="27"/>
      <c r="J24" s="27"/>
      <c r="K24" s="189"/>
      <c r="L24" s="1"/>
      <c r="M24" s="1"/>
      <c r="N24" s="27"/>
      <c r="O24" s="1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spans="1:26" ht="12.75" customHeight="1" x14ac:dyDescent="0.2">
      <c r="A25" s="27"/>
      <c r="B25" s="182"/>
      <c r="C25" s="27"/>
      <c r="D25" s="27"/>
      <c r="E25" s="27"/>
      <c r="F25" s="27"/>
      <c r="G25" s="27"/>
      <c r="H25" s="27"/>
      <c r="I25" s="27"/>
      <c r="J25" s="27"/>
      <c r="K25" s="189"/>
      <c r="L25" s="1"/>
      <c r="M25" s="1"/>
      <c r="N25" s="27"/>
      <c r="O25" s="1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spans="1:26" ht="26.25" x14ac:dyDescent="0.4">
      <c r="B26" s="211" t="s">
        <v>68</v>
      </c>
      <c r="C26" s="212"/>
      <c r="D26" s="212"/>
      <c r="E26" s="212"/>
      <c r="F26" s="212"/>
      <c r="G26" s="212"/>
      <c r="H26" s="212"/>
      <c r="I26" s="212"/>
      <c r="J26" s="212"/>
      <c r="K26" s="66" t="s">
        <v>82</v>
      </c>
      <c r="L26" s="1"/>
      <c r="M26" s="1"/>
      <c r="N26" s="27"/>
      <c r="O26" s="1"/>
      <c r="P26" s="27"/>
      <c r="Q26" s="27"/>
      <c r="R26" s="27"/>
      <c r="T26" s="27"/>
      <c r="U26" s="27"/>
      <c r="V26" s="27"/>
      <c r="W26" s="27"/>
      <c r="X26" s="27"/>
      <c r="Y26" s="27"/>
      <c r="Z26" s="27"/>
    </row>
    <row r="27" spans="1:26" ht="20.25" x14ac:dyDescent="0.2">
      <c r="A27" s="223" t="s">
        <v>19</v>
      </c>
      <c r="B27" s="224" t="s">
        <v>69</v>
      </c>
      <c r="C27" s="225"/>
      <c r="D27" s="225"/>
      <c r="E27" s="225"/>
      <c r="F27" s="225"/>
      <c r="G27" s="225"/>
      <c r="H27" s="225"/>
      <c r="I27" s="225"/>
      <c r="J27" s="226"/>
      <c r="K27" s="227" t="s">
        <v>20</v>
      </c>
      <c r="L27" s="221" t="s">
        <v>11</v>
      </c>
      <c r="M27" s="221" t="s">
        <v>12</v>
      </c>
      <c r="N27" s="229" t="s">
        <v>13</v>
      </c>
      <c r="O27" s="221" t="s">
        <v>14</v>
      </c>
      <c r="P27" s="222" t="s">
        <v>15</v>
      </c>
      <c r="Q27" s="222" t="s">
        <v>16</v>
      </c>
      <c r="R27" s="221" t="s">
        <v>17</v>
      </c>
      <c r="T27" s="27"/>
      <c r="U27" s="27"/>
      <c r="V27" s="27"/>
      <c r="W27" s="27"/>
      <c r="X27" s="27"/>
      <c r="Y27" s="27"/>
      <c r="Z27" s="27"/>
    </row>
    <row r="28" spans="1:26" ht="15.75" x14ac:dyDescent="0.25">
      <c r="A28" s="217"/>
      <c r="B28" s="41" t="s">
        <v>70</v>
      </c>
      <c r="C28" s="41" t="s">
        <v>71</v>
      </c>
      <c r="D28" s="41" t="s">
        <v>72</v>
      </c>
      <c r="E28" s="41" t="s">
        <v>73</v>
      </c>
      <c r="F28" s="41" t="s">
        <v>74</v>
      </c>
      <c r="G28" s="41" t="s">
        <v>75</v>
      </c>
      <c r="H28" s="41" t="s">
        <v>76</v>
      </c>
      <c r="I28" s="41" t="s">
        <v>77</v>
      </c>
      <c r="J28" s="41" t="s">
        <v>78</v>
      </c>
      <c r="K28" s="253"/>
      <c r="L28" s="217"/>
      <c r="M28" s="217"/>
      <c r="N28" s="217"/>
      <c r="O28" s="217"/>
      <c r="P28" s="217"/>
      <c r="Q28" s="217"/>
      <c r="R28" s="217"/>
      <c r="T28" s="27"/>
      <c r="U28" s="27"/>
      <c r="V28" s="27"/>
      <c r="W28" s="27"/>
      <c r="X28" s="27"/>
      <c r="Y28" s="27"/>
      <c r="Z28" s="27"/>
    </row>
    <row r="29" spans="1:26" ht="15.75" customHeight="1" x14ac:dyDescent="0.25">
      <c r="A29" s="41">
        <v>1601</v>
      </c>
      <c r="B29" s="42">
        <v>34</v>
      </c>
      <c r="C29" s="42"/>
      <c r="D29" s="42"/>
      <c r="E29" s="42"/>
      <c r="F29" s="171"/>
      <c r="G29" s="171"/>
      <c r="H29" s="171"/>
      <c r="I29" s="171"/>
      <c r="J29" s="171"/>
      <c r="K29" s="131"/>
      <c r="L29" s="114"/>
      <c r="M29" s="115"/>
      <c r="N29" s="116"/>
      <c r="O29" s="43"/>
      <c r="P29" s="44">
        <f>B29</f>
        <v>34</v>
      </c>
      <c r="Q29" s="45"/>
      <c r="R29" s="43"/>
      <c r="T29" s="27"/>
      <c r="U29" s="27"/>
      <c r="V29" s="27"/>
      <c r="W29" s="27"/>
      <c r="X29" s="27"/>
      <c r="Y29" s="27"/>
      <c r="Z29" s="27"/>
    </row>
    <row r="30" spans="1:26" ht="15.75" customHeight="1" x14ac:dyDescent="0.25">
      <c r="A30" s="41">
        <v>1602</v>
      </c>
      <c r="B30" s="42"/>
      <c r="C30" s="42">
        <v>30</v>
      </c>
      <c r="D30" s="42"/>
      <c r="E30" s="42"/>
      <c r="F30" s="171"/>
      <c r="G30" s="171"/>
      <c r="H30" s="171"/>
      <c r="I30" s="171"/>
      <c r="J30" s="171"/>
      <c r="K30" s="131"/>
      <c r="L30" s="119"/>
      <c r="M30" s="120"/>
      <c r="N30" s="121"/>
      <c r="O30" s="47">
        <f>IF(C30=0,"",C30/B29)</f>
        <v>0.88235294117647056</v>
      </c>
      <c r="P30" s="48">
        <v>30</v>
      </c>
      <c r="Q30" s="49">
        <f t="shared" ref="Q30:Q32" si="2">IF(P30=0,"",P30/P29)</f>
        <v>0.88235294117647056</v>
      </c>
      <c r="R30" s="49">
        <f t="shared" ref="R30:R32" si="3">IF(P30=0,"",100%-Q30)</f>
        <v>0.11764705882352944</v>
      </c>
      <c r="T30" s="27"/>
      <c r="U30" s="27"/>
      <c r="V30" s="27"/>
      <c r="W30" s="27"/>
      <c r="X30" s="27"/>
      <c r="Y30" s="27"/>
      <c r="Z30" s="27"/>
    </row>
    <row r="31" spans="1:26" ht="15.75" customHeight="1" x14ac:dyDescent="0.25">
      <c r="A31" s="41">
        <v>1701</v>
      </c>
      <c r="B31" s="42"/>
      <c r="C31" s="42"/>
      <c r="D31" s="42">
        <v>21</v>
      </c>
      <c r="E31" s="42"/>
      <c r="F31" s="171"/>
      <c r="G31" s="171"/>
      <c r="H31" s="171"/>
      <c r="I31" s="171"/>
      <c r="J31" s="171"/>
      <c r="K31" s="131"/>
      <c r="L31" s="119"/>
      <c r="M31" s="120"/>
      <c r="N31" s="121"/>
      <c r="O31" s="47">
        <f>IF(D31=0,"",D31/C30)</f>
        <v>0.7</v>
      </c>
      <c r="P31" s="48">
        <v>28</v>
      </c>
      <c r="Q31" s="49">
        <f t="shared" si="2"/>
        <v>0.93333333333333335</v>
      </c>
      <c r="R31" s="49">
        <f t="shared" si="3"/>
        <v>6.6666666666666652E-2</v>
      </c>
      <c r="S31" s="32">
        <f>P31/P29</f>
        <v>0.82352941176470584</v>
      </c>
      <c r="T31" s="27"/>
      <c r="U31" s="27"/>
      <c r="V31" s="27"/>
      <c r="W31" s="27"/>
      <c r="X31" s="27"/>
      <c r="Y31" s="27"/>
      <c r="Z31" s="27"/>
    </row>
    <row r="32" spans="1:26" ht="15.75" customHeight="1" x14ac:dyDescent="0.25">
      <c r="A32" s="41">
        <v>1702</v>
      </c>
      <c r="B32" s="42"/>
      <c r="C32" s="42"/>
      <c r="D32" s="42"/>
      <c r="E32" s="42">
        <v>16</v>
      </c>
      <c r="F32" s="171"/>
      <c r="G32" s="171"/>
      <c r="H32" s="171"/>
      <c r="I32" s="171"/>
      <c r="J32" s="171"/>
      <c r="K32" s="131"/>
      <c r="L32" s="119"/>
      <c r="M32" s="120"/>
      <c r="N32" s="121"/>
      <c r="O32" s="47">
        <f>IF(E32=0,"",E32/D31)</f>
        <v>0.76190476190476186</v>
      </c>
      <c r="P32" s="48">
        <v>27</v>
      </c>
      <c r="Q32" s="49">
        <f t="shared" si="2"/>
        <v>0.9642857142857143</v>
      </c>
      <c r="R32" s="49">
        <f t="shared" si="3"/>
        <v>3.5714285714285698E-2</v>
      </c>
      <c r="T32" s="27"/>
      <c r="U32" s="27"/>
      <c r="V32" s="27"/>
      <c r="W32" s="27"/>
      <c r="X32" s="27"/>
      <c r="Y32" s="27"/>
      <c r="Z32" s="27"/>
    </row>
    <row r="33" spans="1:26" ht="15.75" customHeight="1" x14ac:dyDescent="0.25">
      <c r="A33" s="41">
        <v>1801</v>
      </c>
      <c r="B33" s="42"/>
      <c r="C33" s="42"/>
      <c r="D33" s="42"/>
      <c r="E33" s="42">
        <v>16</v>
      </c>
      <c r="F33" s="171"/>
      <c r="G33" s="171"/>
      <c r="H33" s="171"/>
      <c r="I33" s="171"/>
      <c r="J33" s="171"/>
      <c r="K33" s="131"/>
      <c r="L33" s="119"/>
      <c r="M33" s="120"/>
      <c r="N33" s="120"/>
      <c r="O33" s="120"/>
      <c r="P33" s="48">
        <v>18</v>
      </c>
      <c r="Q33" s="127"/>
      <c r="R33" s="126"/>
      <c r="T33" s="27"/>
      <c r="U33" s="27"/>
      <c r="V33" s="27"/>
      <c r="W33" s="27"/>
      <c r="X33" s="27"/>
      <c r="Y33" s="27"/>
      <c r="Z33" s="27"/>
    </row>
    <row r="34" spans="1:26" ht="15.75" customHeight="1" x14ac:dyDescent="0.25">
      <c r="A34" s="41">
        <v>1802</v>
      </c>
      <c r="B34" s="42"/>
      <c r="C34" s="42"/>
      <c r="D34" s="42"/>
      <c r="E34" s="42">
        <v>6</v>
      </c>
      <c r="F34" s="171"/>
      <c r="G34" s="171"/>
      <c r="H34" s="171"/>
      <c r="I34" s="171"/>
      <c r="J34" s="171"/>
      <c r="K34" s="131"/>
      <c r="L34" s="119"/>
      <c r="M34" s="120"/>
      <c r="N34" s="120"/>
      <c r="O34" s="120"/>
      <c r="P34" s="48">
        <v>1</v>
      </c>
      <c r="Q34" s="127"/>
      <c r="R34" s="126"/>
      <c r="T34" s="27"/>
      <c r="U34" s="27"/>
      <c r="V34" s="27"/>
      <c r="W34" s="27"/>
      <c r="X34" s="27"/>
      <c r="Y34" s="27"/>
      <c r="Z34" s="27"/>
    </row>
    <row r="35" spans="1:26" ht="15.75" customHeight="1" x14ac:dyDescent="0.25">
      <c r="A35" s="41">
        <v>1901</v>
      </c>
      <c r="B35" s="42"/>
      <c r="C35" s="42"/>
      <c r="D35" s="42"/>
      <c r="E35" s="42">
        <v>1</v>
      </c>
      <c r="F35" s="171"/>
      <c r="G35" s="171"/>
      <c r="H35" s="171"/>
      <c r="I35" s="171"/>
      <c r="J35" s="171"/>
      <c r="K35" s="131"/>
      <c r="L35" s="119"/>
      <c r="M35" s="120"/>
      <c r="N35" s="120"/>
      <c r="O35" s="120"/>
      <c r="P35" s="48"/>
      <c r="Q35" s="127"/>
      <c r="R35" s="126"/>
      <c r="T35" s="27"/>
      <c r="U35" s="27"/>
      <c r="V35" s="27"/>
      <c r="W35" s="27"/>
      <c r="X35" s="27"/>
      <c r="Y35" s="27"/>
      <c r="Z35" s="27"/>
    </row>
    <row r="36" spans="1:26" ht="15.75" customHeight="1" x14ac:dyDescent="0.25">
      <c r="A36" s="41">
        <v>1902</v>
      </c>
      <c r="B36" s="42"/>
      <c r="C36" s="42"/>
      <c r="D36" s="42"/>
      <c r="E36" s="42"/>
      <c r="F36" s="171"/>
      <c r="G36" s="171"/>
      <c r="H36" s="171"/>
      <c r="I36" s="171"/>
      <c r="J36" s="171"/>
      <c r="K36" s="131"/>
      <c r="L36" s="119"/>
      <c r="M36" s="120"/>
      <c r="N36" s="120"/>
      <c r="O36" s="120"/>
      <c r="P36" s="48"/>
      <c r="Q36" s="127"/>
      <c r="R36" s="126"/>
      <c r="T36" s="27"/>
      <c r="U36" s="27"/>
      <c r="V36" s="27"/>
      <c r="W36" s="27"/>
      <c r="X36" s="27"/>
      <c r="Y36" s="27"/>
      <c r="Z36" s="27"/>
    </row>
    <row r="37" spans="1:26" ht="15.75" customHeight="1" x14ac:dyDescent="0.25">
      <c r="A37" s="41">
        <v>2001</v>
      </c>
      <c r="B37" s="42"/>
      <c r="C37" s="42"/>
      <c r="D37" s="42"/>
      <c r="E37" s="42"/>
      <c r="F37" s="171"/>
      <c r="G37" s="171"/>
      <c r="H37" s="171"/>
      <c r="I37" s="171"/>
      <c r="J37" s="171"/>
      <c r="K37" s="131"/>
      <c r="L37" s="119"/>
      <c r="M37" s="120"/>
      <c r="N37" s="120"/>
      <c r="O37" s="120"/>
      <c r="P37" s="48"/>
      <c r="Q37" s="127"/>
      <c r="R37" s="126"/>
      <c r="T37" s="27"/>
      <c r="U37" s="27"/>
      <c r="V37" s="27"/>
      <c r="W37" s="27"/>
      <c r="X37" s="27"/>
      <c r="Y37" s="27"/>
      <c r="Z37" s="27"/>
    </row>
    <row r="38" spans="1:26" ht="15.75" customHeight="1" x14ac:dyDescent="0.25">
      <c r="A38" s="41">
        <v>2002</v>
      </c>
      <c r="B38" s="42"/>
      <c r="C38" s="42"/>
      <c r="D38" s="42"/>
      <c r="E38" s="42"/>
      <c r="F38" s="171"/>
      <c r="G38" s="171"/>
      <c r="H38" s="171"/>
      <c r="I38" s="171"/>
      <c r="J38" s="171"/>
      <c r="K38" s="131"/>
      <c r="L38" s="119"/>
      <c r="M38" s="120"/>
      <c r="N38" s="122"/>
      <c r="O38" s="126"/>
      <c r="P38" s="48"/>
      <c r="Q38" s="127"/>
      <c r="R38" s="126"/>
      <c r="T38" s="27"/>
      <c r="U38" s="27"/>
      <c r="V38" s="27"/>
      <c r="W38" s="27"/>
      <c r="X38" s="27"/>
      <c r="Y38" s="27"/>
      <c r="Z38" s="27"/>
    </row>
    <row r="39" spans="1:26" ht="15.75" customHeight="1" x14ac:dyDescent="0.25">
      <c r="A39" s="41">
        <v>2101</v>
      </c>
      <c r="B39" s="42"/>
      <c r="C39" s="42"/>
      <c r="D39" s="42"/>
      <c r="E39" s="42"/>
      <c r="F39" s="171"/>
      <c r="G39" s="171"/>
      <c r="H39" s="171"/>
      <c r="I39" s="171"/>
      <c r="J39" s="171"/>
      <c r="K39" s="131"/>
      <c r="L39" s="119"/>
      <c r="M39" s="120"/>
      <c r="N39" s="122"/>
      <c r="O39" s="126"/>
      <c r="P39" s="124"/>
      <c r="Q39" s="127"/>
      <c r="R39" s="126"/>
      <c r="T39" s="27"/>
      <c r="U39" s="27"/>
      <c r="V39" s="27"/>
      <c r="W39" s="27"/>
      <c r="X39" s="27"/>
      <c r="Y39" s="27"/>
      <c r="Z39" s="27"/>
    </row>
    <row r="40" spans="1:26" ht="15.75" customHeight="1" x14ac:dyDescent="0.25">
      <c r="A40" s="41">
        <v>2102</v>
      </c>
      <c r="B40" s="42"/>
      <c r="C40" s="42"/>
      <c r="D40" s="42"/>
      <c r="E40" s="42"/>
      <c r="F40" s="171"/>
      <c r="G40" s="171"/>
      <c r="H40" s="171"/>
      <c r="I40" s="171"/>
      <c r="J40" s="171"/>
      <c r="K40" s="131"/>
      <c r="L40" s="119"/>
      <c r="M40" s="120"/>
      <c r="N40" s="122"/>
      <c r="O40" s="126"/>
      <c r="P40" s="124"/>
      <c r="Q40" s="127"/>
      <c r="R40" s="126"/>
      <c r="T40" s="27"/>
      <c r="U40" s="27"/>
      <c r="V40" s="27"/>
      <c r="W40" s="27"/>
      <c r="X40" s="27"/>
      <c r="Y40" s="27"/>
      <c r="Z40" s="27"/>
    </row>
    <row r="41" spans="1:26" ht="15.75" customHeight="1" x14ac:dyDescent="0.25">
      <c r="A41" s="41">
        <v>2201</v>
      </c>
      <c r="B41" s="42"/>
      <c r="C41" s="42"/>
      <c r="D41" s="42"/>
      <c r="E41" s="42"/>
      <c r="F41" s="171"/>
      <c r="G41" s="171"/>
      <c r="H41" s="171"/>
      <c r="I41" s="171"/>
      <c r="J41" s="171"/>
      <c r="K41" s="131"/>
      <c r="L41" s="119"/>
      <c r="M41" s="120"/>
      <c r="N41" s="122"/>
      <c r="O41" s="126"/>
      <c r="P41" s="124"/>
      <c r="Q41" s="127"/>
      <c r="R41" s="126"/>
      <c r="T41" s="27"/>
      <c r="U41" s="27"/>
      <c r="V41" s="27"/>
      <c r="W41" s="27"/>
      <c r="X41" s="27"/>
      <c r="Y41" s="27"/>
      <c r="Z41" s="27"/>
    </row>
    <row r="42" spans="1:26" ht="15.75" customHeight="1" x14ac:dyDescent="0.25">
      <c r="A42" s="41">
        <v>2202</v>
      </c>
      <c r="B42" s="42"/>
      <c r="C42" s="42"/>
      <c r="D42" s="42"/>
      <c r="E42" s="42"/>
      <c r="F42" s="171"/>
      <c r="G42" s="171"/>
      <c r="H42" s="171"/>
      <c r="I42" s="171"/>
      <c r="J42" s="171"/>
      <c r="K42" s="131"/>
      <c r="L42" s="119"/>
      <c r="M42" s="120"/>
      <c r="N42" s="122"/>
      <c r="O42" s="120"/>
      <c r="P42" s="122"/>
      <c r="Q42" s="151"/>
      <c r="R42" s="126"/>
      <c r="T42" s="27"/>
      <c r="U42" s="27"/>
      <c r="V42" s="27"/>
      <c r="W42" s="27"/>
      <c r="X42" s="27"/>
      <c r="Y42" s="27"/>
      <c r="Z42" s="27"/>
    </row>
    <row r="43" spans="1:26" ht="15.75" customHeight="1" x14ac:dyDescent="0.25">
      <c r="A43" s="41">
        <v>2301</v>
      </c>
      <c r="B43" s="42"/>
      <c r="C43" s="42"/>
      <c r="D43" s="42"/>
      <c r="E43" s="42"/>
      <c r="F43" s="171"/>
      <c r="G43" s="171"/>
      <c r="H43" s="171"/>
      <c r="I43" s="171"/>
      <c r="J43" s="171"/>
      <c r="K43" s="131"/>
      <c r="L43" s="119"/>
      <c r="M43" s="120"/>
      <c r="N43" s="122"/>
      <c r="O43" s="52" t="s">
        <v>35</v>
      </c>
      <c r="P43" s="94"/>
      <c r="Q43" s="54" t="str">
        <f>IF(SUM(K33:K43)=0,"",SUM(K33:K43))</f>
        <v/>
      </c>
      <c r="R43" s="55" t="s">
        <v>20</v>
      </c>
      <c r="T43" s="27"/>
      <c r="U43" s="27"/>
      <c r="V43" s="27"/>
      <c r="W43" s="27"/>
      <c r="X43" s="27"/>
      <c r="Y43" s="27"/>
      <c r="Z43" s="27"/>
    </row>
    <row r="44" spans="1:26" ht="15.75" customHeight="1" x14ac:dyDescent="0.25">
      <c r="A44" s="41">
        <v>2302</v>
      </c>
      <c r="B44" s="42"/>
      <c r="C44" s="42"/>
      <c r="D44" s="42"/>
      <c r="E44" s="42"/>
      <c r="F44" s="171"/>
      <c r="G44" s="171"/>
      <c r="H44" s="171"/>
      <c r="I44" s="171"/>
      <c r="J44" s="171"/>
      <c r="K44" s="131"/>
      <c r="L44" s="119"/>
      <c r="M44" s="120"/>
      <c r="N44" s="122"/>
      <c r="O44" s="56" t="s">
        <v>36</v>
      </c>
      <c r="P44" s="96" t="e">
        <f>IF(P43/Q43=0,"",P43/Q43)</f>
        <v>#VALUE!</v>
      </c>
      <c r="Q44" s="58" t="e">
        <f>IF(P43/Q43=0,"",P43/Q43)</f>
        <v>#VALUE!</v>
      </c>
      <c r="R44" s="59" t="s">
        <v>37</v>
      </c>
      <c r="T44" s="27"/>
      <c r="U44" s="27"/>
      <c r="V44" s="27"/>
      <c r="W44" s="27"/>
      <c r="X44" s="27"/>
      <c r="Y44" s="27"/>
      <c r="Z44" s="27"/>
    </row>
    <row r="45" spans="1:26" ht="15.75" customHeight="1" x14ac:dyDescent="0.25">
      <c r="A45" s="41">
        <v>2401</v>
      </c>
      <c r="B45" s="42"/>
      <c r="C45" s="42"/>
      <c r="D45" s="42"/>
      <c r="E45" s="42"/>
      <c r="F45" s="171"/>
      <c r="G45" s="171"/>
      <c r="H45" s="171"/>
      <c r="I45" s="171"/>
      <c r="J45" s="171"/>
      <c r="K45" s="131"/>
      <c r="L45" s="128"/>
      <c r="M45" s="129"/>
      <c r="N45" s="130"/>
      <c r="O45" s="61"/>
      <c r="P45" s="62"/>
      <c r="Q45" s="62"/>
      <c r="R45" s="63"/>
      <c r="T45" s="27"/>
      <c r="U45" s="27"/>
      <c r="V45" s="27"/>
      <c r="W45" s="27"/>
      <c r="X45" s="27"/>
      <c r="Y45" s="27"/>
      <c r="Z45" s="27"/>
    </row>
    <row r="46" spans="1:26" ht="18" x14ac:dyDescent="0.25">
      <c r="A46" s="22"/>
      <c r="B46" s="210" t="s">
        <v>79</v>
      </c>
      <c r="C46" s="210"/>
      <c r="D46" s="210"/>
      <c r="E46" s="210"/>
      <c r="F46" s="210"/>
      <c r="G46" s="210"/>
      <c r="H46" s="210"/>
      <c r="I46" s="210"/>
      <c r="J46" s="210"/>
      <c r="K46" s="64">
        <f>SUM(K29:K42)</f>
        <v>0</v>
      </c>
      <c r="L46" s="65" t="str">
        <f>IF(K37=0,"",K37/B29)</f>
        <v/>
      </c>
      <c r="M46" s="65" t="str">
        <f>IF(K46=0,"",K46/B29)</f>
        <v/>
      </c>
      <c r="N46" s="65" t="str">
        <f>IF(K37=0,"",M46-L46)</f>
        <v/>
      </c>
      <c r="O46" s="1"/>
      <c r="P46" s="27"/>
      <c r="Q46" s="30"/>
      <c r="R46" s="1"/>
      <c r="T46" s="27"/>
      <c r="U46" s="27"/>
      <c r="V46" s="27"/>
      <c r="W46" s="27"/>
      <c r="X46" s="27"/>
      <c r="Y46" s="27"/>
      <c r="Z46" s="27"/>
    </row>
    <row r="47" spans="1:26" ht="12.75" customHeight="1" x14ac:dyDescent="0.2">
      <c r="A47" s="27"/>
      <c r="B47" s="182"/>
      <c r="C47" s="27"/>
      <c r="D47" s="27"/>
      <c r="E47" s="27"/>
      <c r="F47" s="27"/>
      <c r="G47" s="27"/>
      <c r="H47" s="27"/>
      <c r="I47" s="27"/>
      <c r="J47" s="27"/>
      <c r="K47" s="189"/>
      <c r="L47" s="1"/>
      <c r="M47" s="1"/>
      <c r="N47" s="27"/>
      <c r="O47" s="1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spans="1:26" ht="12.75" customHeight="1" x14ac:dyDescent="0.2">
      <c r="A48" s="27"/>
      <c r="B48" s="182"/>
      <c r="C48" s="27"/>
      <c r="D48" s="27"/>
      <c r="E48" s="27"/>
      <c r="F48" s="27"/>
      <c r="G48" s="27"/>
      <c r="H48" s="27"/>
      <c r="I48" s="27"/>
      <c r="J48" s="27"/>
      <c r="K48" s="189"/>
      <c r="L48" s="1"/>
      <c r="M48" s="1"/>
      <c r="N48" s="27"/>
      <c r="O48" s="1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spans="1:26" ht="26.25" customHeight="1" x14ac:dyDescent="0.4">
      <c r="A49" s="113"/>
      <c r="B49" s="211" t="s">
        <v>68</v>
      </c>
      <c r="C49" s="212"/>
      <c r="D49" s="212"/>
      <c r="E49" s="212"/>
      <c r="F49" s="212"/>
      <c r="G49" s="212"/>
      <c r="H49" s="212"/>
      <c r="I49" s="212"/>
      <c r="J49" s="212"/>
      <c r="K49" s="66" t="s">
        <v>83</v>
      </c>
      <c r="L49" s="137"/>
      <c r="M49" s="137"/>
      <c r="N49" s="1"/>
      <c r="O49" s="27"/>
      <c r="P49" s="1"/>
      <c r="Q49" s="27"/>
      <c r="R49" s="27"/>
      <c r="S49" s="27"/>
      <c r="U49" s="27"/>
      <c r="V49" s="27"/>
      <c r="W49" s="27"/>
      <c r="X49" s="27"/>
      <c r="Y49" s="27"/>
      <c r="Z49" s="27"/>
    </row>
    <row r="50" spans="1:26" ht="20.25" x14ac:dyDescent="0.2">
      <c r="A50" s="223" t="s">
        <v>19</v>
      </c>
      <c r="B50" s="224" t="s">
        <v>69</v>
      </c>
      <c r="C50" s="225"/>
      <c r="D50" s="225"/>
      <c r="E50" s="225"/>
      <c r="F50" s="225"/>
      <c r="G50" s="225"/>
      <c r="H50" s="225"/>
      <c r="I50" s="225"/>
      <c r="J50" s="226"/>
      <c r="K50" s="227" t="s">
        <v>20</v>
      </c>
      <c r="L50" s="221" t="s">
        <v>11</v>
      </c>
      <c r="M50" s="221" t="s">
        <v>12</v>
      </c>
      <c r="N50" s="229" t="s">
        <v>13</v>
      </c>
      <c r="O50" s="221" t="s">
        <v>14</v>
      </c>
      <c r="P50" s="222" t="s">
        <v>15</v>
      </c>
      <c r="Q50" s="222" t="s">
        <v>16</v>
      </c>
      <c r="R50" s="221" t="s">
        <v>17</v>
      </c>
      <c r="U50" s="27"/>
      <c r="V50" s="27"/>
      <c r="W50" s="27"/>
      <c r="X50" s="27"/>
      <c r="Y50" s="27"/>
      <c r="Z50" s="27"/>
    </row>
    <row r="51" spans="1:26" ht="15.75" customHeight="1" x14ac:dyDescent="0.25">
      <c r="A51" s="217"/>
      <c r="B51" s="41" t="s">
        <v>70</v>
      </c>
      <c r="C51" s="41" t="s">
        <v>71</v>
      </c>
      <c r="D51" s="41" t="s">
        <v>72</v>
      </c>
      <c r="E51" s="41" t="s">
        <v>73</v>
      </c>
      <c r="F51" s="41" t="s">
        <v>74</v>
      </c>
      <c r="G51" s="41" t="s">
        <v>75</v>
      </c>
      <c r="H51" s="41" t="s">
        <v>76</v>
      </c>
      <c r="I51" s="41" t="s">
        <v>77</v>
      </c>
      <c r="J51" s="41" t="s">
        <v>78</v>
      </c>
      <c r="K51" s="253"/>
      <c r="L51" s="217"/>
      <c r="M51" s="217"/>
      <c r="N51" s="217"/>
      <c r="O51" s="217"/>
      <c r="P51" s="217"/>
      <c r="Q51" s="217"/>
      <c r="R51" s="217"/>
      <c r="U51" s="27"/>
      <c r="V51" s="27"/>
      <c r="W51" s="27"/>
      <c r="X51" s="27"/>
      <c r="Y51" s="27"/>
      <c r="Z51" s="27"/>
    </row>
    <row r="52" spans="1:26" ht="15.75" customHeight="1" x14ac:dyDescent="0.25">
      <c r="A52" s="41">
        <v>1602</v>
      </c>
      <c r="B52" s="42">
        <v>34</v>
      </c>
      <c r="C52" s="42"/>
      <c r="D52" s="42"/>
      <c r="E52" s="42"/>
      <c r="F52" s="171"/>
      <c r="G52" s="171"/>
      <c r="H52" s="171"/>
      <c r="I52" s="171"/>
      <c r="J52" s="171"/>
      <c r="K52" s="131"/>
      <c r="L52" s="114"/>
      <c r="M52" s="115"/>
      <c r="N52" s="116"/>
      <c r="O52" s="43"/>
      <c r="P52" s="44">
        <f>B52</f>
        <v>34</v>
      </c>
      <c r="Q52" s="45"/>
      <c r="R52" s="43"/>
      <c r="U52" s="27"/>
      <c r="V52" s="27"/>
      <c r="W52" s="27"/>
      <c r="X52" s="27"/>
      <c r="Y52" s="27"/>
      <c r="Z52" s="27"/>
    </row>
    <row r="53" spans="1:26" ht="15.75" customHeight="1" x14ac:dyDescent="0.25">
      <c r="A53" s="41">
        <v>1701</v>
      </c>
      <c r="B53" s="42"/>
      <c r="C53" s="42">
        <v>24</v>
      </c>
      <c r="D53" s="42"/>
      <c r="E53" s="42"/>
      <c r="F53" s="171"/>
      <c r="G53" s="171"/>
      <c r="H53" s="171"/>
      <c r="I53" s="171"/>
      <c r="J53" s="171"/>
      <c r="K53" s="131"/>
      <c r="L53" s="119"/>
      <c r="M53" s="120"/>
      <c r="N53" s="121"/>
      <c r="O53" s="47">
        <f>IF(C53=0,"",C53/B52)</f>
        <v>0.70588235294117652</v>
      </c>
      <c r="P53" s="48">
        <v>29</v>
      </c>
      <c r="Q53" s="49">
        <f t="shared" ref="Q53:Q55" si="4">IF(P53=0,"",P53/P52)</f>
        <v>0.8529411764705882</v>
      </c>
      <c r="R53" s="49">
        <f t="shared" ref="R53:R55" si="5">IF(P53=0,"",100%-Q53)</f>
        <v>0.1470588235294118</v>
      </c>
      <c r="U53" s="27"/>
      <c r="V53" s="27"/>
      <c r="W53" s="27"/>
      <c r="X53" s="27"/>
      <c r="Y53" s="27"/>
      <c r="Z53" s="27"/>
    </row>
    <row r="54" spans="1:26" ht="15.75" customHeight="1" x14ac:dyDescent="0.25">
      <c r="A54" s="41">
        <v>1702</v>
      </c>
      <c r="B54" s="42"/>
      <c r="C54" s="42"/>
      <c r="D54" s="42">
        <v>17</v>
      </c>
      <c r="E54" s="42"/>
      <c r="F54" s="171"/>
      <c r="G54" s="171"/>
      <c r="H54" s="171"/>
      <c r="I54" s="171"/>
      <c r="J54" s="171"/>
      <c r="K54" s="131"/>
      <c r="L54" s="119"/>
      <c r="M54" s="120"/>
      <c r="N54" s="121"/>
      <c r="O54" s="47">
        <f>IF(D54=0,"",D54/C53)</f>
        <v>0.70833333333333337</v>
      </c>
      <c r="P54" s="48">
        <v>27</v>
      </c>
      <c r="Q54" s="49">
        <f t="shared" si="4"/>
        <v>0.93103448275862066</v>
      </c>
      <c r="R54" s="49">
        <f t="shared" si="5"/>
        <v>6.8965517241379337E-2</v>
      </c>
      <c r="S54" s="74">
        <f>P54/P52</f>
        <v>0.79411764705882348</v>
      </c>
      <c r="T54" s="27"/>
      <c r="U54" s="27"/>
      <c r="V54" s="27"/>
      <c r="W54" s="27"/>
      <c r="X54" s="27"/>
      <c r="Y54" s="27"/>
      <c r="Z54" s="27"/>
    </row>
    <row r="55" spans="1:26" ht="15.75" customHeight="1" x14ac:dyDescent="0.25">
      <c r="A55" s="41">
        <v>1801</v>
      </c>
      <c r="B55" s="42"/>
      <c r="C55" s="42"/>
      <c r="D55" s="42"/>
      <c r="E55" s="42">
        <v>17</v>
      </c>
      <c r="F55" s="171"/>
      <c r="G55" s="171"/>
      <c r="H55" s="171"/>
      <c r="I55" s="171"/>
      <c r="J55" s="171"/>
      <c r="K55" s="131"/>
      <c r="L55" s="119"/>
      <c r="M55" s="120"/>
      <c r="N55" s="121"/>
      <c r="O55" s="47">
        <f>IF(E55=0,"",E55/D54)</f>
        <v>1</v>
      </c>
      <c r="P55" s="48">
        <v>24</v>
      </c>
      <c r="Q55" s="49">
        <f t="shared" si="4"/>
        <v>0.88888888888888884</v>
      </c>
      <c r="R55" s="49">
        <f t="shared" si="5"/>
        <v>0.11111111111111116</v>
      </c>
      <c r="U55" s="27"/>
      <c r="V55" s="27"/>
      <c r="W55" s="27"/>
      <c r="X55" s="27"/>
      <c r="Y55" s="27"/>
      <c r="Z55" s="27"/>
    </row>
    <row r="56" spans="1:26" ht="15.75" customHeight="1" x14ac:dyDescent="0.25">
      <c r="A56" s="41">
        <v>1802</v>
      </c>
      <c r="B56" s="42"/>
      <c r="C56" s="42"/>
      <c r="D56" s="42"/>
      <c r="E56" s="42">
        <v>17</v>
      </c>
      <c r="F56" s="171"/>
      <c r="G56" s="171"/>
      <c r="H56" s="171"/>
      <c r="I56" s="171"/>
      <c r="J56" s="171"/>
      <c r="K56" s="131"/>
      <c r="L56" s="119"/>
      <c r="M56" s="120"/>
      <c r="N56" s="120"/>
      <c r="O56" s="120"/>
      <c r="P56" s="48">
        <v>22</v>
      </c>
      <c r="Q56" s="127"/>
      <c r="R56" s="126"/>
      <c r="U56" s="27"/>
      <c r="V56" s="27"/>
      <c r="W56" s="27"/>
      <c r="X56" s="27"/>
      <c r="Y56" s="27"/>
      <c r="Z56" s="27"/>
    </row>
    <row r="57" spans="1:26" ht="15.75" customHeight="1" x14ac:dyDescent="0.25">
      <c r="A57" s="41">
        <v>1901</v>
      </c>
      <c r="B57" s="42"/>
      <c r="C57" s="42"/>
      <c r="D57" s="42"/>
      <c r="E57" s="42">
        <v>11</v>
      </c>
      <c r="F57" s="171"/>
      <c r="G57" s="171"/>
      <c r="H57" s="171"/>
      <c r="I57" s="171"/>
      <c r="J57" s="171"/>
      <c r="K57" s="131"/>
      <c r="L57" s="119"/>
      <c r="M57" s="120"/>
      <c r="N57" s="120"/>
      <c r="O57" s="120"/>
      <c r="P57" s="48">
        <v>11</v>
      </c>
      <c r="Q57" s="127"/>
      <c r="R57" s="126"/>
      <c r="U57" s="27"/>
      <c r="V57" s="27"/>
      <c r="W57" s="27"/>
      <c r="X57" s="27"/>
      <c r="Y57" s="27"/>
      <c r="Z57" s="27"/>
    </row>
    <row r="58" spans="1:26" ht="15.75" customHeight="1" x14ac:dyDescent="0.25">
      <c r="A58" s="41">
        <v>1902</v>
      </c>
      <c r="B58" s="42"/>
      <c r="C58" s="42"/>
      <c r="D58" s="42"/>
      <c r="E58" s="42">
        <v>2</v>
      </c>
      <c r="F58" s="171"/>
      <c r="G58" s="171"/>
      <c r="H58" s="171"/>
      <c r="I58" s="171"/>
      <c r="J58" s="171"/>
      <c r="K58" s="131"/>
      <c r="L58" s="119"/>
      <c r="M58" s="120"/>
      <c r="N58" s="120"/>
      <c r="O58" s="120"/>
      <c r="P58" s="48">
        <v>2</v>
      </c>
      <c r="Q58" s="127"/>
      <c r="R58" s="126"/>
      <c r="U58" s="27"/>
      <c r="V58" s="27"/>
      <c r="W58" s="27"/>
      <c r="X58" s="27"/>
      <c r="Y58" s="27"/>
      <c r="Z58" s="27"/>
    </row>
    <row r="59" spans="1:26" ht="15.75" customHeight="1" x14ac:dyDescent="0.25">
      <c r="A59" s="41">
        <v>2001</v>
      </c>
      <c r="B59" s="42"/>
      <c r="C59" s="42"/>
      <c r="D59" s="42"/>
      <c r="E59" s="42"/>
      <c r="F59" s="171"/>
      <c r="G59" s="171"/>
      <c r="H59" s="171"/>
      <c r="I59" s="171"/>
      <c r="J59" s="171"/>
      <c r="K59" s="131"/>
      <c r="L59" s="119"/>
      <c r="M59" s="120"/>
      <c r="N59" s="120"/>
      <c r="O59" s="120"/>
      <c r="P59" s="48"/>
      <c r="Q59" s="127"/>
      <c r="R59" s="126"/>
      <c r="U59" s="27"/>
      <c r="V59" s="27"/>
      <c r="W59" s="27"/>
      <c r="X59" s="27"/>
      <c r="Y59" s="27"/>
      <c r="Z59" s="27"/>
    </row>
    <row r="60" spans="1:26" ht="15.75" customHeight="1" x14ac:dyDescent="0.25">
      <c r="A60" s="41">
        <v>2002</v>
      </c>
      <c r="B60" s="42"/>
      <c r="C60" s="42"/>
      <c r="D60" s="42"/>
      <c r="E60" s="42"/>
      <c r="F60" s="171"/>
      <c r="G60" s="171"/>
      <c r="H60" s="171"/>
      <c r="I60" s="171"/>
      <c r="J60" s="171"/>
      <c r="K60" s="131"/>
      <c r="L60" s="119"/>
      <c r="M60" s="120"/>
      <c r="N60" s="120"/>
      <c r="O60" s="120"/>
      <c r="P60" s="48"/>
      <c r="Q60" s="127"/>
      <c r="R60" s="126"/>
      <c r="U60" s="27"/>
      <c r="V60" s="27"/>
      <c r="W60" s="27"/>
      <c r="X60" s="27"/>
      <c r="Y60" s="27"/>
      <c r="Z60" s="27"/>
    </row>
    <row r="61" spans="1:26" ht="15.75" customHeight="1" x14ac:dyDescent="0.25">
      <c r="A61" s="41">
        <v>2101</v>
      </c>
      <c r="B61" s="42"/>
      <c r="C61" s="42"/>
      <c r="D61" s="42"/>
      <c r="E61" s="42"/>
      <c r="F61" s="171"/>
      <c r="G61" s="171"/>
      <c r="H61" s="171"/>
      <c r="I61" s="171"/>
      <c r="J61" s="171"/>
      <c r="K61" s="131"/>
      <c r="L61" s="119"/>
      <c r="M61" s="120"/>
      <c r="N61" s="120"/>
      <c r="O61" s="120"/>
      <c r="P61" s="174"/>
      <c r="Q61" s="127"/>
      <c r="R61" s="126"/>
      <c r="U61" s="27"/>
      <c r="V61" s="27"/>
      <c r="W61" s="27"/>
      <c r="X61" s="27"/>
      <c r="Y61" s="27"/>
      <c r="Z61" s="27"/>
    </row>
    <row r="62" spans="1:26" ht="15.75" customHeight="1" x14ac:dyDescent="0.25">
      <c r="A62" s="41">
        <v>2102</v>
      </c>
      <c r="B62" s="42"/>
      <c r="C62" s="42"/>
      <c r="D62" s="42"/>
      <c r="E62" s="42"/>
      <c r="F62" s="171"/>
      <c r="G62" s="171"/>
      <c r="H62" s="171"/>
      <c r="I62" s="171"/>
      <c r="J62" s="171"/>
      <c r="K62" s="131"/>
      <c r="L62" s="119"/>
      <c r="M62" s="120"/>
      <c r="N62" s="120"/>
      <c r="O62" s="120"/>
      <c r="P62" s="164"/>
      <c r="Q62" s="173"/>
      <c r="R62" s="126"/>
      <c r="U62" s="27"/>
      <c r="V62" s="27"/>
      <c r="W62" s="27"/>
      <c r="X62" s="27"/>
      <c r="Y62" s="27"/>
      <c r="Z62" s="27"/>
    </row>
    <row r="63" spans="1:26" ht="15.75" customHeight="1" x14ac:dyDescent="0.25">
      <c r="A63" s="41">
        <v>2201</v>
      </c>
      <c r="B63" s="42"/>
      <c r="C63" s="42"/>
      <c r="D63" s="42"/>
      <c r="E63" s="42"/>
      <c r="F63" s="171"/>
      <c r="G63" s="171"/>
      <c r="H63" s="171"/>
      <c r="I63" s="171"/>
      <c r="J63" s="171"/>
      <c r="K63" s="131"/>
      <c r="L63" s="119"/>
      <c r="M63" s="120"/>
      <c r="N63" s="120"/>
      <c r="O63" s="120"/>
      <c r="P63" s="164"/>
      <c r="Q63" s="173"/>
      <c r="R63" s="126"/>
      <c r="U63" s="27"/>
      <c r="V63" s="27"/>
      <c r="W63" s="27"/>
      <c r="X63" s="27"/>
      <c r="Y63" s="27"/>
      <c r="Z63" s="27"/>
    </row>
    <row r="64" spans="1:26" ht="15.75" customHeight="1" x14ac:dyDescent="0.25">
      <c r="A64" s="41">
        <v>2202</v>
      </c>
      <c r="B64" s="42"/>
      <c r="C64" s="42"/>
      <c r="D64" s="42"/>
      <c r="E64" s="42"/>
      <c r="F64" s="171"/>
      <c r="G64" s="171"/>
      <c r="H64" s="171"/>
      <c r="I64" s="171"/>
      <c r="J64" s="171"/>
      <c r="K64" s="131"/>
      <c r="L64" s="119"/>
      <c r="M64" s="120"/>
      <c r="N64" s="120"/>
      <c r="O64" s="120"/>
      <c r="P64" s="164"/>
      <c r="Q64" s="173"/>
      <c r="R64" s="126"/>
      <c r="U64" s="27"/>
      <c r="V64" s="27"/>
      <c r="W64" s="27"/>
      <c r="X64" s="27"/>
      <c r="Y64" s="27"/>
      <c r="Z64" s="27"/>
    </row>
    <row r="65" spans="1:26" ht="15.75" customHeight="1" x14ac:dyDescent="0.25">
      <c r="A65" s="41">
        <v>2301</v>
      </c>
      <c r="B65" s="42"/>
      <c r="C65" s="42"/>
      <c r="D65" s="42"/>
      <c r="E65" s="42"/>
      <c r="F65" s="171"/>
      <c r="G65" s="171"/>
      <c r="H65" s="171"/>
      <c r="I65" s="171"/>
      <c r="J65" s="171"/>
      <c r="K65" s="131"/>
      <c r="L65" s="119"/>
      <c r="M65" s="120"/>
      <c r="N65" s="122"/>
      <c r="O65" s="120"/>
      <c r="P65" s="122"/>
      <c r="Q65" s="151"/>
      <c r="R65" s="126"/>
      <c r="U65" s="27"/>
      <c r="V65" s="27"/>
      <c r="W65" s="27"/>
      <c r="X65" s="27"/>
      <c r="Y65" s="27"/>
      <c r="Z65" s="27"/>
    </row>
    <row r="66" spans="1:26" ht="15.75" customHeight="1" x14ac:dyDescent="0.25">
      <c r="A66" s="41">
        <v>2302</v>
      </c>
      <c r="B66" s="42"/>
      <c r="C66" s="42"/>
      <c r="D66" s="42"/>
      <c r="E66" s="42"/>
      <c r="F66" s="171"/>
      <c r="G66" s="171"/>
      <c r="H66" s="171"/>
      <c r="I66" s="171"/>
      <c r="J66" s="171"/>
      <c r="K66" s="131"/>
      <c r="L66" s="119"/>
      <c r="M66" s="120"/>
      <c r="N66" s="122"/>
      <c r="O66" s="52" t="s">
        <v>35</v>
      </c>
      <c r="P66" s="94"/>
      <c r="Q66" s="54" t="str">
        <f>IF(SUM(K56:K66)=0,"",SUM(K56:K66))</f>
        <v/>
      </c>
      <c r="R66" s="55" t="s">
        <v>20</v>
      </c>
      <c r="U66" s="27"/>
      <c r="V66" s="27"/>
      <c r="W66" s="27"/>
      <c r="X66" s="27"/>
      <c r="Y66" s="27"/>
      <c r="Z66" s="27"/>
    </row>
    <row r="67" spans="1:26" ht="15.75" customHeight="1" x14ac:dyDescent="0.25">
      <c r="A67" s="41">
        <v>2401</v>
      </c>
      <c r="B67" s="42"/>
      <c r="C67" s="42"/>
      <c r="D67" s="42"/>
      <c r="E67" s="42"/>
      <c r="F67" s="171"/>
      <c r="G67" s="171"/>
      <c r="H67" s="171"/>
      <c r="I67" s="171"/>
      <c r="J67" s="171"/>
      <c r="K67" s="131"/>
      <c r="L67" s="119"/>
      <c r="M67" s="120"/>
      <c r="N67" s="122"/>
      <c r="O67" s="56" t="s">
        <v>36</v>
      </c>
      <c r="P67" s="96" t="e">
        <f>IF(P66/Q66=0,"",P66/Q66)</f>
        <v>#VALUE!</v>
      </c>
      <c r="Q67" s="58" t="e">
        <f>IF(P66/Q66=0,"",P66/Q66)</f>
        <v>#VALUE!</v>
      </c>
      <c r="R67" s="59" t="s">
        <v>37</v>
      </c>
      <c r="U67" s="27"/>
      <c r="V67" s="27"/>
      <c r="W67" s="27"/>
      <c r="X67" s="27"/>
      <c r="Y67" s="27"/>
      <c r="Z67" s="27"/>
    </row>
    <row r="68" spans="1:26" ht="15.75" customHeight="1" x14ac:dyDescent="0.25">
      <c r="A68" s="41">
        <v>2402</v>
      </c>
      <c r="B68" s="42"/>
      <c r="C68" s="42"/>
      <c r="D68" s="42"/>
      <c r="E68" s="42"/>
      <c r="F68" s="171"/>
      <c r="G68" s="171"/>
      <c r="H68" s="171"/>
      <c r="I68" s="171"/>
      <c r="J68" s="171"/>
      <c r="K68" s="131"/>
      <c r="L68" s="128"/>
      <c r="M68" s="129"/>
      <c r="N68" s="130"/>
      <c r="O68" s="61"/>
      <c r="P68" s="62"/>
      <c r="Q68" s="62"/>
      <c r="R68" s="63"/>
      <c r="U68" s="27"/>
      <c r="V68" s="27"/>
      <c r="W68" s="27"/>
      <c r="X68" s="27"/>
      <c r="Y68" s="27"/>
      <c r="Z68" s="27"/>
    </row>
    <row r="69" spans="1:26" ht="18" customHeight="1" x14ac:dyDescent="0.25">
      <c r="A69" s="22"/>
      <c r="B69" s="210" t="s">
        <v>79</v>
      </c>
      <c r="C69" s="210"/>
      <c r="D69" s="210"/>
      <c r="E69" s="210"/>
      <c r="F69" s="210"/>
      <c r="G69" s="210"/>
      <c r="H69" s="210"/>
      <c r="I69" s="210"/>
      <c r="J69" s="210"/>
      <c r="K69" s="64">
        <f>SUM(K61:K65)</f>
        <v>0</v>
      </c>
      <c r="L69" s="65" t="str">
        <f>IF(K61=0,"",K61/B52)</f>
        <v/>
      </c>
      <c r="M69" s="65" t="str">
        <f>IF(K69=0,"",K69/B52)</f>
        <v/>
      </c>
      <c r="N69" s="65" t="str">
        <f>IF(K61=0,"",M69-L69)</f>
        <v/>
      </c>
      <c r="O69" s="1"/>
      <c r="P69" s="27"/>
      <c r="Q69" s="30"/>
      <c r="R69" s="1"/>
      <c r="U69" s="27"/>
      <c r="V69" s="27"/>
      <c r="W69" s="27"/>
      <c r="X69" s="27"/>
      <c r="Y69" s="27"/>
      <c r="Z69" s="27"/>
    </row>
    <row r="70" spans="1:26" ht="12.75" customHeight="1" x14ac:dyDescent="0.2">
      <c r="A70" s="27"/>
      <c r="B70" s="182"/>
      <c r="C70" s="27"/>
      <c r="D70" s="27"/>
      <c r="E70" s="27"/>
      <c r="F70" s="27"/>
      <c r="G70" s="27"/>
      <c r="H70" s="27"/>
      <c r="I70" s="27"/>
      <c r="J70" s="27"/>
      <c r="K70" s="189"/>
      <c r="L70" s="1"/>
      <c r="M70" s="1"/>
      <c r="N70" s="27"/>
      <c r="O70" s="1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spans="1:26" ht="12.75" customHeight="1" x14ac:dyDescent="0.2">
      <c r="A71" s="27"/>
      <c r="B71" s="182"/>
      <c r="C71" s="27"/>
      <c r="D71" s="27"/>
      <c r="E71" s="27"/>
      <c r="F71" s="27"/>
      <c r="G71" s="27"/>
      <c r="H71" s="27"/>
      <c r="I71" s="27"/>
      <c r="J71" s="27"/>
      <c r="K71" s="189"/>
      <c r="L71" s="1"/>
      <c r="M71" s="1"/>
      <c r="N71" s="27"/>
      <c r="O71" s="1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spans="1:26" ht="26.25" customHeight="1" x14ac:dyDescent="0.4">
      <c r="A72" s="113"/>
      <c r="B72" s="211" t="s">
        <v>68</v>
      </c>
      <c r="C72" s="212"/>
      <c r="D72" s="212"/>
      <c r="E72" s="212"/>
      <c r="F72" s="212"/>
      <c r="G72" s="212"/>
      <c r="H72" s="212"/>
      <c r="I72" s="212"/>
      <c r="J72" s="212"/>
      <c r="K72" s="66" t="s">
        <v>84</v>
      </c>
      <c r="L72" s="27"/>
      <c r="M72" s="1"/>
      <c r="N72" s="1"/>
      <c r="O72" s="27"/>
      <c r="P72" s="1"/>
      <c r="Q72" s="27"/>
      <c r="R72" s="27"/>
      <c r="S72" s="27"/>
      <c r="U72" s="27"/>
      <c r="V72" s="27"/>
      <c r="W72" s="27"/>
      <c r="X72" s="27"/>
      <c r="Y72" s="27"/>
      <c r="Z72" s="27"/>
    </row>
    <row r="73" spans="1:26" ht="20.25" x14ac:dyDescent="0.2">
      <c r="A73" s="223" t="s">
        <v>19</v>
      </c>
      <c r="B73" s="224" t="s">
        <v>69</v>
      </c>
      <c r="C73" s="225"/>
      <c r="D73" s="225"/>
      <c r="E73" s="225"/>
      <c r="F73" s="225"/>
      <c r="G73" s="225"/>
      <c r="H73" s="225"/>
      <c r="I73" s="225"/>
      <c r="J73" s="226"/>
      <c r="K73" s="227" t="s">
        <v>20</v>
      </c>
      <c r="L73" s="221" t="s">
        <v>11</v>
      </c>
      <c r="M73" s="221" t="s">
        <v>12</v>
      </c>
      <c r="N73" s="229" t="s">
        <v>13</v>
      </c>
      <c r="O73" s="221" t="s">
        <v>14</v>
      </c>
      <c r="P73" s="222" t="s">
        <v>15</v>
      </c>
      <c r="Q73" s="222" t="s">
        <v>16</v>
      </c>
      <c r="R73" s="221" t="s">
        <v>17</v>
      </c>
      <c r="U73" s="27"/>
      <c r="V73" s="27"/>
      <c r="W73" s="27"/>
      <c r="X73" s="27"/>
      <c r="Y73" s="27"/>
      <c r="Z73" s="27"/>
    </row>
    <row r="74" spans="1:26" ht="15.75" customHeight="1" x14ac:dyDescent="0.25">
      <c r="A74" s="217"/>
      <c r="B74" s="41" t="s">
        <v>70</v>
      </c>
      <c r="C74" s="41" t="s">
        <v>71</v>
      </c>
      <c r="D74" s="41" t="s">
        <v>72</v>
      </c>
      <c r="E74" s="41" t="s">
        <v>73</v>
      </c>
      <c r="F74" s="41" t="s">
        <v>74</v>
      </c>
      <c r="G74" s="41" t="s">
        <v>75</v>
      </c>
      <c r="H74" s="41" t="s">
        <v>76</v>
      </c>
      <c r="I74" s="41" t="s">
        <v>77</v>
      </c>
      <c r="J74" s="41" t="s">
        <v>78</v>
      </c>
      <c r="K74" s="253"/>
      <c r="L74" s="217"/>
      <c r="M74" s="217"/>
      <c r="N74" s="217"/>
      <c r="O74" s="217"/>
      <c r="P74" s="217"/>
      <c r="Q74" s="217"/>
      <c r="R74" s="217"/>
      <c r="U74" s="27"/>
      <c r="V74" s="27"/>
      <c r="W74" s="27"/>
      <c r="X74" s="27"/>
      <c r="Y74" s="27"/>
      <c r="Z74" s="27"/>
    </row>
    <row r="75" spans="1:26" ht="15.75" customHeight="1" x14ac:dyDescent="0.25">
      <c r="A75" s="41">
        <v>1701</v>
      </c>
      <c r="B75" s="42">
        <v>34</v>
      </c>
      <c r="C75" s="42"/>
      <c r="D75" s="42"/>
      <c r="E75" s="42"/>
      <c r="F75" s="171"/>
      <c r="G75" s="171"/>
      <c r="H75" s="171"/>
      <c r="I75" s="171"/>
      <c r="J75" s="171"/>
      <c r="K75" s="131"/>
      <c r="L75" s="114"/>
      <c r="M75" s="115"/>
      <c r="N75" s="116"/>
      <c r="O75" s="43"/>
      <c r="P75" s="44">
        <f>B75</f>
        <v>34</v>
      </c>
      <c r="Q75" s="45"/>
      <c r="R75" s="43"/>
      <c r="U75" s="27"/>
      <c r="V75" s="27"/>
      <c r="W75" s="27"/>
      <c r="X75" s="27"/>
      <c r="Y75" s="27"/>
      <c r="Z75" s="27"/>
    </row>
    <row r="76" spans="1:26" ht="15.75" customHeight="1" x14ac:dyDescent="0.25">
      <c r="A76" s="41">
        <v>1702</v>
      </c>
      <c r="B76" s="42"/>
      <c r="C76" s="42">
        <v>32</v>
      </c>
      <c r="D76" s="42"/>
      <c r="E76" s="42"/>
      <c r="F76" s="171"/>
      <c r="G76" s="171"/>
      <c r="H76" s="171"/>
      <c r="I76" s="171"/>
      <c r="J76" s="171"/>
      <c r="K76" s="131"/>
      <c r="L76" s="119"/>
      <c r="M76" s="120"/>
      <c r="N76" s="121"/>
      <c r="O76" s="47">
        <f>IF(C76=0,"",C76/B75)</f>
        <v>0.94117647058823528</v>
      </c>
      <c r="P76" s="48">
        <v>32</v>
      </c>
      <c r="Q76" s="49">
        <f t="shared" ref="Q76:Q78" si="6">IF(P76=0,"",P76/P75)</f>
        <v>0.94117647058823528</v>
      </c>
      <c r="R76" s="49">
        <f t="shared" ref="R76:R78" si="7">IF(P76=0,"",100%-Q76)</f>
        <v>5.8823529411764719E-2</v>
      </c>
      <c r="U76" s="27"/>
      <c r="V76" s="27"/>
      <c r="W76" s="27"/>
      <c r="X76" s="27"/>
      <c r="Y76" s="27"/>
      <c r="Z76" s="27"/>
    </row>
    <row r="77" spans="1:26" ht="15.75" customHeight="1" x14ac:dyDescent="0.25">
      <c r="A77" s="41">
        <v>1801</v>
      </c>
      <c r="B77" s="42"/>
      <c r="C77" s="42"/>
      <c r="D77" s="42">
        <v>26</v>
      </c>
      <c r="E77" s="42"/>
      <c r="F77" s="171"/>
      <c r="G77" s="171"/>
      <c r="H77" s="171"/>
      <c r="I77" s="171"/>
      <c r="J77" s="171"/>
      <c r="K77" s="131"/>
      <c r="L77" s="119"/>
      <c r="M77" s="120"/>
      <c r="N77" s="121"/>
      <c r="O77" s="47">
        <f>IF(D77=0,"",D77/C76)</f>
        <v>0.8125</v>
      </c>
      <c r="P77" s="48">
        <v>32</v>
      </c>
      <c r="Q77" s="49">
        <f t="shared" si="6"/>
        <v>1</v>
      </c>
      <c r="R77" s="49">
        <f t="shared" si="7"/>
        <v>0</v>
      </c>
      <c r="S77" s="74">
        <f>P77/P75</f>
        <v>0.94117647058823528</v>
      </c>
      <c r="T77" s="27"/>
      <c r="U77" s="27"/>
      <c r="V77" s="27"/>
      <c r="W77" s="27"/>
      <c r="X77" s="27"/>
      <c r="Y77" s="27"/>
      <c r="Z77" s="27"/>
    </row>
    <row r="78" spans="1:26" ht="15.75" customHeight="1" x14ac:dyDescent="0.25">
      <c r="A78" s="41">
        <v>1802</v>
      </c>
      <c r="B78" s="42"/>
      <c r="C78" s="42"/>
      <c r="D78" s="42"/>
      <c r="E78" s="42">
        <v>26</v>
      </c>
      <c r="F78" s="171"/>
      <c r="G78" s="171"/>
      <c r="H78" s="171"/>
      <c r="I78" s="171"/>
      <c r="J78" s="171"/>
      <c r="K78" s="131"/>
      <c r="L78" s="119"/>
      <c r="M78" s="120"/>
      <c r="N78" s="121"/>
      <c r="O78" s="47">
        <f>IF(E78=0,"",E78/D77)</f>
        <v>1</v>
      </c>
      <c r="P78" s="48">
        <v>32</v>
      </c>
      <c r="Q78" s="49">
        <f t="shared" si="6"/>
        <v>1</v>
      </c>
      <c r="R78" s="49">
        <f t="shared" si="7"/>
        <v>0</v>
      </c>
      <c r="U78" s="27"/>
      <c r="V78" s="27"/>
      <c r="W78" s="27"/>
      <c r="X78" s="27"/>
      <c r="Y78" s="27"/>
      <c r="Z78" s="27"/>
    </row>
    <row r="79" spans="1:26" ht="15.75" customHeight="1" x14ac:dyDescent="0.25">
      <c r="A79" s="41">
        <v>1901</v>
      </c>
      <c r="B79" s="42"/>
      <c r="C79" s="42"/>
      <c r="D79" s="42"/>
      <c r="E79" s="42">
        <v>26</v>
      </c>
      <c r="F79" s="171"/>
      <c r="G79" s="171"/>
      <c r="H79" s="171"/>
      <c r="I79" s="171"/>
      <c r="J79" s="171"/>
      <c r="K79" s="131"/>
      <c r="L79" s="119"/>
      <c r="M79" s="120"/>
      <c r="N79" s="120"/>
      <c r="O79" s="120"/>
      <c r="P79" s="48">
        <v>28</v>
      </c>
      <c r="Q79" s="127"/>
      <c r="R79" s="126"/>
      <c r="U79" s="27"/>
      <c r="V79" s="27"/>
      <c r="W79" s="27"/>
      <c r="X79" s="27"/>
      <c r="Y79" s="27"/>
      <c r="Z79" s="27"/>
    </row>
    <row r="80" spans="1:26" ht="15.75" customHeight="1" x14ac:dyDescent="0.25">
      <c r="A80" s="41">
        <v>1902</v>
      </c>
      <c r="B80" s="42"/>
      <c r="C80" s="42"/>
      <c r="D80" s="42"/>
      <c r="E80" s="42">
        <v>7</v>
      </c>
      <c r="F80" s="171"/>
      <c r="G80" s="171"/>
      <c r="H80" s="171"/>
      <c r="I80" s="171"/>
      <c r="J80" s="171"/>
      <c r="K80" s="131"/>
      <c r="L80" s="119"/>
      <c r="M80" s="120"/>
      <c r="N80" s="120"/>
      <c r="O80" s="120"/>
      <c r="P80" s="48">
        <v>7</v>
      </c>
      <c r="Q80" s="127"/>
      <c r="R80" s="126"/>
      <c r="U80" s="27"/>
      <c r="V80" s="27"/>
      <c r="W80" s="27"/>
      <c r="X80" s="27"/>
      <c r="Y80" s="27"/>
      <c r="Z80" s="27"/>
    </row>
    <row r="81" spans="1:26" ht="15.75" customHeight="1" x14ac:dyDescent="0.25">
      <c r="A81" s="41">
        <v>2001</v>
      </c>
      <c r="B81" s="42"/>
      <c r="C81" s="42"/>
      <c r="D81" s="42"/>
      <c r="E81" s="42">
        <v>1</v>
      </c>
      <c r="F81" s="171"/>
      <c r="G81" s="171"/>
      <c r="H81" s="171"/>
      <c r="I81" s="171"/>
      <c r="J81" s="171"/>
      <c r="K81" s="131"/>
      <c r="L81" s="119"/>
      <c r="M81" s="120"/>
      <c r="N81" s="120"/>
      <c r="O81" s="120"/>
      <c r="P81" s="48">
        <v>1</v>
      </c>
      <c r="Q81" s="127"/>
      <c r="R81" s="126"/>
      <c r="U81" s="27"/>
      <c r="V81" s="27"/>
      <c r="W81" s="27"/>
      <c r="X81" s="27"/>
      <c r="Y81" s="27"/>
      <c r="Z81" s="27"/>
    </row>
    <row r="82" spans="1:26" ht="15.75" customHeight="1" x14ac:dyDescent="0.25">
      <c r="A82" s="41">
        <v>2002</v>
      </c>
      <c r="B82" s="42"/>
      <c r="C82" s="42"/>
      <c r="D82" s="42"/>
      <c r="E82" s="42"/>
      <c r="F82" s="171"/>
      <c r="G82" s="171"/>
      <c r="H82" s="171"/>
      <c r="I82" s="171"/>
      <c r="J82" s="171"/>
      <c r="K82" s="131"/>
      <c r="L82" s="119"/>
      <c r="M82" s="120"/>
      <c r="N82" s="120"/>
      <c r="O82" s="120"/>
      <c r="P82" s="48"/>
      <c r="Q82" s="127"/>
      <c r="R82" s="126"/>
      <c r="U82" s="27"/>
      <c r="V82" s="27"/>
      <c r="W82" s="27"/>
      <c r="X82" s="27"/>
      <c r="Y82" s="27"/>
      <c r="Z82" s="27"/>
    </row>
    <row r="83" spans="1:26" ht="15.75" customHeight="1" x14ac:dyDescent="0.25">
      <c r="A83" s="41">
        <v>2101</v>
      </c>
      <c r="B83" s="42"/>
      <c r="C83" s="42"/>
      <c r="D83" s="42"/>
      <c r="E83" s="42"/>
      <c r="F83" s="171"/>
      <c r="G83" s="171"/>
      <c r="H83" s="171"/>
      <c r="I83" s="171"/>
      <c r="J83" s="171"/>
      <c r="K83" s="131"/>
      <c r="L83" s="119"/>
      <c r="M83" s="120"/>
      <c r="N83" s="120"/>
      <c r="O83" s="120"/>
      <c r="P83" s="48"/>
      <c r="Q83" s="127"/>
      <c r="R83" s="126"/>
      <c r="U83" s="27"/>
      <c r="V83" s="27"/>
      <c r="W83" s="27"/>
      <c r="X83" s="27"/>
      <c r="Y83" s="27"/>
      <c r="Z83" s="27"/>
    </row>
    <row r="84" spans="1:26" ht="15.75" customHeight="1" x14ac:dyDescent="0.25">
      <c r="A84" s="41">
        <v>2102</v>
      </c>
      <c r="B84" s="42"/>
      <c r="C84" s="42"/>
      <c r="D84" s="42"/>
      <c r="E84" s="42"/>
      <c r="F84" s="171"/>
      <c r="G84" s="171"/>
      <c r="H84" s="171"/>
      <c r="I84" s="171"/>
      <c r="J84" s="171"/>
      <c r="K84" s="131"/>
      <c r="L84" s="119"/>
      <c r="M84" s="120"/>
      <c r="N84" s="120"/>
      <c r="O84" s="120"/>
      <c r="P84" s="174"/>
      <c r="Q84" s="127"/>
      <c r="R84" s="126"/>
      <c r="U84" s="27"/>
      <c r="V84" s="27"/>
      <c r="W84" s="27"/>
      <c r="X84" s="27"/>
      <c r="Y84" s="27"/>
      <c r="Z84" s="27"/>
    </row>
    <row r="85" spans="1:26" ht="15.75" customHeight="1" x14ac:dyDescent="0.25">
      <c r="A85" s="41">
        <v>2201</v>
      </c>
      <c r="B85" s="42"/>
      <c r="C85" s="42"/>
      <c r="D85" s="42"/>
      <c r="E85" s="42"/>
      <c r="F85" s="171"/>
      <c r="G85" s="171"/>
      <c r="H85" s="171"/>
      <c r="I85" s="171"/>
      <c r="J85" s="171"/>
      <c r="K85" s="131"/>
      <c r="L85" s="119"/>
      <c r="M85" s="120"/>
      <c r="N85" s="120"/>
      <c r="O85" s="120"/>
      <c r="P85" s="164"/>
      <c r="Q85" s="173"/>
      <c r="R85" s="126"/>
      <c r="U85" s="27"/>
      <c r="V85" s="27"/>
      <c r="W85" s="27"/>
      <c r="X85" s="27"/>
      <c r="Y85" s="27"/>
      <c r="Z85" s="27"/>
    </row>
    <row r="86" spans="1:26" ht="15.75" customHeight="1" x14ac:dyDescent="0.25">
      <c r="A86" s="41">
        <v>2202</v>
      </c>
      <c r="B86" s="42"/>
      <c r="C86" s="42"/>
      <c r="D86" s="42"/>
      <c r="E86" s="42"/>
      <c r="F86" s="171"/>
      <c r="G86" s="171"/>
      <c r="H86" s="171"/>
      <c r="I86" s="171"/>
      <c r="J86" s="171"/>
      <c r="K86" s="131"/>
      <c r="L86" s="119"/>
      <c r="M86" s="120"/>
      <c r="N86" s="122"/>
      <c r="O86" s="126"/>
      <c r="P86" s="175"/>
      <c r="Q86" s="127"/>
      <c r="R86" s="126"/>
      <c r="U86" s="27"/>
      <c r="V86" s="27"/>
      <c r="W86" s="27"/>
      <c r="X86" s="27"/>
      <c r="Y86" s="27"/>
      <c r="Z86" s="27"/>
    </row>
    <row r="87" spans="1:26" ht="15.75" customHeight="1" x14ac:dyDescent="0.25">
      <c r="A87" s="41">
        <v>2301</v>
      </c>
      <c r="B87" s="42"/>
      <c r="C87" s="42"/>
      <c r="D87" s="42"/>
      <c r="E87" s="42"/>
      <c r="F87" s="171"/>
      <c r="G87" s="171"/>
      <c r="H87" s="171"/>
      <c r="I87" s="171"/>
      <c r="J87" s="171"/>
      <c r="K87" s="131"/>
      <c r="L87" s="119"/>
      <c r="M87" s="120"/>
      <c r="N87" s="122"/>
      <c r="O87" s="126"/>
      <c r="P87" s="124"/>
      <c r="Q87" s="127"/>
      <c r="R87" s="126"/>
      <c r="U87" s="27"/>
      <c r="V87" s="27"/>
      <c r="W87" s="27"/>
      <c r="X87" s="27"/>
      <c r="Y87" s="27"/>
      <c r="Z87" s="27"/>
    </row>
    <row r="88" spans="1:26" ht="15.75" customHeight="1" x14ac:dyDescent="0.25">
      <c r="A88" s="41">
        <v>2302</v>
      </c>
      <c r="B88" s="42"/>
      <c r="C88" s="42"/>
      <c r="D88" s="42"/>
      <c r="E88" s="42"/>
      <c r="F88" s="171"/>
      <c r="G88" s="171"/>
      <c r="H88" s="171"/>
      <c r="I88" s="171"/>
      <c r="J88" s="171"/>
      <c r="K88" s="131"/>
      <c r="L88" s="119"/>
      <c r="M88" s="120"/>
      <c r="N88" s="122"/>
      <c r="O88" s="120"/>
      <c r="P88" s="122"/>
      <c r="Q88" s="151"/>
      <c r="R88" s="126"/>
      <c r="U88" s="27"/>
      <c r="V88" s="27"/>
      <c r="W88" s="27"/>
      <c r="X88" s="27"/>
      <c r="Y88" s="27"/>
      <c r="Z88" s="27"/>
    </row>
    <row r="89" spans="1:26" ht="15.75" customHeight="1" x14ac:dyDescent="0.25">
      <c r="A89" s="41">
        <v>2401</v>
      </c>
      <c r="B89" s="42"/>
      <c r="C89" s="42"/>
      <c r="D89" s="42"/>
      <c r="E89" s="42"/>
      <c r="F89" s="171"/>
      <c r="G89" s="171"/>
      <c r="H89" s="171"/>
      <c r="I89" s="171"/>
      <c r="J89" s="171"/>
      <c r="K89" s="131"/>
      <c r="L89" s="119"/>
      <c r="M89" s="120"/>
      <c r="N89" s="122"/>
      <c r="O89" s="52" t="s">
        <v>35</v>
      </c>
      <c r="P89" s="94"/>
      <c r="Q89" s="54" t="str">
        <f>IF(SUM(K79:K89)=0,"",SUM(K79:K89))</f>
        <v/>
      </c>
      <c r="R89" s="55" t="s">
        <v>20</v>
      </c>
      <c r="U89" s="27"/>
      <c r="V89" s="27"/>
      <c r="W89" s="27"/>
      <c r="X89" s="27"/>
      <c r="Y89" s="27"/>
      <c r="Z89" s="27"/>
    </row>
    <row r="90" spans="1:26" ht="15.75" customHeight="1" x14ac:dyDescent="0.25">
      <c r="A90" s="41">
        <v>2402</v>
      </c>
      <c r="B90" s="42"/>
      <c r="C90" s="42"/>
      <c r="D90" s="42"/>
      <c r="E90" s="42"/>
      <c r="F90" s="171"/>
      <c r="G90" s="171"/>
      <c r="H90" s="171"/>
      <c r="I90" s="171"/>
      <c r="J90" s="171"/>
      <c r="K90" s="131"/>
      <c r="L90" s="119"/>
      <c r="M90" s="120"/>
      <c r="N90" s="122"/>
      <c r="O90" s="56" t="s">
        <v>36</v>
      </c>
      <c r="P90" s="96" t="e">
        <f>IF(P89/Q89=0,"",P89/Q89)</f>
        <v>#VALUE!</v>
      </c>
      <c r="Q90" s="58" t="e">
        <f>IF(P89/Q89=0,"",P89/Q89)</f>
        <v>#VALUE!</v>
      </c>
      <c r="R90" s="59" t="s">
        <v>37</v>
      </c>
      <c r="U90" s="27"/>
      <c r="V90" s="27"/>
      <c r="W90" s="27"/>
      <c r="X90" s="27"/>
      <c r="Y90" s="27"/>
      <c r="Z90" s="27"/>
    </row>
    <row r="91" spans="1:26" ht="15.75" customHeight="1" x14ac:dyDescent="0.25">
      <c r="A91" s="41">
        <v>2501</v>
      </c>
      <c r="B91" s="42"/>
      <c r="C91" s="42"/>
      <c r="D91" s="42"/>
      <c r="E91" s="42"/>
      <c r="F91" s="171"/>
      <c r="G91" s="171"/>
      <c r="H91" s="171"/>
      <c r="I91" s="171"/>
      <c r="J91" s="171"/>
      <c r="K91" s="131"/>
      <c r="L91" s="128"/>
      <c r="M91" s="129"/>
      <c r="N91" s="130"/>
      <c r="O91" s="61"/>
      <c r="P91" s="62"/>
      <c r="Q91" s="62"/>
      <c r="R91" s="63"/>
      <c r="U91" s="27"/>
      <c r="V91" s="27"/>
      <c r="W91" s="27"/>
      <c r="X91" s="27"/>
      <c r="Y91" s="27"/>
      <c r="Z91" s="27"/>
    </row>
    <row r="92" spans="1:26" ht="18" customHeight="1" x14ac:dyDescent="0.25">
      <c r="A92" s="22"/>
      <c r="B92" s="210" t="s">
        <v>79</v>
      </c>
      <c r="C92" s="210"/>
      <c r="D92" s="210"/>
      <c r="E92" s="210"/>
      <c r="F92" s="210"/>
      <c r="G92" s="210"/>
      <c r="H92" s="210"/>
      <c r="I92" s="210"/>
      <c r="J92" s="210"/>
      <c r="K92" s="64">
        <f>SUM(K84:K88)</f>
        <v>0</v>
      </c>
      <c r="L92" s="65" t="str">
        <f>IF(K84=0,"",K84/B75)</f>
        <v/>
      </c>
      <c r="M92" s="65" t="str">
        <f>IF(K92=0,"",K92/B75)</f>
        <v/>
      </c>
      <c r="N92" s="65" t="str">
        <f>IF(K84=0,"",M92-L92)</f>
        <v/>
      </c>
      <c r="O92" s="1"/>
      <c r="P92" s="27"/>
      <c r="Q92" s="30"/>
      <c r="R92" s="1"/>
      <c r="U92" s="27"/>
      <c r="V92" s="27"/>
      <c r="W92" s="27"/>
      <c r="X92" s="27"/>
      <c r="Y92" s="27"/>
      <c r="Z92" s="27"/>
    </row>
    <row r="93" spans="1:26" ht="12.75" customHeight="1" x14ac:dyDescent="0.2">
      <c r="A93" s="27"/>
      <c r="B93" s="182"/>
      <c r="C93" s="27"/>
      <c r="D93" s="27"/>
      <c r="E93" s="27"/>
      <c r="F93" s="27"/>
      <c r="G93" s="27"/>
      <c r="H93" s="27"/>
      <c r="I93" s="27"/>
      <c r="J93" s="27"/>
      <c r="K93" s="189"/>
      <c r="L93" s="1"/>
      <c r="M93" s="1"/>
      <c r="N93" s="27"/>
      <c r="O93" s="1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spans="1:26" ht="12.75" customHeight="1" x14ac:dyDescent="0.2">
      <c r="A94" s="27"/>
      <c r="B94" s="182"/>
      <c r="C94" s="27"/>
      <c r="D94" s="27"/>
      <c r="E94" s="27"/>
      <c r="F94" s="27"/>
      <c r="G94" s="27"/>
      <c r="H94" s="27"/>
      <c r="I94" s="27"/>
      <c r="J94" s="27"/>
      <c r="K94" s="189"/>
      <c r="L94" s="1"/>
      <c r="M94" s="1"/>
      <c r="N94" s="27"/>
      <c r="O94" s="1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spans="1:26" ht="26.25" customHeight="1" x14ac:dyDescent="0.4">
      <c r="B95" s="211" t="s">
        <v>68</v>
      </c>
      <c r="C95" s="212"/>
      <c r="D95" s="212"/>
      <c r="E95" s="212"/>
      <c r="F95" s="212"/>
      <c r="G95" s="212"/>
      <c r="H95" s="212"/>
      <c r="I95" s="212"/>
      <c r="J95" s="212"/>
      <c r="K95" s="66" t="s">
        <v>85</v>
      </c>
      <c r="L95" s="1"/>
      <c r="M95" s="1"/>
      <c r="N95" s="27"/>
      <c r="O95" s="1"/>
      <c r="P95" s="27"/>
      <c r="Q95" s="27"/>
      <c r="R95" s="27"/>
      <c r="T95" s="27"/>
      <c r="U95" s="27"/>
      <c r="V95" s="27"/>
      <c r="W95" s="27"/>
      <c r="X95" s="27"/>
      <c r="Y95" s="27"/>
      <c r="Z95" s="27"/>
    </row>
    <row r="96" spans="1:26" ht="20.25" customHeight="1" x14ac:dyDescent="0.2">
      <c r="A96" s="223" t="s">
        <v>19</v>
      </c>
      <c r="B96" s="224" t="s">
        <v>69</v>
      </c>
      <c r="C96" s="225"/>
      <c r="D96" s="225"/>
      <c r="E96" s="225"/>
      <c r="F96" s="225"/>
      <c r="G96" s="225"/>
      <c r="H96" s="225"/>
      <c r="I96" s="225"/>
      <c r="J96" s="226"/>
      <c r="K96" s="227" t="s">
        <v>20</v>
      </c>
      <c r="L96" s="221" t="s">
        <v>11</v>
      </c>
      <c r="M96" s="221" t="s">
        <v>12</v>
      </c>
      <c r="N96" s="229" t="s">
        <v>13</v>
      </c>
      <c r="O96" s="221" t="s">
        <v>14</v>
      </c>
      <c r="P96" s="222" t="s">
        <v>15</v>
      </c>
      <c r="Q96" s="222" t="s">
        <v>16</v>
      </c>
      <c r="R96" s="221" t="s">
        <v>17</v>
      </c>
      <c r="T96" s="27"/>
      <c r="U96" s="27"/>
      <c r="V96" s="27"/>
      <c r="W96" s="27"/>
      <c r="X96" s="27"/>
      <c r="Y96" s="27"/>
      <c r="Z96" s="27"/>
    </row>
    <row r="97" spans="1:26" ht="15.75" customHeight="1" x14ac:dyDescent="0.25">
      <c r="A97" s="217"/>
      <c r="B97" s="41" t="s">
        <v>70</v>
      </c>
      <c r="C97" s="41" t="s">
        <v>71</v>
      </c>
      <c r="D97" s="41" t="s">
        <v>72</v>
      </c>
      <c r="E97" s="41" t="s">
        <v>73</v>
      </c>
      <c r="F97" s="41" t="s">
        <v>74</v>
      </c>
      <c r="G97" s="41" t="s">
        <v>75</v>
      </c>
      <c r="H97" s="41" t="s">
        <v>76</v>
      </c>
      <c r="I97" s="41" t="s">
        <v>77</v>
      </c>
      <c r="J97" s="41" t="s">
        <v>78</v>
      </c>
      <c r="K97" s="253"/>
      <c r="L97" s="217"/>
      <c r="M97" s="217"/>
      <c r="N97" s="217"/>
      <c r="O97" s="217"/>
      <c r="P97" s="217"/>
      <c r="Q97" s="217"/>
      <c r="R97" s="217"/>
      <c r="T97" s="27"/>
      <c r="U97" s="27"/>
      <c r="V97" s="27"/>
      <c r="W97" s="27"/>
      <c r="X97" s="27"/>
      <c r="Y97" s="27"/>
      <c r="Z97" s="27"/>
    </row>
    <row r="98" spans="1:26" ht="15.75" customHeight="1" x14ac:dyDescent="0.25">
      <c r="A98" s="41">
        <v>1702</v>
      </c>
      <c r="B98" s="42">
        <v>35</v>
      </c>
      <c r="C98" s="42"/>
      <c r="D98" s="42"/>
      <c r="E98" s="42"/>
      <c r="F98" s="171"/>
      <c r="G98" s="171"/>
      <c r="H98" s="171"/>
      <c r="I98" s="171"/>
      <c r="J98" s="171"/>
      <c r="K98" s="131"/>
      <c r="L98" s="114"/>
      <c r="M98" s="115"/>
      <c r="N98" s="116"/>
      <c r="O98" s="43"/>
      <c r="P98" s="44">
        <f>B98</f>
        <v>35</v>
      </c>
      <c r="Q98" s="45"/>
      <c r="R98" s="43"/>
      <c r="T98" s="27"/>
      <c r="U98" s="27"/>
      <c r="V98" s="27"/>
      <c r="W98" s="27"/>
      <c r="X98" s="27"/>
      <c r="Y98" s="27"/>
      <c r="Z98" s="27"/>
    </row>
    <row r="99" spans="1:26" ht="15.75" customHeight="1" x14ac:dyDescent="0.25">
      <c r="A99" s="41">
        <v>1801</v>
      </c>
      <c r="B99" s="42"/>
      <c r="C99" s="42">
        <v>31</v>
      </c>
      <c r="D99" s="42"/>
      <c r="E99" s="42"/>
      <c r="F99" s="171"/>
      <c r="G99" s="171"/>
      <c r="H99" s="171"/>
      <c r="I99" s="171"/>
      <c r="J99" s="171"/>
      <c r="K99" s="131"/>
      <c r="L99" s="119"/>
      <c r="M99" s="120"/>
      <c r="N99" s="121"/>
      <c r="O99" s="47">
        <f>IF(C99=0,"",C99/B98)</f>
        <v>0.88571428571428568</v>
      </c>
      <c r="P99" s="48">
        <v>31</v>
      </c>
      <c r="Q99" s="49">
        <f t="shared" ref="Q99:Q101" si="8">IF(P99=0,"",P99/P98)</f>
        <v>0.88571428571428568</v>
      </c>
      <c r="R99" s="49">
        <f t="shared" ref="R99:R101" si="9">IF(P99=0,"",100%-Q99)</f>
        <v>0.11428571428571432</v>
      </c>
      <c r="T99" s="27"/>
      <c r="U99" s="27"/>
      <c r="V99" s="27"/>
      <c r="W99" s="27"/>
      <c r="X99" s="27"/>
      <c r="Y99" s="27"/>
      <c r="Z99" s="27"/>
    </row>
    <row r="100" spans="1:26" ht="15.75" customHeight="1" x14ac:dyDescent="0.25">
      <c r="A100" s="41">
        <v>1802</v>
      </c>
      <c r="B100" s="42"/>
      <c r="C100" s="42"/>
      <c r="D100" s="42">
        <v>25</v>
      </c>
      <c r="E100" s="42"/>
      <c r="F100" s="171"/>
      <c r="G100" s="171"/>
      <c r="H100" s="171"/>
      <c r="I100" s="171"/>
      <c r="J100" s="171"/>
      <c r="K100" s="131"/>
      <c r="L100" s="119"/>
      <c r="M100" s="120"/>
      <c r="N100" s="121"/>
      <c r="O100" s="47">
        <f>IF(D100=0,"",D100/C99)</f>
        <v>0.80645161290322576</v>
      </c>
      <c r="P100" s="48">
        <v>31</v>
      </c>
      <c r="Q100" s="49">
        <f t="shared" si="8"/>
        <v>1</v>
      </c>
      <c r="R100" s="49">
        <f t="shared" si="9"/>
        <v>0</v>
      </c>
      <c r="S100" s="32">
        <f>P100/P98</f>
        <v>0.88571428571428568</v>
      </c>
      <c r="T100" s="27"/>
      <c r="U100" s="27"/>
      <c r="V100" s="27"/>
      <c r="W100" s="27"/>
      <c r="X100" s="27"/>
      <c r="Y100" s="27"/>
      <c r="Z100" s="27"/>
    </row>
    <row r="101" spans="1:26" ht="15.75" customHeight="1" x14ac:dyDescent="0.25">
      <c r="A101" s="41">
        <v>1901</v>
      </c>
      <c r="B101" s="42"/>
      <c r="C101" s="42"/>
      <c r="D101" s="42"/>
      <c r="E101" s="42">
        <v>25</v>
      </c>
      <c r="F101" s="171"/>
      <c r="G101" s="171"/>
      <c r="H101" s="171"/>
      <c r="I101" s="171"/>
      <c r="J101" s="171"/>
      <c r="K101" s="131"/>
      <c r="L101" s="119"/>
      <c r="M101" s="120"/>
      <c r="N101" s="121"/>
      <c r="O101" s="47">
        <f>IF(E101=0,"",E101/D100)</f>
        <v>1</v>
      </c>
      <c r="P101" s="48">
        <v>31</v>
      </c>
      <c r="Q101" s="49">
        <f t="shared" si="8"/>
        <v>1</v>
      </c>
      <c r="R101" s="49">
        <f t="shared" si="9"/>
        <v>0</v>
      </c>
      <c r="T101" s="27"/>
      <c r="U101" s="27"/>
      <c r="V101" s="27"/>
      <c r="W101" s="27"/>
      <c r="X101" s="27"/>
      <c r="Y101" s="27"/>
      <c r="Z101" s="27"/>
    </row>
    <row r="102" spans="1:26" ht="15.75" customHeight="1" x14ac:dyDescent="0.25">
      <c r="A102" s="41">
        <v>1902</v>
      </c>
      <c r="B102" s="42"/>
      <c r="C102" s="42"/>
      <c r="D102" s="42"/>
      <c r="E102" s="42">
        <v>25</v>
      </c>
      <c r="F102" s="171"/>
      <c r="G102" s="171"/>
      <c r="H102" s="171"/>
      <c r="I102" s="171"/>
      <c r="J102" s="171"/>
      <c r="K102" s="131"/>
      <c r="L102" s="119"/>
      <c r="M102" s="120"/>
      <c r="N102" s="120"/>
      <c r="O102" s="120"/>
      <c r="P102" s="48">
        <v>26</v>
      </c>
      <c r="Q102" s="127"/>
      <c r="R102" s="126"/>
      <c r="T102" s="27"/>
      <c r="U102" s="27"/>
      <c r="V102" s="27"/>
      <c r="W102" s="27"/>
      <c r="X102" s="27"/>
      <c r="Y102" s="27"/>
      <c r="Z102" s="27"/>
    </row>
    <row r="103" spans="1:26" ht="15.75" customHeight="1" x14ac:dyDescent="0.25">
      <c r="A103" s="41">
        <v>2001</v>
      </c>
      <c r="B103" s="42"/>
      <c r="C103" s="42"/>
      <c r="D103" s="42"/>
      <c r="E103" s="42">
        <v>6</v>
      </c>
      <c r="F103" s="171"/>
      <c r="G103" s="171"/>
      <c r="H103" s="171"/>
      <c r="I103" s="171"/>
      <c r="J103" s="171"/>
      <c r="K103" s="131"/>
      <c r="L103" s="119"/>
      <c r="M103" s="120"/>
      <c r="N103" s="120"/>
      <c r="O103" s="120"/>
      <c r="P103" s="48">
        <v>7</v>
      </c>
      <c r="Q103" s="127"/>
      <c r="R103" s="126"/>
      <c r="T103" s="27"/>
      <c r="U103" s="27"/>
      <c r="V103" s="27"/>
      <c r="W103" s="27"/>
      <c r="X103" s="27"/>
      <c r="Y103" s="27"/>
      <c r="Z103" s="27"/>
    </row>
    <row r="104" spans="1:26" ht="15.75" customHeight="1" x14ac:dyDescent="0.25">
      <c r="A104" s="41">
        <v>2002</v>
      </c>
      <c r="B104" s="42"/>
      <c r="C104" s="42"/>
      <c r="D104" s="42"/>
      <c r="E104" s="42">
        <v>3</v>
      </c>
      <c r="F104" s="171"/>
      <c r="G104" s="171"/>
      <c r="H104" s="171"/>
      <c r="I104" s="171"/>
      <c r="J104" s="171"/>
      <c r="K104" s="131"/>
      <c r="L104" s="119"/>
      <c r="M104" s="120"/>
      <c r="N104" s="120"/>
      <c r="O104" s="120"/>
      <c r="P104" s="48">
        <v>3</v>
      </c>
      <c r="Q104" s="127"/>
      <c r="R104" s="126"/>
      <c r="T104" s="27"/>
      <c r="U104" s="27"/>
      <c r="V104" s="27"/>
      <c r="W104" s="27"/>
      <c r="X104" s="27"/>
      <c r="Y104" s="27"/>
      <c r="Z104" s="27"/>
    </row>
    <row r="105" spans="1:26" ht="15.75" customHeight="1" x14ac:dyDescent="0.25">
      <c r="A105" s="41">
        <v>2101</v>
      </c>
      <c r="B105" s="42"/>
      <c r="C105" s="42"/>
      <c r="D105" s="42"/>
      <c r="E105" s="42">
        <v>2</v>
      </c>
      <c r="F105" s="171"/>
      <c r="G105" s="171"/>
      <c r="H105" s="171"/>
      <c r="I105" s="171"/>
      <c r="J105" s="171"/>
      <c r="K105" s="131"/>
      <c r="L105" s="119"/>
      <c r="M105" s="120"/>
      <c r="N105" s="120"/>
      <c r="O105" s="120"/>
      <c r="P105" s="48">
        <v>2</v>
      </c>
      <c r="Q105" s="127"/>
      <c r="R105" s="126"/>
      <c r="T105" s="27"/>
      <c r="U105" s="27"/>
      <c r="V105" s="27"/>
      <c r="W105" s="27"/>
      <c r="X105" s="27"/>
      <c r="Y105" s="27"/>
      <c r="Z105" s="27"/>
    </row>
    <row r="106" spans="1:26" ht="15.75" customHeight="1" x14ac:dyDescent="0.25">
      <c r="A106" s="41">
        <v>2102</v>
      </c>
      <c r="B106" s="42"/>
      <c r="C106" s="42"/>
      <c r="D106" s="42"/>
      <c r="E106" s="42"/>
      <c r="F106" s="171"/>
      <c r="G106" s="171"/>
      <c r="H106" s="171"/>
      <c r="I106" s="171"/>
      <c r="J106" s="171"/>
      <c r="K106" s="131"/>
      <c r="L106" s="119"/>
      <c r="M106" s="120"/>
      <c r="N106" s="120"/>
      <c r="O106" s="120"/>
      <c r="P106" s="48"/>
      <c r="Q106" s="127"/>
      <c r="R106" s="126"/>
      <c r="T106" s="27"/>
      <c r="U106" s="27"/>
      <c r="V106" s="27"/>
      <c r="W106" s="27"/>
      <c r="X106" s="27"/>
      <c r="Y106" s="27"/>
      <c r="Z106" s="27"/>
    </row>
    <row r="107" spans="1:26" ht="15.75" customHeight="1" x14ac:dyDescent="0.25">
      <c r="A107" s="41">
        <v>2201</v>
      </c>
      <c r="B107" s="42"/>
      <c r="C107" s="42"/>
      <c r="D107" s="42"/>
      <c r="E107" s="42"/>
      <c r="F107" s="171"/>
      <c r="G107" s="171"/>
      <c r="H107" s="171"/>
      <c r="I107" s="171"/>
      <c r="J107" s="171"/>
      <c r="K107" s="131"/>
      <c r="L107" s="119"/>
      <c r="M107" s="120"/>
      <c r="N107" s="122"/>
      <c r="O107" s="154"/>
      <c r="P107" s="48"/>
      <c r="Q107" s="127"/>
      <c r="R107" s="126"/>
      <c r="T107" s="27"/>
      <c r="U107" s="27"/>
      <c r="V107" s="27"/>
      <c r="W107" s="27"/>
      <c r="X107" s="27"/>
      <c r="Y107" s="27"/>
      <c r="Z107" s="27"/>
    </row>
    <row r="108" spans="1:26" ht="15.75" customHeight="1" x14ac:dyDescent="0.25">
      <c r="A108" s="41">
        <v>2202</v>
      </c>
      <c r="B108" s="42"/>
      <c r="C108" s="42"/>
      <c r="D108" s="42"/>
      <c r="E108" s="42"/>
      <c r="F108" s="171"/>
      <c r="G108" s="171"/>
      <c r="H108" s="171"/>
      <c r="I108" s="171"/>
      <c r="J108" s="171"/>
      <c r="K108" s="131"/>
      <c r="L108" s="119"/>
      <c r="M108" s="120"/>
      <c r="N108" s="122"/>
      <c r="O108" s="126"/>
      <c r="P108" s="124"/>
      <c r="Q108" s="127"/>
      <c r="R108" s="126"/>
      <c r="T108" s="27"/>
      <c r="U108" s="27"/>
      <c r="V108" s="27"/>
      <c r="W108" s="27"/>
      <c r="X108" s="27"/>
      <c r="Y108" s="27"/>
      <c r="Z108" s="27"/>
    </row>
    <row r="109" spans="1:26" ht="15.75" customHeight="1" x14ac:dyDescent="0.25">
      <c r="A109" s="41">
        <v>2301</v>
      </c>
      <c r="B109" s="42"/>
      <c r="C109" s="42"/>
      <c r="D109" s="42"/>
      <c r="E109" s="42"/>
      <c r="F109" s="171"/>
      <c r="G109" s="171"/>
      <c r="H109" s="171"/>
      <c r="I109" s="171"/>
      <c r="J109" s="171"/>
      <c r="K109" s="131"/>
      <c r="L109" s="119"/>
      <c r="M109" s="120"/>
      <c r="N109" s="122"/>
      <c r="O109" s="126"/>
      <c r="P109" s="124"/>
      <c r="Q109" s="127"/>
      <c r="R109" s="126"/>
      <c r="T109" s="27"/>
      <c r="U109" s="27"/>
      <c r="V109" s="27"/>
      <c r="W109" s="27"/>
      <c r="X109" s="27"/>
      <c r="Y109" s="27"/>
      <c r="Z109" s="27"/>
    </row>
    <row r="110" spans="1:26" ht="15.75" customHeight="1" x14ac:dyDescent="0.25">
      <c r="A110" s="41">
        <v>2302</v>
      </c>
      <c r="B110" s="42"/>
      <c r="C110" s="42"/>
      <c r="D110" s="42"/>
      <c r="E110" s="42"/>
      <c r="F110" s="171"/>
      <c r="G110" s="171"/>
      <c r="H110" s="171"/>
      <c r="I110" s="171"/>
      <c r="J110" s="171"/>
      <c r="K110" s="131"/>
      <c r="L110" s="119"/>
      <c r="M110" s="120"/>
      <c r="N110" s="122"/>
      <c r="O110" s="126"/>
      <c r="P110" s="124"/>
      <c r="Q110" s="127"/>
      <c r="R110" s="126"/>
      <c r="T110" s="27"/>
      <c r="U110" s="27"/>
      <c r="V110" s="27"/>
      <c r="W110" s="27"/>
      <c r="X110" s="27"/>
      <c r="Y110" s="27"/>
      <c r="Z110" s="27"/>
    </row>
    <row r="111" spans="1:26" ht="15.75" customHeight="1" x14ac:dyDescent="0.25">
      <c r="A111" s="41">
        <v>2401</v>
      </c>
      <c r="B111" s="42"/>
      <c r="C111" s="42"/>
      <c r="D111" s="42"/>
      <c r="E111" s="42"/>
      <c r="F111" s="171"/>
      <c r="G111" s="171"/>
      <c r="H111" s="171"/>
      <c r="I111" s="171"/>
      <c r="J111" s="171"/>
      <c r="K111" s="131"/>
      <c r="L111" s="119"/>
      <c r="M111" s="120"/>
      <c r="N111" s="122"/>
      <c r="O111" s="120"/>
      <c r="P111" s="122"/>
      <c r="Q111" s="151"/>
      <c r="R111" s="126"/>
      <c r="T111" s="27"/>
      <c r="U111" s="27"/>
      <c r="V111" s="27"/>
      <c r="W111" s="27"/>
      <c r="X111" s="27"/>
      <c r="Y111" s="27"/>
      <c r="Z111" s="27"/>
    </row>
    <row r="112" spans="1:26" ht="15.75" customHeight="1" x14ac:dyDescent="0.25">
      <c r="A112" s="41">
        <v>2402</v>
      </c>
      <c r="B112" s="42"/>
      <c r="C112" s="42"/>
      <c r="D112" s="42"/>
      <c r="E112" s="42"/>
      <c r="F112" s="171"/>
      <c r="G112" s="171"/>
      <c r="H112" s="171"/>
      <c r="I112" s="171"/>
      <c r="J112" s="171"/>
      <c r="K112" s="131"/>
      <c r="L112" s="119"/>
      <c r="M112" s="120"/>
      <c r="N112" s="122"/>
      <c r="O112" s="52" t="s">
        <v>35</v>
      </c>
      <c r="P112" s="94"/>
      <c r="Q112" s="54" t="str">
        <f>IF(SUM(K102:K112)=0,"",SUM(K102:K112))</f>
        <v/>
      </c>
      <c r="R112" s="55" t="s">
        <v>20</v>
      </c>
      <c r="T112" s="27"/>
      <c r="U112" s="27"/>
      <c r="V112" s="27"/>
      <c r="W112" s="27"/>
      <c r="X112" s="27"/>
      <c r="Y112" s="27"/>
      <c r="Z112" s="27"/>
    </row>
    <row r="113" spans="1:26" ht="15.75" customHeight="1" x14ac:dyDescent="0.25">
      <c r="A113" s="41">
        <v>2501</v>
      </c>
      <c r="B113" s="42"/>
      <c r="C113" s="42"/>
      <c r="D113" s="42"/>
      <c r="E113" s="42"/>
      <c r="F113" s="171"/>
      <c r="G113" s="171"/>
      <c r="H113" s="171"/>
      <c r="I113" s="171"/>
      <c r="J113" s="171"/>
      <c r="K113" s="131"/>
      <c r="L113" s="119"/>
      <c r="M113" s="120"/>
      <c r="N113" s="122"/>
      <c r="O113" s="56" t="s">
        <v>36</v>
      </c>
      <c r="P113" s="96" t="e">
        <f>IF(P112/Q112=0,"",P112/Q112)</f>
        <v>#VALUE!</v>
      </c>
      <c r="Q113" s="58" t="e">
        <f>IF(P112/Q112=0,"",P112/Q112)</f>
        <v>#VALUE!</v>
      </c>
      <c r="R113" s="59" t="s">
        <v>37</v>
      </c>
      <c r="T113" s="27"/>
      <c r="U113" s="27"/>
      <c r="V113" s="27"/>
      <c r="W113" s="27"/>
      <c r="X113" s="27"/>
      <c r="Y113" s="27"/>
      <c r="Z113" s="27"/>
    </row>
    <row r="114" spans="1:26" ht="15.75" customHeight="1" x14ac:dyDescent="0.25">
      <c r="A114" s="41">
        <v>2502</v>
      </c>
      <c r="B114" s="42"/>
      <c r="C114" s="42"/>
      <c r="D114" s="42"/>
      <c r="E114" s="42"/>
      <c r="F114" s="171"/>
      <c r="G114" s="171"/>
      <c r="H114" s="171"/>
      <c r="I114" s="171"/>
      <c r="J114" s="171"/>
      <c r="K114" s="131"/>
      <c r="L114" s="128"/>
      <c r="M114" s="129"/>
      <c r="N114" s="130"/>
      <c r="O114" s="61"/>
      <c r="P114" s="62"/>
      <c r="Q114" s="62"/>
      <c r="R114" s="63"/>
      <c r="T114" s="27"/>
      <c r="U114" s="27"/>
      <c r="V114" s="27"/>
      <c r="W114" s="27"/>
      <c r="X114" s="27"/>
      <c r="Y114" s="27"/>
      <c r="Z114" s="27"/>
    </row>
    <row r="115" spans="1:26" ht="18" customHeight="1" x14ac:dyDescent="0.25">
      <c r="A115" s="22"/>
      <c r="B115" s="210" t="s">
        <v>79</v>
      </c>
      <c r="C115" s="210"/>
      <c r="D115" s="210"/>
      <c r="E115" s="210"/>
      <c r="F115" s="210"/>
      <c r="G115" s="210"/>
      <c r="H115" s="210"/>
      <c r="I115" s="210"/>
      <c r="J115" s="210"/>
      <c r="K115" s="64">
        <f>SUM(K98:K111)</f>
        <v>0</v>
      </c>
      <c r="L115" s="65" t="str">
        <f>IF(K106=0,"",K106/B98)</f>
        <v/>
      </c>
      <c r="M115" s="65" t="str">
        <f>IF(K115=0,"",K115/B98)</f>
        <v/>
      </c>
      <c r="N115" s="65" t="str">
        <f>IF(K106=0,"",M115-L115)</f>
        <v/>
      </c>
      <c r="O115" s="1"/>
      <c r="P115" s="27"/>
      <c r="Q115" s="30"/>
      <c r="R115" s="1"/>
      <c r="T115" s="27"/>
      <c r="U115" s="27"/>
      <c r="V115" s="27"/>
      <c r="W115" s="27"/>
      <c r="X115" s="27"/>
      <c r="Y115" s="27"/>
      <c r="Z115" s="27"/>
    </row>
    <row r="116" spans="1:26" ht="12.75" customHeight="1" x14ac:dyDescent="0.2">
      <c r="A116" s="27"/>
      <c r="B116" s="182"/>
      <c r="C116" s="27"/>
      <c r="D116" s="27"/>
      <c r="E116" s="27"/>
      <c r="F116" s="27"/>
      <c r="G116" s="27"/>
      <c r="H116" s="27"/>
      <c r="I116" s="27"/>
      <c r="J116" s="27"/>
      <c r="K116" s="189"/>
      <c r="L116" s="1"/>
      <c r="M116" s="1"/>
      <c r="N116" s="27"/>
      <c r="O116" s="1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spans="1:26" ht="12.75" customHeight="1" x14ac:dyDescent="0.2">
      <c r="A117" s="27"/>
      <c r="B117" s="182"/>
      <c r="C117" s="27"/>
      <c r="D117" s="27"/>
      <c r="E117" s="27"/>
      <c r="F117" s="27"/>
      <c r="G117" s="27"/>
      <c r="H117" s="27"/>
      <c r="I117" s="27"/>
      <c r="J117" s="27"/>
      <c r="K117" s="189"/>
      <c r="L117" s="1"/>
      <c r="M117" s="1"/>
      <c r="N117" s="27"/>
      <c r="O117" s="1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spans="1:26" ht="26.25" customHeight="1" x14ac:dyDescent="0.4">
      <c r="B118" s="211" t="s">
        <v>68</v>
      </c>
      <c r="C118" s="212"/>
      <c r="D118" s="212"/>
      <c r="E118" s="212"/>
      <c r="F118" s="212"/>
      <c r="G118" s="212"/>
      <c r="H118" s="212"/>
      <c r="I118" s="212"/>
      <c r="J118" s="212"/>
      <c r="K118" s="66" t="s">
        <v>86</v>
      </c>
      <c r="L118" s="1"/>
      <c r="M118" s="1"/>
      <c r="N118" s="27"/>
      <c r="O118" s="1"/>
      <c r="P118" s="27"/>
      <c r="Q118" s="27"/>
      <c r="R118" s="27"/>
      <c r="T118" s="27"/>
      <c r="U118" s="27"/>
      <c r="V118" s="27"/>
      <c r="W118" s="27"/>
      <c r="X118" s="27"/>
      <c r="Y118" s="27"/>
      <c r="Z118" s="27"/>
    </row>
    <row r="119" spans="1:26" ht="20.25" customHeight="1" x14ac:dyDescent="0.2">
      <c r="A119" s="223" t="s">
        <v>19</v>
      </c>
      <c r="B119" s="224" t="s">
        <v>69</v>
      </c>
      <c r="C119" s="225"/>
      <c r="D119" s="225"/>
      <c r="E119" s="225"/>
      <c r="F119" s="225"/>
      <c r="G119" s="225"/>
      <c r="H119" s="225"/>
      <c r="I119" s="225"/>
      <c r="J119" s="226"/>
      <c r="K119" s="227" t="s">
        <v>20</v>
      </c>
      <c r="L119" s="221" t="s">
        <v>11</v>
      </c>
      <c r="M119" s="221" t="s">
        <v>12</v>
      </c>
      <c r="N119" s="229" t="s">
        <v>13</v>
      </c>
      <c r="O119" s="221" t="s">
        <v>14</v>
      </c>
      <c r="P119" s="222" t="s">
        <v>15</v>
      </c>
      <c r="Q119" s="222" t="s">
        <v>16</v>
      </c>
      <c r="R119" s="221" t="s">
        <v>17</v>
      </c>
      <c r="T119" s="27"/>
      <c r="U119" s="27"/>
      <c r="V119" s="27"/>
      <c r="W119" s="27"/>
      <c r="X119" s="27"/>
      <c r="Y119" s="27"/>
      <c r="Z119" s="27"/>
    </row>
    <row r="120" spans="1:26" ht="15.75" customHeight="1" x14ac:dyDescent="0.25">
      <c r="A120" s="217"/>
      <c r="B120" s="41" t="s">
        <v>70</v>
      </c>
      <c r="C120" s="41" t="s">
        <v>71</v>
      </c>
      <c r="D120" s="41" t="s">
        <v>72</v>
      </c>
      <c r="E120" s="41" t="s">
        <v>73</v>
      </c>
      <c r="F120" s="41" t="s">
        <v>74</v>
      </c>
      <c r="G120" s="41" t="s">
        <v>75</v>
      </c>
      <c r="H120" s="41" t="s">
        <v>76</v>
      </c>
      <c r="I120" s="41" t="s">
        <v>77</v>
      </c>
      <c r="J120" s="41" t="s">
        <v>78</v>
      </c>
      <c r="K120" s="253"/>
      <c r="L120" s="217"/>
      <c r="M120" s="217"/>
      <c r="N120" s="217"/>
      <c r="O120" s="217"/>
      <c r="P120" s="217"/>
      <c r="Q120" s="217"/>
      <c r="R120" s="217"/>
      <c r="T120" s="27"/>
      <c r="U120" s="27"/>
      <c r="V120" s="27"/>
      <c r="W120" s="27"/>
      <c r="X120" s="27"/>
      <c r="Y120" s="27"/>
      <c r="Z120" s="27"/>
    </row>
    <row r="121" spans="1:26" ht="15.75" customHeight="1" x14ac:dyDescent="0.25">
      <c r="A121" s="41">
        <v>1801</v>
      </c>
      <c r="B121" s="42">
        <v>32</v>
      </c>
      <c r="C121" s="42"/>
      <c r="D121" s="42"/>
      <c r="E121" s="42"/>
      <c r="F121" s="171"/>
      <c r="G121" s="171"/>
      <c r="H121" s="171"/>
      <c r="I121" s="171"/>
      <c r="J121" s="171"/>
      <c r="K121" s="131"/>
      <c r="L121" s="114"/>
      <c r="M121" s="115"/>
      <c r="N121" s="116"/>
      <c r="O121" s="43"/>
      <c r="P121" s="44">
        <f>B121</f>
        <v>32</v>
      </c>
      <c r="Q121" s="45"/>
      <c r="R121" s="43"/>
      <c r="T121" s="27"/>
      <c r="U121" s="27"/>
      <c r="V121" s="27"/>
      <c r="W121" s="27"/>
      <c r="X121" s="27"/>
      <c r="Y121" s="27"/>
      <c r="Z121" s="27"/>
    </row>
    <row r="122" spans="1:26" ht="15.75" customHeight="1" x14ac:dyDescent="0.25">
      <c r="A122" s="41">
        <v>1802</v>
      </c>
      <c r="B122" s="42"/>
      <c r="C122" s="42">
        <v>28</v>
      </c>
      <c r="D122" s="42"/>
      <c r="E122" s="42"/>
      <c r="F122" s="171"/>
      <c r="G122" s="171"/>
      <c r="H122" s="171"/>
      <c r="I122" s="171"/>
      <c r="J122" s="171"/>
      <c r="K122" s="131"/>
      <c r="L122" s="119"/>
      <c r="M122" s="120"/>
      <c r="N122" s="121"/>
      <c r="O122" s="47">
        <f>IF(C122=0,"",C122/B121)</f>
        <v>0.875</v>
      </c>
      <c r="P122" s="48">
        <v>28</v>
      </c>
      <c r="Q122" s="49">
        <f t="shared" ref="Q122:Q124" si="10">IF(P122=0,"",P122/P121)</f>
        <v>0.875</v>
      </c>
      <c r="R122" s="49">
        <f t="shared" ref="R122:R124" si="11">IF(P122=0,"",100%-Q122)</f>
        <v>0.125</v>
      </c>
      <c r="T122" s="27"/>
      <c r="U122" s="27"/>
      <c r="V122" s="27"/>
      <c r="W122" s="27"/>
      <c r="X122" s="27"/>
      <c r="Y122" s="27"/>
      <c r="Z122" s="27"/>
    </row>
    <row r="123" spans="1:26" ht="15.75" customHeight="1" x14ac:dyDescent="0.25">
      <c r="A123" s="41">
        <v>1901</v>
      </c>
      <c r="B123" s="42"/>
      <c r="C123" s="42"/>
      <c r="D123" s="42">
        <v>22</v>
      </c>
      <c r="E123" s="42"/>
      <c r="F123" s="171"/>
      <c r="G123" s="171"/>
      <c r="H123" s="171"/>
      <c r="I123" s="171"/>
      <c r="J123" s="171"/>
      <c r="K123" s="131"/>
      <c r="L123" s="119"/>
      <c r="M123" s="120"/>
      <c r="N123" s="121"/>
      <c r="O123" s="47">
        <f>IF(D123=0,"",D123/C122)</f>
        <v>0.7857142857142857</v>
      </c>
      <c r="P123" s="48">
        <v>27</v>
      </c>
      <c r="Q123" s="49">
        <f t="shared" si="10"/>
        <v>0.9642857142857143</v>
      </c>
      <c r="R123" s="49">
        <f t="shared" si="11"/>
        <v>3.5714285714285698E-2</v>
      </c>
      <c r="S123" s="32">
        <f>P123/P121</f>
        <v>0.84375</v>
      </c>
      <c r="T123" s="27"/>
      <c r="U123" s="27"/>
      <c r="V123" s="27"/>
      <c r="W123" s="27"/>
      <c r="X123" s="27"/>
      <c r="Y123" s="27"/>
      <c r="Z123" s="27"/>
    </row>
    <row r="124" spans="1:26" ht="15.75" customHeight="1" x14ac:dyDescent="0.25">
      <c r="A124" s="41">
        <v>1902</v>
      </c>
      <c r="B124" s="42"/>
      <c r="C124" s="42"/>
      <c r="D124" s="42"/>
      <c r="E124" s="42">
        <v>15</v>
      </c>
      <c r="F124" s="171"/>
      <c r="G124" s="171"/>
      <c r="H124" s="171"/>
      <c r="I124" s="171"/>
      <c r="J124" s="171"/>
      <c r="K124" s="131"/>
      <c r="L124" s="119"/>
      <c r="M124" s="120"/>
      <c r="N124" s="121"/>
      <c r="O124" s="47">
        <f>IF(E124=0,"",E124/D123)</f>
        <v>0.68181818181818177</v>
      </c>
      <c r="P124" s="48">
        <v>27</v>
      </c>
      <c r="Q124" s="49">
        <f t="shared" si="10"/>
        <v>1</v>
      </c>
      <c r="R124" s="49">
        <f t="shared" si="11"/>
        <v>0</v>
      </c>
      <c r="T124" s="27"/>
      <c r="U124" s="27"/>
      <c r="V124" s="27"/>
      <c r="W124" s="27"/>
      <c r="X124" s="27"/>
      <c r="Y124" s="27"/>
      <c r="Z124" s="27"/>
    </row>
    <row r="125" spans="1:26" ht="15.75" customHeight="1" x14ac:dyDescent="0.25">
      <c r="A125" s="41">
        <v>2001</v>
      </c>
      <c r="B125" s="42"/>
      <c r="C125" s="42"/>
      <c r="D125" s="42"/>
      <c r="E125" s="42">
        <v>15</v>
      </c>
      <c r="F125" s="171"/>
      <c r="G125" s="171"/>
      <c r="H125" s="171"/>
      <c r="I125" s="171"/>
      <c r="J125" s="171"/>
      <c r="K125" s="131"/>
      <c r="L125" s="119"/>
      <c r="M125" s="120"/>
      <c r="N125" s="120"/>
      <c r="O125" s="120"/>
      <c r="P125" s="48">
        <v>20</v>
      </c>
      <c r="Q125" s="155"/>
      <c r="R125" s="126"/>
      <c r="T125" s="27"/>
      <c r="U125" s="27"/>
      <c r="V125" s="27"/>
      <c r="W125" s="27"/>
      <c r="X125" s="27"/>
      <c r="Y125" s="27"/>
      <c r="Z125" s="27"/>
    </row>
    <row r="126" spans="1:26" ht="15.75" customHeight="1" x14ac:dyDescent="0.25">
      <c r="A126" s="41">
        <v>2002</v>
      </c>
      <c r="B126" s="42"/>
      <c r="C126" s="42"/>
      <c r="D126" s="42"/>
      <c r="E126" s="42">
        <v>15</v>
      </c>
      <c r="F126" s="171"/>
      <c r="G126" s="171"/>
      <c r="H126" s="171"/>
      <c r="I126" s="171"/>
      <c r="J126" s="171"/>
      <c r="K126" s="131"/>
      <c r="L126" s="119"/>
      <c r="M126" s="120"/>
      <c r="N126" s="120"/>
      <c r="O126" s="120"/>
      <c r="P126" s="48">
        <v>15</v>
      </c>
      <c r="Q126" s="155"/>
      <c r="R126" s="126"/>
      <c r="T126" s="27"/>
      <c r="U126" s="27"/>
      <c r="V126" s="27"/>
      <c r="W126" s="27"/>
      <c r="X126" s="27"/>
      <c r="Y126" s="27"/>
      <c r="Z126" s="27"/>
    </row>
    <row r="127" spans="1:26" ht="15.75" customHeight="1" x14ac:dyDescent="0.25">
      <c r="A127" s="41">
        <v>2101</v>
      </c>
      <c r="B127" s="42"/>
      <c r="C127" s="42"/>
      <c r="D127" s="42"/>
      <c r="E127" s="42">
        <v>4</v>
      </c>
      <c r="F127" s="171"/>
      <c r="G127" s="171"/>
      <c r="H127" s="171"/>
      <c r="I127" s="171"/>
      <c r="J127" s="171"/>
      <c r="K127" s="131"/>
      <c r="L127" s="119"/>
      <c r="M127" s="120"/>
      <c r="N127" s="120"/>
      <c r="O127" s="120"/>
      <c r="P127" s="48">
        <v>4</v>
      </c>
      <c r="Q127" s="155"/>
      <c r="R127" s="126"/>
      <c r="T127" s="27"/>
      <c r="U127" s="27"/>
      <c r="V127" s="27"/>
      <c r="W127" s="27"/>
      <c r="X127" s="27"/>
      <c r="Y127" s="27"/>
      <c r="Z127" s="27"/>
    </row>
    <row r="128" spans="1:26" ht="15.75" customHeight="1" x14ac:dyDescent="0.25">
      <c r="A128" s="41">
        <v>2102</v>
      </c>
      <c r="B128" s="42"/>
      <c r="C128" s="42"/>
      <c r="D128" s="42"/>
      <c r="E128" s="42"/>
      <c r="F128" s="171"/>
      <c r="G128" s="171"/>
      <c r="H128" s="171"/>
      <c r="I128" s="171"/>
      <c r="J128" s="171"/>
      <c r="K128" s="131"/>
      <c r="L128" s="119"/>
      <c r="M128" s="120"/>
      <c r="N128" s="120"/>
      <c r="O128" s="120"/>
      <c r="P128" s="48"/>
      <c r="Q128" s="155"/>
      <c r="R128" s="126"/>
      <c r="T128" s="27"/>
      <c r="U128" s="27"/>
      <c r="V128" s="27"/>
      <c r="W128" s="27"/>
      <c r="X128" s="27"/>
      <c r="Y128" s="27"/>
      <c r="Z128" s="27"/>
    </row>
    <row r="129" spans="1:26" ht="15.75" customHeight="1" x14ac:dyDescent="0.25">
      <c r="A129" s="41">
        <v>2201</v>
      </c>
      <c r="B129" s="42"/>
      <c r="C129" s="42"/>
      <c r="D129" s="42"/>
      <c r="E129" s="42"/>
      <c r="F129" s="171"/>
      <c r="G129" s="171"/>
      <c r="H129" s="171"/>
      <c r="I129" s="171"/>
      <c r="J129" s="171"/>
      <c r="K129" s="131"/>
      <c r="L129" s="119"/>
      <c r="M129" s="120"/>
      <c r="N129" s="120"/>
      <c r="O129" s="120"/>
      <c r="P129" s="48"/>
      <c r="Q129" s="155"/>
      <c r="R129" s="126"/>
      <c r="T129" s="27"/>
      <c r="U129" s="27"/>
      <c r="V129" s="27"/>
      <c r="W129" s="27"/>
      <c r="X129" s="27"/>
      <c r="Y129" s="27"/>
      <c r="Z129" s="27"/>
    </row>
    <row r="130" spans="1:26" ht="15.75" customHeight="1" x14ac:dyDescent="0.25">
      <c r="A130" s="41">
        <v>2202</v>
      </c>
      <c r="B130" s="42"/>
      <c r="C130" s="42"/>
      <c r="D130" s="42"/>
      <c r="E130" s="42"/>
      <c r="F130" s="171"/>
      <c r="G130" s="171"/>
      <c r="H130" s="171"/>
      <c r="I130" s="171"/>
      <c r="J130" s="171"/>
      <c r="K130" s="131"/>
      <c r="L130" s="119"/>
      <c r="M130" s="120"/>
      <c r="N130" s="120"/>
      <c r="O130" s="120"/>
      <c r="P130" s="48"/>
      <c r="Q130" s="155"/>
      <c r="R130" s="126"/>
      <c r="T130" s="27"/>
      <c r="U130" s="27"/>
      <c r="V130" s="27"/>
      <c r="W130" s="27"/>
      <c r="X130" s="27"/>
      <c r="Y130" s="27"/>
      <c r="Z130" s="27"/>
    </row>
    <row r="131" spans="1:26" ht="15.75" customHeight="1" x14ac:dyDescent="0.25">
      <c r="A131" s="41">
        <v>2301</v>
      </c>
      <c r="B131" s="42"/>
      <c r="C131" s="42"/>
      <c r="D131" s="42"/>
      <c r="E131" s="42"/>
      <c r="F131" s="171"/>
      <c r="G131" s="171"/>
      <c r="H131" s="171"/>
      <c r="I131" s="171"/>
      <c r="J131" s="171"/>
      <c r="K131" s="131"/>
      <c r="L131" s="119"/>
      <c r="M131" s="120"/>
      <c r="N131" s="122"/>
      <c r="O131" s="126"/>
      <c r="P131" s="124"/>
      <c r="Q131" s="127"/>
      <c r="R131" s="126"/>
      <c r="T131" s="27"/>
      <c r="U131" s="27"/>
      <c r="V131" s="27"/>
      <c r="W131" s="27"/>
      <c r="X131" s="27"/>
      <c r="Y131" s="27"/>
      <c r="Z131" s="27"/>
    </row>
    <row r="132" spans="1:26" ht="15.75" customHeight="1" x14ac:dyDescent="0.25">
      <c r="A132" s="41">
        <v>2302</v>
      </c>
      <c r="B132" s="42"/>
      <c r="C132" s="42"/>
      <c r="D132" s="42"/>
      <c r="E132" s="42"/>
      <c r="F132" s="171"/>
      <c r="G132" s="171"/>
      <c r="H132" s="171"/>
      <c r="I132" s="171"/>
      <c r="J132" s="171"/>
      <c r="K132" s="131"/>
      <c r="L132" s="119"/>
      <c r="M132" s="120"/>
      <c r="N132" s="122"/>
      <c r="O132" s="126"/>
      <c r="P132" s="124"/>
      <c r="Q132" s="127"/>
      <c r="R132" s="126"/>
      <c r="T132" s="27"/>
      <c r="U132" s="27"/>
      <c r="V132" s="27"/>
      <c r="W132" s="27"/>
      <c r="X132" s="27"/>
      <c r="Y132" s="27"/>
      <c r="Z132" s="27"/>
    </row>
    <row r="133" spans="1:26" ht="15.75" customHeight="1" x14ac:dyDescent="0.25">
      <c r="A133" s="41">
        <v>2401</v>
      </c>
      <c r="B133" s="42"/>
      <c r="C133" s="42"/>
      <c r="D133" s="42"/>
      <c r="E133" s="42"/>
      <c r="F133" s="171"/>
      <c r="G133" s="171"/>
      <c r="H133" s="171"/>
      <c r="I133" s="171"/>
      <c r="J133" s="171"/>
      <c r="K133" s="131"/>
      <c r="L133" s="119"/>
      <c r="M133" s="120"/>
      <c r="N133" s="122"/>
      <c r="O133" s="126"/>
      <c r="P133" s="124"/>
      <c r="Q133" s="127"/>
      <c r="R133" s="126"/>
      <c r="T133" s="27"/>
      <c r="U133" s="27"/>
      <c r="V133" s="27"/>
      <c r="W133" s="27"/>
      <c r="X133" s="27"/>
      <c r="Y133" s="27"/>
      <c r="Z133" s="27"/>
    </row>
    <row r="134" spans="1:26" ht="15.75" customHeight="1" x14ac:dyDescent="0.25">
      <c r="A134" s="41">
        <v>2402</v>
      </c>
      <c r="B134" s="42"/>
      <c r="C134" s="42"/>
      <c r="D134" s="42"/>
      <c r="E134" s="42"/>
      <c r="F134" s="171"/>
      <c r="G134" s="171"/>
      <c r="H134" s="171"/>
      <c r="I134" s="171"/>
      <c r="J134" s="171"/>
      <c r="K134" s="131"/>
      <c r="L134" s="119"/>
      <c r="M134" s="120"/>
      <c r="N134" s="122"/>
      <c r="O134" s="120"/>
      <c r="P134" s="122"/>
      <c r="Q134" s="151"/>
      <c r="R134" s="126"/>
      <c r="T134" s="27"/>
      <c r="U134" s="27"/>
      <c r="V134" s="27"/>
      <c r="W134" s="27"/>
      <c r="X134" s="27"/>
      <c r="Y134" s="27"/>
      <c r="Z134" s="27"/>
    </row>
    <row r="135" spans="1:26" ht="15.75" customHeight="1" x14ac:dyDescent="0.25">
      <c r="A135" s="41">
        <v>2501</v>
      </c>
      <c r="B135" s="42"/>
      <c r="C135" s="42"/>
      <c r="D135" s="42"/>
      <c r="E135" s="42"/>
      <c r="F135" s="171"/>
      <c r="G135" s="171"/>
      <c r="H135" s="171"/>
      <c r="I135" s="171"/>
      <c r="J135" s="171"/>
      <c r="K135" s="131"/>
      <c r="L135" s="119"/>
      <c r="M135" s="120"/>
      <c r="N135" s="122"/>
      <c r="O135" s="52" t="s">
        <v>35</v>
      </c>
      <c r="P135" s="94"/>
      <c r="Q135" s="54" t="str">
        <f>IF(SUM(K125:K135)=0,"",SUM(K125:K135))</f>
        <v/>
      </c>
      <c r="R135" s="55" t="s">
        <v>20</v>
      </c>
      <c r="T135" s="27"/>
      <c r="U135" s="27"/>
      <c r="V135" s="27"/>
      <c r="W135" s="27"/>
      <c r="X135" s="27"/>
      <c r="Y135" s="27"/>
      <c r="Z135" s="27"/>
    </row>
    <row r="136" spans="1:26" ht="15.75" customHeight="1" x14ac:dyDescent="0.25">
      <c r="A136" s="41">
        <v>2502</v>
      </c>
      <c r="B136" s="42"/>
      <c r="C136" s="42"/>
      <c r="D136" s="42"/>
      <c r="E136" s="42"/>
      <c r="F136" s="171"/>
      <c r="G136" s="171"/>
      <c r="H136" s="171"/>
      <c r="I136" s="171"/>
      <c r="J136" s="171"/>
      <c r="K136" s="131"/>
      <c r="L136" s="119"/>
      <c r="M136" s="120"/>
      <c r="N136" s="122"/>
      <c r="O136" s="56" t="s">
        <v>36</v>
      </c>
      <c r="P136" s="96" t="e">
        <f>IF(P135/Q135=0,"",P135/Q135)</f>
        <v>#VALUE!</v>
      </c>
      <c r="Q136" s="58" t="e">
        <f>IF(P135/Q135=0,"",P135/Q135)</f>
        <v>#VALUE!</v>
      </c>
      <c r="R136" s="59" t="s">
        <v>37</v>
      </c>
      <c r="T136" s="27"/>
      <c r="U136" s="27"/>
      <c r="V136" s="27"/>
      <c r="W136" s="27"/>
      <c r="X136" s="27"/>
      <c r="Y136" s="27"/>
      <c r="Z136" s="27"/>
    </row>
    <row r="137" spans="1:26" ht="15.75" customHeight="1" x14ac:dyDescent="0.25">
      <c r="A137" s="41">
        <v>2601</v>
      </c>
      <c r="B137" s="42"/>
      <c r="C137" s="42"/>
      <c r="D137" s="42"/>
      <c r="E137" s="42"/>
      <c r="F137" s="171"/>
      <c r="G137" s="171"/>
      <c r="H137" s="171"/>
      <c r="I137" s="171"/>
      <c r="J137" s="171"/>
      <c r="K137" s="131"/>
      <c r="L137" s="128"/>
      <c r="M137" s="129"/>
      <c r="N137" s="130"/>
      <c r="O137" s="61"/>
      <c r="P137" s="62"/>
      <c r="Q137" s="62"/>
      <c r="R137" s="63"/>
      <c r="T137" s="27"/>
      <c r="U137" s="27"/>
      <c r="V137" s="27"/>
      <c r="W137" s="27"/>
      <c r="X137" s="27"/>
      <c r="Y137" s="27"/>
      <c r="Z137" s="27"/>
    </row>
    <row r="138" spans="1:26" ht="18" customHeight="1" x14ac:dyDescent="0.25">
      <c r="A138" s="22"/>
      <c r="B138" s="210" t="s">
        <v>79</v>
      </c>
      <c r="C138" s="210"/>
      <c r="D138" s="210"/>
      <c r="E138" s="210"/>
      <c r="F138" s="210"/>
      <c r="G138" s="210"/>
      <c r="H138" s="210"/>
      <c r="I138" s="210"/>
      <c r="J138" s="210"/>
      <c r="K138" s="64">
        <f>SUM(K121:K134)</f>
        <v>0</v>
      </c>
      <c r="L138" s="65" t="str">
        <f>IF(K129=0,"",K129/B121)</f>
        <v/>
      </c>
      <c r="M138" s="65" t="str">
        <f>IF(K138=0,"",K138/B121)</f>
        <v/>
      </c>
      <c r="N138" s="65" t="str">
        <f>IF(K129=0,"",M138-L138)</f>
        <v/>
      </c>
      <c r="O138" s="1"/>
      <c r="P138" s="27"/>
      <c r="Q138" s="30"/>
      <c r="R138" s="1"/>
      <c r="T138" s="27"/>
      <c r="U138" s="27"/>
      <c r="V138" s="27"/>
      <c r="W138" s="27"/>
      <c r="X138" s="27"/>
      <c r="Y138" s="27"/>
      <c r="Z138" s="27"/>
    </row>
    <row r="139" spans="1:26" ht="12.75" customHeight="1" x14ac:dyDescent="0.2">
      <c r="A139" s="27"/>
      <c r="B139" s="182"/>
      <c r="C139" s="27"/>
      <c r="D139" s="27"/>
      <c r="E139" s="27"/>
      <c r="F139" s="27"/>
      <c r="G139" s="27"/>
      <c r="H139" s="27"/>
      <c r="I139" s="27"/>
      <c r="J139" s="27"/>
      <c r="K139" s="189"/>
      <c r="L139" s="1"/>
      <c r="M139" s="1"/>
      <c r="N139" s="27"/>
      <c r="O139" s="1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spans="1:26" ht="12.75" customHeight="1" x14ac:dyDescent="0.2">
      <c r="A140" s="27"/>
      <c r="B140" s="182"/>
      <c r="C140" s="27"/>
      <c r="D140" s="27"/>
      <c r="E140" s="27"/>
      <c r="F140" s="27"/>
      <c r="G140" s="27"/>
      <c r="H140" s="27"/>
      <c r="I140" s="27"/>
      <c r="J140" s="27"/>
      <c r="K140" s="189"/>
      <c r="L140" s="1"/>
      <c r="M140" s="1"/>
      <c r="N140" s="27"/>
      <c r="O140" s="1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spans="1:26" ht="26.25" customHeight="1" x14ac:dyDescent="0.4">
      <c r="B141" s="211" t="s">
        <v>68</v>
      </c>
      <c r="C141" s="212"/>
      <c r="D141" s="212"/>
      <c r="E141" s="212"/>
      <c r="F141" s="212"/>
      <c r="G141" s="212"/>
      <c r="H141" s="212"/>
      <c r="I141" s="212"/>
      <c r="J141" s="212"/>
      <c r="K141" s="66" t="s">
        <v>87</v>
      </c>
      <c r="L141" s="1"/>
      <c r="M141" s="1"/>
      <c r="N141" s="27"/>
      <c r="O141" s="1"/>
      <c r="P141" s="27"/>
      <c r="Q141" s="27"/>
      <c r="R141" s="27"/>
      <c r="T141" s="27"/>
      <c r="U141" s="27"/>
      <c r="V141" s="27"/>
      <c r="W141" s="27"/>
      <c r="X141" s="27"/>
      <c r="Y141" s="27"/>
      <c r="Z141" s="27"/>
    </row>
    <row r="142" spans="1:26" ht="20.25" customHeight="1" x14ac:dyDescent="0.2">
      <c r="A142" s="223" t="s">
        <v>19</v>
      </c>
      <c r="B142" s="224" t="s">
        <v>69</v>
      </c>
      <c r="C142" s="225"/>
      <c r="D142" s="225"/>
      <c r="E142" s="225"/>
      <c r="F142" s="225"/>
      <c r="G142" s="225"/>
      <c r="H142" s="225"/>
      <c r="I142" s="225"/>
      <c r="J142" s="226"/>
      <c r="K142" s="227" t="s">
        <v>20</v>
      </c>
      <c r="L142" s="221" t="s">
        <v>11</v>
      </c>
      <c r="M142" s="221" t="s">
        <v>12</v>
      </c>
      <c r="N142" s="229" t="s">
        <v>13</v>
      </c>
      <c r="O142" s="221" t="s">
        <v>14</v>
      </c>
      <c r="P142" s="222" t="s">
        <v>15</v>
      </c>
      <c r="Q142" s="222" t="s">
        <v>16</v>
      </c>
      <c r="R142" s="221" t="s">
        <v>17</v>
      </c>
      <c r="T142" s="27"/>
      <c r="U142" s="27"/>
      <c r="V142" s="27"/>
      <c r="W142" s="27"/>
      <c r="X142" s="27"/>
      <c r="Y142" s="27"/>
      <c r="Z142" s="27"/>
    </row>
    <row r="143" spans="1:26" ht="15.75" customHeight="1" x14ac:dyDescent="0.25">
      <c r="A143" s="217"/>
      <c r="B143" s="41" t="s">
        <v>70</v>
      </c>
      <c r="C143" s="41" t="s">
        <v>71</v>
      </c>
      <c r="D143" s="41" t="s">
        <v>72</v>
      </c>
      <c r="E143" s="41" t="s">
        <v>73</v>
      </c>
      <c r="F143" s="41" t="s">
        <v>74</v>
      </c>
      <c r="G143" s="41" t="s">
        <v>75</v>
      </c>
      <c r="H143" s="41" t="s">
        <v>76</v>
      </c>
      <c r="I143" s="41" t="s">
        <v>77</v>
      </c>
      <c r="J143" s="41" t="s">
        <v>78</v>
      </c>
      <c r="K143" s="253"/>
      <c r="L143" s="217"/>
      <c r="M143" s="217"/>
      <c r="N143" s="217"/>
      <c r="O143" s="217"/>
      <c r="P143" s="217"/>
      <c r="Q143" s="217"/>
      <c r="R143" s="217"/>
      <c r="T143" s="27"/>
      <c r="U143" s="27"/>
      <c r="V143" s="27"/>
      <c r="W143" s="27"/>
      <c r="X143" s="27"/>
      <c r="Y143" s="27"/>
      <c r="Z143" s="27"/>
    </row>
    <row r="144" spans="1:26" ht="15.75" customHeight="1" x14ac:dyDescent="0.25">
      <c r="A144" s="41">
        <v>1802</v>
      </c>
      <c r="B144" s="42">
        <v>30</v>
      </c>
      <c r="C144" s="42"/>
      <c r="D144" s="42"/>
      <c r="E144" s="42"/>
      <c r="F144" s="171"/>
      <c r="G144" s="171"/>
      <c r="H144" s="171"/>
      <c r="I144" s="171"/>
      <c r="J144" s="171"/>
      <c r="K144" s="131"/>
      <c r="L144" s="114"/>
      <c r="M144" s="115"/>
      <c r="N144" s="116"/>
      <c r="O144" s="43"/>
      <c r="P144" s="44">
        <f>B144</f>
        <v>30</v>
      </c>
      <c r="Q144" s="45"/>
      <c r="R144" s="43"/>
      <c r="T144" s="27"/>
      <c r="U144" s="27"/>
      <c r="V144" s="27"/>
      <c r="W144" s="27"/>
      <c r="X144" s="27"/>
      <c r="Y144" s="27"/>
      <c r="Z144" s="27"/>
    </row>
    <row r="145" spans="1:26" ht="15.75" customHeight="1" x14ac:dyDescent="0.25">
      <c r="A145" s="41">
        <v>1901</v>
      </c>
      <c r="B145" s="42"/>
      <c r="C145" s="42">
        <v>20</v>
      </c>
      <c r="D145" s="42"/>
      <c r="E145" s="42"/>
      <c r="F145" s="171"/>
      <c r="G145" s="171"/>
      <c r="H145" s="171"/>
      <c r="I145" s="171"/>
      <c r="J145" s="171"/>
      <c r="K145" s="131"/>
      <c r="L145" s="119"/>
      <c r="M145" s="120"/>
      <c r="N145" s="121"/>
      <c r="O145" s="47">
        <f>IF(C145=0,"",C145/B144)</f>
        <v>0.66666666666666663</v>
      </c>
      <c r="P145" s="48">
        <v>21</v>
      </c>
      <c r="Q145" s="49">
        <f t="shared" ref="Q145:Q147" si="12">IF(P145=0,"",P145/P144)</f>
        <v>0.7</v>
      </c>
      <c r="R145" s="49">
        <f t="shared" ref="R145:R147" si="13">IF(P145=0,"",100%-Q145)</f>
        <v>0.30000000000000004</v>
      </c>
      <c r="T145" s="27"/>
      <c r="U145" s="27"/>
      <c r="V145" s="27"/>
      <c r="W145" s="27"/>
      <c r="X145" s="27"/>
      <c r="Y145" s="27"/>
      <c r="Z145" s="27"/>
    </row>
    <row r="146" spans="1:26" ht="15.75" customHeight="1" x14ac:dyDescent="0.25">
      <c r="A146" s="41">
        <v>1902</v>
      </c>
      <c r="B146" s="42"/>
      <c r="C146" s="42"/>
      <c r="D146" s="42">
        <v>18</v>
      </c>
      <c r="E146" s="42"/>
      <c r="F146" s="171"/>
      <c r="G146" s="171"/>
      <c r="H146" s="171"/>
      <c r="I146" s="171"/>
      <c r="J146" s="171"/>
      <c r="K146" s="131"/>
      <c r="L146" s="119"/>
      <c r="M146" s="120"/>
      <c r="N146" s="121"/>
      <c r="O146" s="47">
        <f>IF(D146=0,"",D146/C145)</f>
        <v>0.9</v>
      </c>
      <c r="P146" s="48">
        <v>21</v>
      </c>
      <c r="Q146" s="49">
        <f t="shared" si="12"/>
        <v>1</v>
      </c>
      <c r="R146" s="49">
        <f t="shared" si="13"/>
        <v>0</v>
      </c>
      <c r="S146" s="32">
        <f>P146/P144</f>
        <v>0.7</v>
      </c>
      <c r="T146" s="27"/>
      <c r="U146" s="27"/>
      <c r="V146" s="27"/>
      <c r="W146" s="27"/>
      <c r="X146" s="27"/>
      <c r="Y146" s="27"/>
      <c r="Z146" s="27"/>
    </row>
    <row r="147" spans="1:26" ht="15.75" customHeight="1" x14ac:dyDescent="0.25">
      <c r="A147" s="41">
        <v>2001</v>
      </c>
      <c r="B147" s="42"/>
      <c r="C147" s="42"/>
      <c r="D147" s="42"/>
      <c r="E147" s="42">
        <v>16</v>
      </c>
      <c r="F147" s="171"/>
      <c r="G147" s="171"/>
      <c r="H147" s="171"/>
      <c r="I147" s="171"/>
      <c r="J147" s="171"/>
      <c r="K147" s="131"/>
      <c r="L147" s="119"/>
      <c r="M147" s="120"/>
      <c r="N147" s="121"/>
      <c r="O147" s="47">
        <f>IF(E147=0,"",E147/D146)</f>
        <v>0.88888888888888884</v>
      </c>
      <c r="P147" s="48">
        <v>21</v>
      </c>
      <c r="Q147" s="49">
        <f t="shared" si="12"/>
        <v>1</v>
      </c>
      <c r="R147" s="49">
        <f t="shared" si="13"/>
        <v>0</v>
      </c>
      <c r="T147" s="27"/>
      <c r="U147" s="27"/>
      <c r="V147" s="27"/>
      <c r="W147" s="27"/>
      <c r="X147" s="27"/>
      <c r="Y147" s="27"/>
      <c r="Z147" s="27"/>
    </row>
    <row r="148" spans="1:26" ht="15.75" customHeight="1" x14ac:dyDescent="0.25">
      <c r="A148" s="41">
        <v>2002</v>
      </c>
      <c r="B148" s="42"/>
      <c r="C148" s="42"/>
      <c r="D148" s="42"/>
      <c r="E148" s="42">
        <v>16</v>
      </c>
      <c r="F148" s="171"/>
      <c r="G148" s="171"/>
      <c r="H148" s="171"/>
      <c r="I148" s="171"/>
      <c r="J148" s="171"/>
      <c r="K148" s="131"/>
      <c r="L148" s="119"/>
      <c r="M148" s="120"/>
      <c r="N148" s="120"/>
      <c r="O148" s="120"/>
      <c r="P148" s="48">
        <v>17</v>
      </c>
      <c r="Q148" s="127"/>
      <c r="R148" s="126"/>
      <c r="T148" s="27"/>
      <c r="U148" s="27"/>
      <c r="V148" s="27"/>
      <c r="W148" s="27"/>
      <c r="X148" s="27"/>
      <c r="Y148" s="27"/>
      <c r="Z148" s="27"/>
    </row>
    <row r="149" spans="1:26" ht="15.75" customHeight="1" x14ac:dyDescent="0.25">
      <c r="A149" s="41">
        <v>2101</v>
      </c>
      <c r="B149" s="42"/>
      <c r="C149" s="42"/>
      <c r="D149" s="42"/>
      <c r="E149" s="42">
        <v>9</v>
      </c>
      <c r="F149" s="171"/>
      <c r="G149" s="171"/>
      <c r="H149" s="171"/>
      <c r="I149" s="171"/>
      <c r="J149" s="171"/>
      <c r="K149" s="131"/>
      <c r="L149" s="119"/>
      <c r="M149" s="120"/>
      <c r="N149" s="120"/>
      <c r="O149" s="120"/>
      <c r="P149" s="48">
        <v>9</v>
      </c>
      <c r="Q149" s="127"/>
      <c r="R149" s="126"/>
      <c r="T149" s="27"/>
      <c r="U149" s="27"/>
      <c r="V149" s="27"/>
      <c r="W149" s="27"/>
      <c r="X149" s="27"/>
      <c r="Y149" s="27"/>
      <c r="Z149" s="27"/>
    </row>
    <row r="150" spans="1:26" ht="15.75" customHeight="1" x14ac:dyDescent="0.25">
      <c r="A150" s="41">
        <v>2102</v>
      </c>
      <c r="B150" s="42"/>
      <c r="C150" s="42"/>
      <c r="D150" s="42"/>
      <c r="E150" s="42">
        <v>1</v>
      </c>
      <c r="F150" s="171"/>
      <c r="G150" s="171"/>
      <c r="H150" s="171"/>
      <c r="I150" s="171"/>
      <c r="J150" s="171"/>
      <c r="K150" s="131"/>
      <c r="L150" s="119"/>
      <c r="M150" s="120"/>
      <c r="N150" s="120"/>
      <c r="O150" s="120"/>
      <c r="P150" s="48">
        <v>1</v>
      </c>
      <c r="Q150" s="127"/>
      <c r="R150" s="126"/>
      <c r="T150" s="27"/>
      <c r="U150" s="27"/>
      <c r="V150" s="27"/>
      <c r="W150" s="27"/>
      <c r="X150" s="27"/>
      <c r="Y150" s="27"/>
      <c r="Z150" s="27"/>
    </row>
    <row r="151" spans="1:26" ht="15.75" customHeight="1" x14ac:dyDescent="0.25">
      <c r="A151" s="41">
        <v>2201</v>
      </c>
      <c r="B151" s="42"/>
      <c r="C151" s="42"/>
      <c r="D151" s="42"/>
      <c r="E151" s="42"/>
      <c r="F151" s="171"/>
      <c r="G151" s="171"/>
      <c r="H151" s="171"/>
      <c r="I151" s="171"/>
      <c r="J151" s="171"/>
      <c r="K151" s="131"/>
      <c r="L151" s="119"/>
      <c r="M151" s="120"/>
      <c r="N151" s="120"/>
      <c r="O151" s="120"/>
      <c r="P151" s="48"/>
      <c r="Q151" s="127"/>
      <c r="R151" s="126"/>
      <c r="T151" s="27"/>
      <c r="U151" s="27"/>
      <c r="V151" s="27"/>
      <c r="W151" s="27"/>
      <c r="X151" s="27"/>
      <c r="Y151" s="27"/>
      <c r="Z151" s="27"/>
    </row>
    <row r="152" spans="1:26" ht="15.75" customHeight="1" x14ac:dyDescent="0.25">
      <c r="A152" s="41">
        <v>2202</v>
      </c>
      <c r="B152" s="42"/>
      <c r="C152" s="42"/>
      <c r="D152" s="42"/>
      <c r="E152" s="42"/>
      <c r="F152" s="171"/>
      <c r="G152" s="171"/>
      <c r="H152" s="171"/>
      <c r="I152" s="171"/>
      <c r="J152" s="171"/>
      <c r="K152" s="131"/>
      <c r="L152" s="119"/>
      <c r="M152" s="120"/>
      <c r="N152" s="120"/>
      <c r="O152" s="120"/>
      <c r="P152" s="48"/>
      <c r="Q152" s="127"/>
      <c r="R152" s="126"/>
      <c r="T152" s="27"/>
      <c r="U152" s="27"/>
      <c r="V152" s="27"/>
      <c r="W152" s="27"/>
      <c r="X152" s="27"/>
      <c r="Y152" s="27"/>
      <c r="Z152" s="27"/>
    </row>
    <row r="153" spans="1:26" ht="15.75" customHeight="1" x14ac:dyDescent="0.25">
      <c r="A153" s="41">
        <v>2301</v>
      </c>
      <c r="B153" s="42"/>
      <c r="C153" s="42"/>
      <c r="D153" s="42"/>
      <c r="E153" s="42"/>
      <c r="F153" s="171"/>
      <c r="G153" s="171"/>
      <c r="H153" s="171"/>
      <c r="I153" s="171"/>
      <c r="J153" s="171"/>
      <c r="K153" s="131"/>
      <c r="L153" s="119"/>
      <c r="M153" s="120"/>
      <c r="N153" s="120"/>
      <c r="O153" s="120"/>
      <c r="P153" s="48"/>
      <c r="Q153" s="127"/>
      <c r="R153" s="126"/>
      <c r="T153" s="27"/>
      <c r="U153" s="27"/>
      <c r="V153" s="27"/>
      <c r="W153" s="27"/>
      <c r="X153" s="27"/>
      <c r="Y153" s="27"/>
      <c r="Z153" s="27"/>
    </row>
    <row r="154" spans="1:26" ht="15.75" customHeight="1" x14ac:dyDescent="0.25">
      <c r="A154" s="41">
        <v>2302</v>
      </c>
      <c r="B154" s="42"/>
      <c r="C154" s="42"/>
      <c r="D154" s="42"/>
      <c r="E154" s="42"/>
      <c r="F154" s="171"/>
      <c r="G154" s="171"/>
      <c r="H154" s="171"/>
      <c r="I154" s="171"/>
      <c r="J154" s="171"/>
      <c r="K154" s="131"/>
      <c r="L154" s="119"/>
      <c r="M154" s="120"/>
      <c r="N154" s="122"/>
      <c r="O154" s="126"/>
      <c r="P154" s="124"/>
      <c r="Q154" s="127"/>
      <c r="R154" s="126"/>
      <c r="T154" s="27"/>
      <c r="U154" s="27"/>
      <c r="V154" s="27"/>
      <c r="W154" s="27"/>
      <c r="X154" s="27"/>
      <c r="Y154" s="27"/>
      <c r="Z154" s="27"/>
    </row>
    <row r="155" spans="1:26" ht="15.75" customHeight="1" x14ac:dyDescent="0.25">
      <c r="A155" s="41">
        <v>2401</v>
      </c>
      <c r="B155" s="42"/>
      <c r="C155" s="42"/>
      <c r="D155" s="42"/>
      <c r="E155" s="42"/>
      <c r="F155" s="171"/>
      <c r="G155" s="171"/>
      <c r="H155" s="171"/>
      <c r="I155" s="171"/>
      <c r="J155" s="171"/>
      <c r="K155" s="131"/>
      <c r="L155" s="119"/>
      <c r="M155" s="120"/>
      <c r="N155" s="122"/>
      <c r="O155" s="126"/>
      <c r="P155" s="124"/>
      <c r="Q155" s="127"/>
      <c r="R155" s="126"/>
      <c r="T155" s="27"/>
      <c r="U155" s="27"/>
      <c r="V155" s="27"/>
      <c r="W155" s="27"/>
      <c r="X155" s="27"/>
      <c r="Y155" s="27"/>
      <c r="Z155" s="27"/>
    </row>
    <row r="156" spans="1:26" ht="15.75" customHeight="1" x14ac:dyDescent="0.25">
      <c r="A156" s="41">
        <v>2402</v>
      </c>
      <c r="B156" s="42"/>
      <c r="C156" s="42"/>
      <c r="D156" s="42"/>
      <c r="E156" s="42"/>
      <c r="F156" s="171"/>
      <c r="G156" s="171"/>
      <c r="H156" s="171"/>
      <c r="I156" s="171"/>
      <c r="J156" s="171"/>
      <c r="K156" s="131"/>
      <c r="L156" s="119"/>
      <c r="M156" s="120"/>
      <c r="N156" s="122"/>
      <c r="O156" s="120"/>
      <c r="P156" s="122"/>
      <c r="Q156" s="151"/>
      <c r="R156" s="126"/>
      <c r="T156" s="27"/>
      <c r="U156" s="27"/>
      <c r="V156" s="27"/>
      <c r="W156" s="27"/>
      <c r="X156" s="27"/>
      <c r="Y156" s="27"/>
      <c r="Z156" s="27"/>
    </row>
    <row r="157" spans="1:26" ht="15.75" customHeight="1" x14ac:dyDescent="0.25">
      <c r="A157" s="41">
        <v>2501</v>
      </c>
      <c r="B157" s="42"/>
      <c r="C157" s="42"/>
      <c r="D157" s="42"/>
      <c r="E157" s="42"/>
      <c r="F157" s="171"/>
      <c r="G157" s="171"/>
      <c r="H157" s="171"/>
      <c r="I157" s="171"/>
      <c r="J157" s="171"/>
      <c r="K157" s="131"/>
      <c r="L157" s="119"/>
      <c r="M157" s="120"/>
      <c r="N157" s="122"/>
      <c r="O157" s="52" t="s">
        <v>35</v>
      </c>
      <c r="P157" s="94"/>
      <c r="Q157" s="54" t="str">
        <f>IF(SUM(K148:K157)=0,"",SUM(K148:K157))</f>
        <v/>
      </c>
      <c r="R157" s="55" t="s">
        <v>20</v>
      </c>
      <c r="T157" s="27"/>
      <c r="U157" s="27"/>
      <c r="V157" s="27"/>
      <c r="W157" s="27"/>
      <c r="X157" s="27"/>
      <c r="Y157" s="27"/>
      <c r="Z157" s="27"/>
    </row>
    <row r="158" spans="1:26" ht="15.75" customHeight="1" x14ac:dyDescent="0.25">
      <c r="A158" s="41">
        <v>2502</v>
      </c>
      <c r="B158" s="42"/>
      <c r="C158" s="42"/>
      <c r="D158" s="42"/>
      <c r="E158" s="42"/>
      <c r="F158" s="171"/>
      <c r="G158" s="171"/>
      <c r="H158" s="171"/>
      <c r="I158" s="171"/>
      <c r="J158" s="171"/>
      <c r="K158" s="131"/>
      <c r="L158" s="119"/>
      <c r="M158" s="120"/>
      <c r="N158" s="122"/>
      <c r="O158" s="56" t="s">
        <v>36</v>
      </c>
      <c r="P158" s="96" t="e">
        <f>IF(P157/Q157=0,"",P157/Q157)</f>
        <v>#VALUE!</v>
      </c>
      <c r="Q158" s="58" t="e">
        <f>IF(P157/Q157=0,"",P157/Q157)</f>
        <v>#VALUE!</v>
      </c>
      <c r="R158" s="59" t="s">
        <v>37</v>
      </c>
      <c r="T158" s="27"/>
      <c r="U158" s="27"/>
      <c r="V158" s="27"/>
      <c r="W158" s="27"/>
      <c r="X158" s="27"/>
      <c r="Y158" s="27"/>
      <c r="Z158" s="27"/>
    </row>
    <row r="159" spans="1:26" ht="15.75" customHeight="1" x14ac:dyDescent="0.25">
      <c r="A159" s="41">
        <v>2601</v>
      </c>
      <c r="B159" s="42"/>
      <c r="C159" s="42"/>
      <c r="D159" s="42"/>
      <c r="E159" s="42"/>
      <c r="F159" s="171"/>
      <c r="G159" s="171"/>
      <c r="H159" s="171"/>
      <c r="I159" s="171"/>
      <c r="J159" s="171"/>
      <c r="K159" s="131"/>
      <c r="L159" s="128"/>
      <c r="M159" s="129"/>
      <c r="N159" s="130"/>
      <c r="O159" s="61"/>
      <c r="P159" s="62"/>
      <c r="Q159" s="62"/>
      <c r="R159" s="63"/>
      <c r="T159" s="27"/>
      <c r="U159" s="27"/>
      <c r="V159" s="27"/>
      <c r="W159" s="27"/>
      <c r="X159" s="27"/>
      <c r="Y159" s="27"/>
      <c r="Z159" s="27"/>
    </row>
    <row r="160" spans="1:26" ht="18" customHeight="1" x14ac:dyDescent="0.25">
      <c r="A160" s="22"/>
      <c r="B160" s="210" t="s">
        <v>79</v>
      </c>
      <c r="C160" s="210"/>
      <c r="D160" s="210"/>
      <c r="E160" s="210"/>
      <c r="F160" s="210"/>
      <c r="G160" s="210"/>
      <c r="H160" s="210"/>
      <c r="I160" s="210"/>
      <c r="J160" s="210"/>
      <c r="K160" s="64">
        <f>SUM(K144:K156)</f>
        <v>0</v>
      </c>
      <c r="L160" s="65" t="str">
        <f>IF(K152=0,"",K152/B144)</f>
        <v/>
      </c>
      <c r="M160" s="65" t="str">
        <f>IF(K160=0,"",K160/B144)</f>
        <v/>
      </c>
      <c r="N160" s="65" t="str">
        <f>IF(K152=0,"",M160-L160)</f>
        <v/>
      </c>
      <c r="O160" s="1"/>
      <c r="P160" s="27"/>
      <c r="Q160" s="30"/>
      <c r="R160" s="1"/>
      <c r="T160" s="27"/>
      <c r="U160" s="27"/>
      <c r="V160" s="27"/>
      <c r="W160" s="27"/>
      <c r="X160" s="27"/>
      <c r="Y160" s="27"/>
      <c r="Z160" s="27"/>
    </row>
    <row r="161" spans="1:26" ht="12.75" customHeight="1" x14ac:dyDescent="0.2">
      <c r="A161" s="27"/>
      <c r="B161" s="182"/>
      <c r="C161" s="27"/>
      <c r="D161" s="27"/>
      <c r="E161" s="27"/>
      <c r="F161" s="27"/>
      <c r="G161" s="27"/>
      <c r="H161" s="27"/>
      <c r="I161" s="27"/>
      <c r="J161" s="27"/>
      <c r="K161" s="189"/>
      <c r="L161" s="1"/>
      <c r="M161" s="1"/>
      <c r="N161" s="27"/>
      <c r="O161" s="1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spans="1:26" ht="12.75" customHeight="1" x14ac:dyDescent="0.2">
      <c r="A162" s="27"/>
      <c r="B162" s="182"/>
      <c r="C162" s="27"/>
      <c r="D162" s="27"/>
      <c r="E162" s="27"/>
      <c r="F162" s="27"/>
      <c r="G162" s="27"/>
      <c r="H162" s="27"/>
      <c r="I162" s="27"/>
      <c r="J162" s="27"/>
      <c r="K162" s="189"/>
      <c r="L162" s="1"/>
      <c r="M162" s="1"/>
      <c r="N162" s="27"/>
      <c r="O162" s="1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spans="1:26" ht="26.25" customHeight="1" x14ac:dyDescent="0.4">
      <c r="B163" s="211" t="s">
        <v>68</v>
      </c>
      <c r="C163" s="212"/>
      <c r="D163" s="212"/>
      <c r="E163" s="212"/>
      <c r="F163" s="212"/>
      <c r="G163" s="212"/>
      <c r="H163" s="212"/>
      <c r="I163" s="212"/>
      <c r="J163" s="212"/>
      <c r="K163" s="66" t="s">
        <v>89</v>
      </c>
      <c r="L163" s="1"/>
      <c r="M163" s="1"/>
      <c r="N163" s="27"/>
      <c r="O163" s="1"/>
      <c r="P163" s="27"/>
      <c r="Q163" s="27"/>
      <c r="R163" s="27"/>
      <c r="T163" s="27"/>
      <c r="U163" s="27"/>
      <c r="V163" s="27"/>
      <c r="W163" s="27"/>
      <c r="X163" s="27"/>
      <c r="Y163" s="27"/>
      <c r="Z163" s="27"/>
    </row>
    <row r="164" spans="1:26" ht="20.25" customHeight="1" x14ac:dyDescent="0.2">
      <c r="A164" s="223" t="s">
        <v>19</v>
      </c>
      <c r="B164" s="224" t="s">
        <v>69</v>
      </c>
      <c r="C164" s="225"/>
      <c r="D164" s="225"/>
      <c r="E164" s="225"/>
      <c r="F164" s="225"/>
      <c r="G164" s="225"/>
      <c r="H164" s="225"/>
      <c r="I164" s="225"/>
      <c r="J164" s="226"/>
      <c r="K164" s="227" t="s">
        <v>20</v>
      </c>
      <c r="L164" s="221" t="s">
        <v>11</v>
      </c>
      <c r="M164" s="221" t="s">
        <v>12</v>
      </c>
      <c r="N164" s="229" t="s">
        <v>13</v>
      </c>
      <c r="O164" s="221" t="s">
        <v>14</v>
      </c>
      <c r="P164" s="222" t="s">
        <v>15</v>
      </c>
      <c r="Q164" s="222" t="s">
        <v>16</v>
      </c>
      <c r="R164" s="221" t="s">
        <v>17</v>
      </c>
      <c r="T164" s="27"/>
      <c r="U164" s="27"/>
      <c r="V164" s="27"/>
      <c r="W164" s="27"/>
      <c r="X164" s="27"/>
      <c r="Y164" s="27"/>
      <c r="Z164" s="27"/>
    </row>
    <row r="165" spans="1:26" ht="15.75" customHeight="1" x14ac:dyDescent="0.25">
      <c r="A165" s="217"/>
      <c r="B165" s="41" t="s">
        <v>70</v>
      </c>
      <c r="C165" s="41" t="s">
        <v>71</v>
      </c>
      <c r="D165" s="41" t="s">
        <v>72</v>
      </c>
      <c r="E165" s="41" t="s">
        <v>73</v>
      </c>
      <c r="F165" s="41" t="s">
        <v>74</v>
      </c>
      <c r="G165" s="41" t="s">
        <v>75</v>
      </c>
      <c r="H165" s="41" t="s">
        <v>76</v>
      </c>
      <c r="I165" s="41" t="s">
        <v>77</v>
      </c>
      <c r="J165" s="41" t="s">
        <v>78</v>
      </c>
      <c r="K165" s="253"/>
      <c r="L165" s="217"/>
      <c r="M165" s="217"/>
      <c r="N165" s="217"/>
      <c r="O165" s="217"/>
      <c r="P165" s="217"/>
      <c r="Q165" s="217"/>
      <c r="R165" s="217"/>
      <c r="T165" s="27"/>
      <c r="U165" s="27"/>
      <c r="V165" s="27"/>
      <c r="W165" s="27"/>
      <c r="X165" s="27"/>
      <c r="Y165" s="27"/>
      <c r="Z165" s="27"/>
    </row>
    <row r="166" spans="1:26" ht="15.75" customHeight="1" x14ac:dyDescent="0.25">
      <c r="A166" s="41">
        <v>1901</v>
      </c>
      <c r="B166" s="42">
        <v>33</v>
      </c>
      <c r="C166" s="42"/>
      <c r="D166" s="42"/>
      <c r="E166" s="42"/>
      <c r="F166" s="171"/>
      <c r="G166" s="171"/>
      <c r="H166" s="171"/>
      <c r="I166" s="171"/>
      <c r="J166" s="171"/>
      <c r="K166" s="131"/>
      <c r="L166" s="114"/>
      <c r="M166" s="115"/>
      <c r="N166" s="116"/>
      <c r="O166" s="43"/>
      <c r="P166" s="44">
        <f>B166</f>
        <v>33</v>
      </c>
      <c r="Q166" s="45"/>
      <c r="R166" s="43"/>
      <c r="T166" s="27"/>
      <c r="U166" s="27"/>
      <c r="V166" s="27"/>
      <c r="W166" s="27"/>
      <c r="X166" s="27"/>
      <c r="Y166" s="27"/>
      <c r="Z166" s="27"/>
    </row>
    <row r="167" spans="1:26" ht="15.75" customHeight="1" x14ac:dyDescent="0.25">
      <c r="A167" s="41">
        <v>1902</v>
      </c>
      <c r="B167" s="42"/>
      <c r="C167" s="42">
        <v>28</v>
      </c>
      <c r="D167" s="42"/>
      <c r="E167" s="42"/>
      <c r="F167" s="171"/>
      <c r="G167" s="171"/>
      <c r="H167" s="171"/>
      <c r="I167" s="171"/>
      <c r="J167" s="171"/>
      <c r="K167" s="131"/>
      <c r="L167" s="119"/>
      <c r="M167" s="120"/>
      <c r="N167" s="121"/>
      <c r="O167" s="47">
        <f>IF(C167=0,"",C167/B166)</f>
        <v>0.84848484848484851</v>
      </c>
      <c r="P167" s="48">
        <v>28</v>
      </c>
      <c r="Q167" s="49">
        <f t="shared" ref="Q167:Q169" si="14">IF(P167=0,"",P167/P166)</f>
        <v>0.84848484848484851</v>
      </c>
      <c r="R167" s="49">
        <f t="shared" ref="R167:R169" si="15">IF(P167=0,"",100%-Q167)</f>
        <v>0.15151515151515149</v>
      </c>
      <c r="T167" s="27"/>
      <c r="U167" s="27"/>
      <c r="V167" s="27"/>
      <c r="W167" s="27"/>
      <c r="X167" s="27"/>
      <c r="Y167" s="27"/>
      <c r="Z167" s="27"/>
    </row>
    <row r="168" spans="1:26" ht="15.75" customHeight="1" x14ac:dyDescent="0.25">
      <c r="A168" s="41">
        <v>2001</v>
      </c>
      <c r="B168" s="42"/>
      <c r="C168" s="42"/>
      <c r="D168" s="42">
        <v>27</v>
      </c>
      <c r="E168" s="42"/>
      <c r="F168" s="171"/>
      <c r="G168" s="171"/>
      <c r="H168" s="171"/>
      <c r="I168" s="171"/>
      <c r="J168" s="171"/>
      <c r="K168" s="131"/>
      <c r="L168" s="119"/>
      <c r="M168" s="120"/>
      <c r="N168" s="121"/>
      <c r="O168" s="47">
        <f>IF(D168=0,"",D168/C167)</f>
        <v>0.9642857142857143</v>
      </c>
      <c r="P168" s="48">
        <v>28</v>
      </c>
      <c r="Q168" s="49">
        <f t="shared" si="14"/>
        <v>1</v>
      </c>
      <c r="R168" s="49">
        <f t="shared" si="15"/>
        <v>0</v>
      </c>
      <c r="S168" s="32">
        <f>P168/P166</f>
        <v>0.84848484848484851</v>
      </c>
      <c r="T168" s="27"/>
      <c r="U168" s="27"/>
      <c r="V168" s="27"/>
      <c r="W168" s="27"/>
      <c r="X168" s="27"/>
      <c r="Y168" s="27"/>
      <c r="Z168" s="27"/>
    </row>
    <row r="169" spans="1:26" ht="15.75" customHeight="1" x14ac:dyDescent="0.25">
      <c r="A169" s="41">
        <v>2002</v>
      </c>
      <c r="B169" s="42"/>
      <c r="C169" s="42"/>
      <c r="D169" s="42"/>
      <c r="E169" s="42">
        <v>27</v>
      </c>
      <c r="F169" s="171"/>
      <c r="G169" s="171"/>
      <c r="H169" s="171"/>
      <c r="I169" s="171"/>
      <c r="J169" s="171"/>
      <c r="K169" s="131"/>
      <c r="L169" s="119"/>
      <c r="M169" s="120"/>
      <c r="N169" s="121"/>
      <c r="O169" s="47">
        <f>IF(E169=0,"",E169/D168)</f>
        <v>1</v>
      </c>
      <c r="P169" s="48">
        <v>28</v>
      </c>
      <c r="Q169" s="49">
        <f t="shared" si="14"/>
        <v>1</v>
      </c>
      <c r="R169" s="49">
        <f t="shared" si="15"/>
        <v>0</v>
      </c>
      <c r="T169" s="27"/>
      <c r="U169" s="27"/>
      <c r="V169" s="27"/>
      <c r="W169" s="27"/>
      <c r="X169" s="27"/>
      <c r="Y169" s="27"/>
      <c r="Z169" s="27"/>
    </row>
    <row r="170" spans="1:26" ht="15.75" customHeight="1" x14ac:dyDescent="0.25">
      <c r="A170" s="41">
        <v>2101</v>
      </c>
      <c r="B170" s="42"/>
      <c r="C170" s="42"/>
      <c r="D170" s="42"/>
      <c r="E170" s="42">
        <v>20</v>
      </c>
      <c r="F170" s="171"/>
      <c r="G170" s="171"/>
      <c r="H170" s="171"/>
      <c r="I170" s="171"/>
      <c r="J170" s="171"/>
      <c r="K170" s="131"/>
      <c r="L170" s="119"/>
      <c r="M170" s="120"/>
      <c r="N170" s="120"/>
      <c r="O170" s="120"/>
      <c r="P170" s="48">
        <v>21</v>
      </c>
      <c r="Q170" s="127"/>
      <c r="R170" s="126"/>
      <c r="T170" s="27"/>
      <c r="U170" s="27"/>
      <c r="V170" s="27"/>
      <c r="W170" s="27"/>
      <c r="X170" s="27"/>
      <c r="Y170" s="27"/>
      <c r="Z170" s="27"/>
    </row>
    <row r="171" spans="1:26" ht="15.75" customHeight="1" x14ac:dyDescent="0.25">
      <c r="A171" s="41">
        <v>2102</v>
      </c>
      <c r="B171" s="42"/>
      <c r="C171" s="42"/>
      <c r="D171" s="42"/>
      <c r="E171" s="42">
        <v>1</v>
      </c>
      <c r="F171" s="171"/>
      <c r="G171" s="171"/>
      <c r="H171" s="171"/>
      <c r="I171" s="171"/>
      <c r="J171" s="171"/>
      <c r="K171" s="131"/>
      <c r="L171" s="119"/>
      <c r="M171" s="120"/>
      <c r="N171" s="120"/>
      <c r="O171" s="120"/>
      <c r="P171" s="48">
        <v>1</v>
      </c>
      <c r="Q171" s="127"/>
      <c r="R171" s="126"/>
      <c r="T171" s="27"/>
      <c r="U171" s="27"/>
      <c r="V171" s="27"/>
      <c r="W171" s="27"/>
      <c r="X171" s="27"/>
      <c r="Y171" s="27"/>
      <c r="Z171" s="27"/>
    </row>
    <row r="172" spans="1:26" ht="15.75" customHeight="1" x14ac:dyDescent="0.25">
      <c r="A172" s="41">
        <v>2201</v>
      </c>
      <c r="B172" s="42"/>
      <c r="C172" s="42"/>
      <c r="D172" s="42"/>
      <c r="E172" s="42"/>
      <c r="F172" s="171"/>
      <c r="G172" s="171"/>
      <c r="H172" s="171"/>
      <c r="I172" s="171"/>
      <c r="J172" s="171"/>
      <c r="K172" s="131"/>
      <c r="L172" s="119"/>
      <c r="M172" s="120"/>
      <c r="N172" s="120"/>
      <c r="O172" s="120"/>
      <c r="P172" s="48"/>
      <c r="Q172" s="127"/>
      <c r="R172" s="126"/>
      <c r="T172" s="27"/>
      <c r="U172" s="27"/>
      <c r="V172" s="27"/>
      <c r="W172" s="27"/>
      <c r="X172" s="27"/>
      <c r="Y172" s="27"/>
      <c r="Z172" s="27"/>
    </row>
    <row r="173" spans="1:26" ht="15.75" customHeight="1" x14ac:dyDescent="0.25">
      <c r="A173" s="41">
        <v>2202</v>
      </c>
      <c r="B173" s="42"/>
      <c r="C173" s="42"/>
      <c r="D173" s="42"/>
      <c r="E173" s="42"/>
      <c r="F173" s="171"/>
      <c r="G173" s="171"/>
      <c r="H173" s="171"/>
      <c r="I173" s="171"/>
      <c r="J173" s="171"/>
      <c r="K173" s="131"/>
      <c r="L173" s="119"/>
      <c r="M173" s="120"/>
      <c r="N173" s="120"/>
      <c r="O173" s="120"/>
      <c r="P173" s="48"/>
      <c r="Q173" s="127"/>
      <c r="R173" s="126"/>
      <c r="T173" s="27"/>
      <c r="U173" s="27"/>
      <c r="V173" s="27"/>
      <c r="W173" s="27"/>
      <c r="X173" s="27"/>
      <c r="Y173" s="27"/>
      <c r="Z173" s="27"/>
    </row>
    <row r="174" spans="1:26" ht="15.75" customHeight="1" x14ac:dyDescent="0.25">
      <c r="A174" s="41">
        <v>2301</v>
      </c>
      <c r="B174" s="42"/>
      <c r="C174" s="42"/>
      <c r="D174" s="42"/>
      <c r="E174" s="42"/>
      <c r="F174" s="171"/>
      <c r="G174" s="171"/>
      <c r="H174" s="171"/>
      <c r="I174" s="171"/>
      <c r="J174" s="171"/>
      <c r="K174" s="131"/>
      <c r="L174" s="119"/>
      <c r="M174" s="120"/>
      <c r="N174" s="120"/>
      <c r="O174" s="120"/>
      <c r="P174" s="48"/>
      <c r="Q174" s="127"/>
      <c r="R174" s="126"/>
      <c r="T174" s="27"/>
      <c r="U174" s="27"/>
      <c r="V174" s="27"/>
      <c r="W174" s="27"/>
      <c r="X174" s="27"/>
      <c r="Y174" s="27"/>
      <c r="Z174" s="27"/>
    </row>
    <row r="175" spans="1:26" ht="15.75" customHeight="1" x14ac:dyDescent="0.25">
      <c r="A175" s="41">
        <v>2302</v>
      </c>
      <c r="B175" s="42"/>
      <c r="C175" s="42"/>
      <c r="D175" s="42"/>
      <c r="E175" s="42"/>
      <c r="F175" s="171"/>
      <c r="G175" s="171"/>
      <c r="H175" s="171"/>
      <c r="I175" s="171"/>
      <c r="J175" s="171"/>
      <c r="K175" s="131"/>
      <c r="L175" s="119"/>
      <c r="M175" s="120"/>
      <c r="N175" s="120"/>
      <c r="O175" s="120"/>
      <c r="P175" s="48"/>
      <c r="Q175" s="127"/>
      <c r="R175" s="126"/>
      <c r="T175" s="27"/>
      <c r="U175" s="27"/>
      <c r="V175" s="27"/>
      <c r="W175" s="27"/>
      <c r="X175" s="27"/>
      <c r="Y175" s="27"/>
      <c r="Z175" s="27"/>
    </row>
    <row r="176" spans="1:26" ht="15.75" customHeight="1" x14ac:dyDescent="0.25">
      <c r="A176" s="41">
        <v>2401</v>
      </c>
      <c r="B176" s="42"/>
      <c r="C176" s="42"/>
      <c r="D176" s="42"/>
      <c r="E176" s="42"/>
      <c r="F176" s="171"/>
      <c r="G176" s="171"/>
      <c r="H176" s="171"/>
      <c r="I176" s="171"/>
      <c r="J176" s="171"/>
      <c r="K176" s="131"/>
      <c r="L176" s="119"/>
      <c r="M176" s="120"/>
      <c r="N176" s="122"/>
      <c r="O176" s="126"/>
      <c r="P176" s="124"/>
      <c r="Q176" s="127"/>
      <c r="R176" s="126"/>
      <c r="T176" s="27"/>
      <c r="U176" s="27"/>
      <c r="V176" s="27"/>
      <c r="W176" s="27"/>
      <c r="X176" s="27"/>
      <c r="Y176" s="27"/>
      <c r="Z176" s="27"/>
    </row>
    <row r="177" spans="1:26" ht="15.75" customHeight="1" x14ac:dyDescent="0.25">
      <c r="A177" s="41">
        <v>2402</v>
      </c>
      <c r="B177" s="42"/>
      <c r="C177" s="42"/>
      <c r="D177" s="42"/>
      <c r="E177" s="42"/>
      <c r="F177" s="171"/>
      <c r="G177" s="171"/>
      <c r="H177" s="171"/>
      <c r="I177" s="171"/>
      <c r="J177" s="171"/>
      <c r="K177" s="131"/>
      <c r="L177" s="119"/>
      <c r="M177" s="120"/>
      <c r="N177" s="122"/>
      <c r="O177" s="126"/>
      <c r="P177" s="124"/>
      <c r="Q177" s="127"/>
      <c r="R177" s="126"/>
      <c r="T177" s="27"/>
      <c r="U177" s="27"/>
      <c r="V177" s="27"/>
      <c r="W177" s="27"/>
      <c r="X177" s="27"/>
      <c r="Y177" s="27"/>
      <c r="Z177" s="27"/>
    </row>
    <row r="178" spans="1:26" ht="15.75" customHeight="1" x14ac:dyDescent="0.25">
      <c r="A178" s="41">
        <v>2501</v>
      </c>
      <c r="B178" s="42"/>
      <c r="C178" s="42"/>
      <c r="D178" s="42"/>
      <c r="E178" s="42"/>
      <c r="F178" s="171"/>
      <c r="G178" s="171"/>
      <c r="H178" s="171"/>
      <c r="I178" s="171"/>
      <c r="J178" s="171"/>
      <c r="K178" s="131"/>
      <c r="L178" s="119"/>
      <c r="M178" s="120"/>
      <c r="N178" s="122"/>
      <c r="O178" s="120"/>
      <c r="P178" s="122"/>
      <c r="Q178" s="151"/>
      <c r="R178" s="126"/>
      <c r="T178" s="27"/>
      <c r="U178" s="27"/>
      <c r="V178" s="27"/>
      <c r="W178" s="27"/>
      <c r="X178" s="27"/>
      <c r="Y178" s="27"/>
      <c r="Z178" s="27"/>
    </row>
    <row r="179" spans="1:26" ht="15.75" customHeight="1" x14ac:dyDescent="0.25">
      <c r="A179" s="41">
        <v>2502</v>
      </c>
      <c r="B179" s="42"/>
      <c r="C179" s="42"/>
      <c r="D179" s="42"/>
      <c r="E179" s="42"/>
      <c r="F179" s="171"/>
      <c r="G179" s="171"/>
      <c r="H179" s="171"/>
      <c r="I179" s="171"/>
      <c r="J179" s="171"/>
      <c r="K179" s="131"/>
      <c r="L179" s="119"/>
      <c r="M179" s="120"/>
      <c r="N179" s="122"/>
      <c r="O179" s="52" t="s">
        <v>35</v>
      </c>
      <c r="P179" s="94"/>
      <c r="Q179" s="54" t="str">
        <f>IF(SUM(K170:K179)=0,"",SUM(K170:K179))</f>
        <v/>
      </c>
      <c r="R179" s="55" t="s">
        <v>20</v>
      </c>
      <c r="T179" s="27"/>
      <c r="U179" s="27"/>
      <c r="V179" s="27"/>
      <c r="W179" s="27"/>
      <c r="X179" s="27"/>
      <c r="Y179" s="27"/>
      <c r="Z179" s="27"/>
    </row>
    <row r="180" spans="1:26" ht="15.75" customHeight="1" x14ac:dyDescent="0.25">
      <c r="A180" s="41">
        <v>2601</v>
      </c>
      <c r="B180" s="42"/>
      <c r="C180" s="42"/>
      <c r="D180" s="42"/>
      <c r="E180" s="42"/>
      <c r="F180" s="171"/>
      <c r="G180" s="171"/>
      <c r="H180" s="171"/>
      <c r="I180" s="171"/>
      <c r="J180" s="171"/>
      <c r="K180" s="131"/>
      <c r="L180" s="119"/>
      <c r="M180" s="120"/>
      <c r="N180" s="122"/>
      <c r="O180" s="56" t="s">
        <v>36</v>
      </c>
      <c r="P180" s="96" t="e">
        <f>IF(P179/Q179=0,"",P179/Q179)</f>
        <v>#VALUE!</v>
      </c>
      <c r="Q180" s="58" t="e">
        <f>IF(P179/Q179=0,"",P179/Q179)</f>
        <v>#VALUE!</v>
      </c>
      <c r="R180" s="59" t="s">
        <v>37</v>
      </c>
      <c r="T180" s="27"/>
      <c r="U180" s="27"/>
      <c r="V180" s="27"/>
      <c r="W180" s="27"/>
      <c r="X180" s="27"/>
      <c r="Y180" s="27"/>
      <c r="Z180" s="27"/>
    </row>
    <row r="181" spans="1:26" ht="15.75" customHeight="1" x14ac:dyDescent="0.25">
      <c r="A181" s="41">
        <v>2602</v>
      </c>
      <c r="B181" s="42"/>
      <c r="C181" s="42"/>
      <c r="D181" s="42"/>
      <c r="E181" s="42"/>
      <c r="F181" s="171"/>
      <c r="G181" s="171"/>
      <c r="H181" s="171"/>
      <c r="I181" s="171"/>
      <c r="J181" s="171"/>
      <c r="K181" s="131"/>
      <c r="L181" s="128"/>
      <c r="M181" s="129"/>
      <c r="N181" s="130"/>
      <c r="O181" s="61"/>
      <c r="P181" s="62"/>
      <c r="Q181" s="62"/>
      <c r="R181" s="63"/>
      <c r="T181" s="27"/>
      <c r="U181" s="27"/>
      <c r="V181" s="27"/>
      <c r="W181" s="27"/>
      <c r="X181" s="27"/>
      <c r="Y181" s="27"/>
      <c r="Z181" s="27"/>
    </row>
    <row r="182" spans="1:26" ht="18" customHeight="1" x14ac:dyDescent="0.25">
      <c r="A182" s="22"/>
      <c r="B182" s="210" t="s">
        <v>79</v>
      </c>
      <c r="C182" s="210"/>
      <c r="D182" s="210"/>
      <c r="E182" s="210"/>
      <c r="F182" s="210"/>
      <c r="G182" s="210"/>
      <c r="H182" s="210"/>
      <c r="I182" s="210"/>
      <c r="J182" s="210"/>
      <c r="K182" s="64">
        <f>SUM(K166:K178)</f>
        <v>0</v>
      </c>
      <c r="L182" s="65" t="str">
        <f>IF(K174=0,"",K174/B166)</f>
        <v/>
      </c>
      <c r="M182" s="65" t="str">
        <f>IF(K182=0,"",K182/B166)</f>
        <v/>
      </c>
      <c r="N182" s="65" t="str">
        <f>IF(K174=0,"",M182-L182)</f>
        <v/>
      </c>
      <c r="O182" s="1"/>
      <c r="P182" s="27"/>
      <c r="Q182" s="30"/>
      <c r="R182" s="1"/>
      <c r="T182" s="27"/>
      <c r="U182" s="27"/>
      <c r="V182" s="27"/>
      <c r="W182" s="27"/>
      <c r="X182" s="27"/>
      <c r="Y182" s="27"/>
      <c r="Z182" s="27"/>
    </row>
    <row r="183" spans="1:26" ht="12.75" customHeight="1" x14ac:dyDescent="0.2">
      <c r="A183" s="27"/>
      <c r="B183" s="182"/>
      <c r="C183" s="27"/>
      <c r="D183" s="27"/>
      <c r="E183" s="27"/>
      <c r="F183" s="27"/>
      <c r="G183" s="27"/>
      <c r="H183" s="27"/>
      <c r="I183" s="27"/>
      <c r="J183" s="27"/>
      <c r="K183" s="189"/>
      <c r="L183" s="1"/>
      <c r="M183" s="1"/>
      <c r="N183" s="27"/>
      <c r="O183" s="1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spans="1:26" ht="12.75" customHeight="1" x14ac:dyDescent="0.2">
      <c r="A184" s="27"/>
      <c r="B184" s="182"/>
      <c r="C184" s="27"/>
      <c r="D184" s="27"/>
      <c r="E184" s="27"/>
      <c r="F184" s="27"/>
      <c r="G184" s="27"/>
      <c r="H184" s="27"/>
      <c r="I184" s="27"/>
      <c r="J184" s="27"/>
      <c r="K184" s="189"/>
      <c r="L184" s="1"/>
      <c r="M184" s="1"/>
      <c r="N184" s="27"/>
      <c r="O184" s="1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spans="1:26" ht="26.25" x14ac:dyDescent="0.4">
      <c r="B185" s="211" t="s">
        <v>68</v>
      </c>
      <c r="C185" s="212"/>
      <c r="D185" s="212"/>
      <c r="E185" s="212"/>
      <c r="F185" s="212"/>
      <c r="G185" s="212"/>
      <c r="H185" s="212"/>
      <c r="I185" s="212"/>
      <c r="J185" s="212"/>
      <c r="K185" s="66" t="s">
        <v>90</v>
      </c>
      <c r="L185" s="1"/>
      <c r="M185" s="1"/>
      <c r="N185" s="27"/>
      <c r="O185" s="1"/>
      <c r="P185" s="27"/>
      <c r="Q185" s="27"/>
      <c r="R185" s="27"/>
      <c r="T185" s="27"/>
      <c r="U185" s="27"/>
      <c r="V185" s="27"/>
      <c r="W185" s="27"/>
      <c r="X185" s="27"/>
      <c r="Y185" s="27"/>
      <c r="Z185" s="27"/>
    </row>
    <row r="186" spans="1:26" ht="20.25" x14ac:dyDescent="0.2">
      <c r="A186" s="223" t="s">
        <v>19</v>
      </c>
      <c r="B186" s="224" t="s">
        <v>69</v>
      </c>
      <c r="C186" s="225"/>
      <c r="D186" s="225"/>
      <c r="E186" s="225"/>
      <c r="F186" s="225"/>
      <c r="G186" s="225"/>
      <c r="H186" s="225"/>
      <c r="I186" s="225"/>
      <c r="J186" s="226"/>
      <c r="K186" s="227" t="s">
        <v>20</v>
      </c>
      <c r="L186" s="221" t="s">
        <v>11</v>
      </c>
      <c r="M186" s="221" t="s">
        <v>12</v>
      </c>
      <c r="N186" s="229" t="s">
        <v>13</v>
      </c>
      <c r="O186" s="221" t="s">
        <v>14</v>
      </c>
      <c r="P186" s="222" t="s">
        <v>15</v>
      </c>
      <c r="Q186" s="222" t="s">
        <v>16</v>
      </c>
      <c r="R186" s="221" t="s">
        <v>17</v>
      </c>
      <c r="T186" s="27"/>
      <c r="U186" s="27"/>
      <c r="V186" s="27"/>
      <c r="W186" s="27"/>
      <c r="X186" s="27"/>
      <c r="Y186" s="27"/>
      <c r="Z186" s="27"/>
    </row>
    <row r="187" spans="1:26" ht="15.75" x14ac:dyDescent="0.25">
      <c r="A187" s="217"/>
      <c r="B187" s="41" t="s">
        <v>70</v>
      </c>
      <c r="C187" s="41" t="s">
        <v>71</v>
      </c>
      <c r="D187" s="41" t="s">
        <v>72</v>
      </c>
      <c r="E187" s="41" t="s">
        <v>73</v>
      </c>
      <c r="F187" s="41" t="s">
        <v>74</v>
      </c>
      <c r="G187" s="41" t="s">
        <v>75</v>
      </c>
      <c r="H187" s="41" t="s">
        <v>76</v>
      </c>
      <c r="I187" s="41" t="s">
        <v>77</v>
      </c>
      <c r="J187" s="41" t="s">
        <v>78</v>
      </c>
      <c r="K187" s="253"/>
      <c r="L187" s="217"/>
      <c r="M187" s="217"/>
      <c r="N187" s="217"/>
      <c r="O187" s="217"/>
      <c r="P187" s="217"/>
      <c r="Q187" s="217"/>
      <c r="R187" s="217"/>
      <c r="T187" s="27"/>
      <c r="U187" s="27"/>
      <c r="V187" s="27"/>
      <c r="W187" s="27"/>
      <c r="X187" s="27"/>
      <c r="Y187" s="27"/>
      <c r="Z187" s="27"/>
    </row>
    <row r="188" spans="1:26" ht="15.75" customHeight="1" x14ac:dyDescent="0.25">
      <c r="A188" s="41">
        <v>1901</v>
      </c>
      <c r="B188" s="42">
        <v>30</v>
      </c>
      <c r="C188" s="42"/>
      <c r="D188" s="42"/>
      <c r="E188" s="42"/>
      <c r="F188" s="171"/>
      <c r="G188" s="171"/>
      <c r="H188" s="171"/>
      <c r="I188" s="171"/>
      <c r="J188" s="171"/>
      <c r="K188" s="131"/>
      <c r="L188" s="114"/>
      <c r="M188" s="115"/>
      <c r="N188" s="116"/>
      <c r="O188" s="43"/>
      <c r="P188" s="44">
        <f>B188</f>
        <v>30</v>
      </c>
      <c r="Q188" s="45"/>
      <c r="R188" s="43"/>
      <c r="T188" s="27"/>
      <c r="U188" s="27"/>
      <c r="V188" s="27"/>
      <c r="W188" s="27"/>
      <c r="X188" s="27"/>
      <c r="Y188" s="27"/>
      <c r="Z188" s="27"/>
    </row>
    <row r="189" spans="1:26" ht="15.75" customHeight="1" x14ac:dyDescent="0.25">
      <c r="A189" s="41">
        <v>1902</v>
      </c>
      <c r="B189" s="42"/>
      <c r="C189" s="42">
        <v>20</v>
      </c>
      <c r="D189" s="42"/>
      <c r="E189" s="42"/>
      <c r="F189" s="171"/>
      <c r="G189" s="171"/>
      <c r="H189" s="171"/>
      <c r="I189" s="171"/>
      <c r="J189" s="171"/>
      <c r="K189" s="131"/>
      <c r="L189" s="119"/>
      <c r="M189" s="120"/>
      <c r="N189" s="121"/>
      <c r="O189" s="47">
        <f>IF(C189=0,"",C189/B188)</f>
        <v>0.66666666666666663</v>
      </c>
      <c r="P189" s="48">
        <v>21</v>
      </c>
      <c r="Q189" s="49">
        <f t="shared" ref="Q189:Q191" si="16">IF(P189=0,"",P189/P188)</f>
        <v>0.7</v>
      </c>
      <c r="R189" s="49">
        <f t="shared" ref="R189:R191" si="17">IF(P189=0,"",100%-Q189)</f>
        <v>0.30000000000000004</v>
      </c>
      <c r="T189" s="27"/>
      <c r="U189" s="27"/>
      <c r="V189" s="27"/>
      <c r="W189" s="27"/>
      <c r="X189" s="27"/>
      <c r="Y189" s="27"/>
      <c r="Z189" s="27"/>
    </row>
    <row r="190" spans="1:26" ht="15.75" customHeight="1" x14ac:dyDescent="0.25">
      <c r="A190" s="41">
        <v>2001</v>
      </c>
      <c r="B190" s="42"/>
      <c r="C190" s="42"/>
      <c r="D190" s="42">
        <v>18</v>
      </c>
      <c r="E190" s="42"/>
      <c r="F190" s="171"/>
      <c r="G190" s="171"/>
      <c r="H190" s="171"/>
      <c r="I190" s="171"/>
      <c r="J190" s="171"/>
      <c r="K190" s="131"/>
      <c r="L190" s="119"/>
      <c r="M190" s="120"/>
      <c r="N190" s="121"/>
      <c r="O190" s="47">
        <f>IF(D190=0,"",D190/C189)</f>
        <v>0.9</v>
      </c>
      <c r="P190" s="48">
        <v>21</v>
      </c>
      <c r="Q190" s="49">
        <f t="shared" si="16"/>
        <v>1</v>
      </c>
      <c r="R190" s="49">
        <f t="shared" si="17"/>
        <v>0</v>
      </c>
      <c r="S190" s="32">
        <f>P190/P188</f>
        <v>0.7</v>
      </c>
      <c r="T190" s="27"/>
      <c r="U190" s="27"/>
      <c r="V190" s="27"/>
      <c r="W190" s="27"/>
      <c r="X190" s="27"/>
      <c r="Y190" s="27"/>
      <c r="Z190" s="27"/>
    </row>
    <row r="191" spans="1:26" ht="15.75" customHeight="1" x14ac:dyDescent="0.25">
      <c r="A191" s="41">
        <v>2002</v>
      </c>
      <c r="B191" s="42"/>
      <c r="C191" s="42"/>
      <c r="D191" s="42"/>
      <c r="E191" s="42">
        <v>16</v>
      </c>
      <c r="F191" s="171"/>
      <c r="G191" s="171"/>
      <c r="H191" s="171"/>
      <c r="I191" s="171"/>
      <c r="J191" s="171"/>
      <c r="K191" s="131"/>
      <c r="L191" s="119"/>
      <c r="M191" s="120"/>
      <c r="N191" s="121"/>
      <c r="O191" s="47">
        <f>IF(E191=0,"",E191/D190)</f>
        <v>0.88888888888888884</v>
      </c>
      <c r="P191" s="48">
        <v>20</v>
      </c>
      <c r="Q191" s="49">
        <f t="shared" si="16"/>
        <v>0.95238095238095233</v>
      </c>
      <c r="R191" s="49">
        <f t="shared" si="17"/>
        <v>4.7619047619047672E-2</v>
      </c>
      <c r="T191" s="27"/>
      <c r="U191" s="27"/>
      <c r="V191" s="27"/>
      <c r="W191" s="27"/>
      <c r="X191" s="27"/>
      <c r="Y191" s="27"/>
      <c r="Z191" s="27"/>
    </row>
    <row r="192" spans="1:26" ht="15.75" customHeight="1" x14ac:dyDescent="0.25">
      <c r="A192" s="41">
        <v>2101</v>
      </c>
      <c r="B192" s="42"/>
      <c r="C192" s="42"/>
      <c r="D192" s="42"/>
      <c r="E192" s="42">
        <v>17</v>
      </c>
      <c r="F192" s="171"/>
      <c r="G192" s="171"/>
      <c r="H192" s="171"/>
      <c r="I192" s="171"/>
      <c r="J192" s="171"/>
      <c r="K192" s="131"/>
      <c r="L192" s="119"/>
      <c r="M192" s="120"/>
      <c r="N192" s="120"/>
      <c r="O192" s="120"/>
      <c r="P192" s="48">
        <v>20</v>
      </c>
      <c r="Q192" s="127"/>
      <c r="R192" s="126"/>
      <c r="T192" s="27"/>
      <c r="U192" s="27"/>
      <c r="V192" s="27"/>
      <c r="W192" s="27"/>
      <c r="X192" s="27"/>
      <c r="Y192" s="27"/>
      <c r="Z192" s="27"/>
    </row>
    <row r="193" spans="1:26" ht="15.75" customHeight="1" x14ac:dyDescent="0.25">
      <c r="A193" s="41">
        <v>2102</v>
      </c>
      <c r="B193" s="42"/>
      <c r="C193" s="42"/>
      <c r="D193" s="42"/>
      <c r="E193" s="42">
        <v>13</v>
      </c>
      <c r="F193" s="171"/>
      <c r="G193" s="171"/>
      <c r="H193" s="171"/>
      <c r="I193" s="171"/>
      <c r="J193" s="171"/>
      <c r="K193" s="131"/>
      <c r="L193" s="119"/>
      <c r="M193" s="120"/>
      <c r="N193" s="120"/>
      <c r="O193" s="120"/>
      <c r="P193" s="48">
        <v>13</v>
      </c>
      <c r="Q193" s="127"/>
      <c r="R193" s="126"/>
      <c r="T193" s="27"/>
      <c r="U193" s="27"/>
      <c r="V193" s="27"/>
      <c r="W193" s="27"/>
      <c r="X193" s="27"/>
      <c r="Y193" s="27"/>
      <c r="Z193" s="27"/>
    </row>
    <row r="194" spans="1:26" ht="15.75" customHeight="1" x14ac:dyDescent="0.25">
      <c r="A194" s="41">
        <v>2201</v>
      </c>
      <c r="B194" s="42"/>
      <c r="C194" s="42"/>
      <c r="D194" s="42"/>
      <c r="E194" s="176">
        <v>2</v>
      </c>
      <c r="F194" s="171"/>
      <c r="G194" s="171"/>
      <c r="H194" s="171"/>
      <c r="I194" s="171"/>
      <c r="J194" s="171"/>
      <c r="K194" s="131"/>
      <c r="L194" s="119"/>
      <c r="M194" s="120"/>
      <c r="N194" s="120"/>
      <c r="O194" s="120"/>
      <c r="P194" s="48">
        <v>2</v>
      </c>
      <c r="Q194" s="127"/>
      <c r="R194" s="126"/>
      <c r="T194" s="27"/>
      <c r="U194" s="27"/>
      <c r="V194" s="27"/>
      <c r="W194" s="27"/>
      <c r="X194" s="27"/>
      <c r="Y194" s="27"/>
      <c r="Z194" s="27"/>
    </row>
    <row r="195" spans="1:26" ht="15.75" customHeight="1" x14ac:dyDescent="0.25">
      <c r="A195" s="41">
        <v>2202</v>
      </c>
      <c r="B195" s="42"/>
      <c r="C195" s="42"/>
      <c r="D195" s="42"/>
      <c r="E195" s="42">
        <v>2</v>
      </c>
      <c r="F195" s="171"/>
      <c r="G195" s="171"/>
      <c r="H195" s="171"/>
      <c r="I195" s="171"/>
      <c r="J195" s="171"/>
      <c r="K195" s="131"/>
      <c r="L195" s="119"/>
      <c r="M195" s="120"/>
      <c r="N195" s="120"/>
      <c r="O195" s="120"/>
      <c r="P195" s="48">
        <v>2</v>
      </c>
      <c r="Q195" s="127"/>
      <c r="R195" s="126"/>
      <c r="T195" s="27"/>
      <c r="U195" s="27"/>
      <c r="V195" s="27"/>
      <c r="W195" s="27"/>
      <c r="X195" s="27"/>
      <c r="Y195" s="27"/>
      <c r="Z195" s="27"/>
    </row>
    <row r="196" spans="1:26" ht="15.75" customHeight="1" x14ac:dyDescent="0.25">
      <c r="A196" s="41">
        <v>2301</v>
      </c>
      <c r="B196" s="42"/>
      <c r="C196" s="42"/>
      <c r="D196" s="42"/>
      <c r="E196" s="42">
        <v>1</v>
      </c>
      <c r="F196" s="171"/>
      <c r="G196" s="171"/>
      <c r="H196" s="171"/>
      <c r="I196" s="171"/>
      <c r="J196" s="171"/>
      <c r="K196" s="131"/>
      <c r="L196" s="119"/>
      <c r="M196" s="120"/>
      <c r="N196" s="120"/>
      <c r="O196" s="120"/>
      <c r="P196" s="48">
        <v>1</v>
      </c>
      <c r="Q196" s="127"/>
      <c r="R196" s="126"/>
      <c r="T196" s="27"/>
      <c r="U196" s="27"/>
      <c r="V196" s="27"/>
      <c r="W196" s="27"/>
      <c r="X196" s="27"/>
      <c r="Y196" s="27"/>
      <c r="Z196" s="27"/>
    </row>
    <row r="197" spans="1:26" ht="15.75" customHeight="1" x14ac:dyDescent="0.25">
      <c r="A197" s="41">
        <v>2302</v>
      </c>
      <c r="B197" s="42"/>
      <c r="C197" s="42"/>
      <c r="D197" s="42"/>
      <c r="E197" s="42">
        <v>1</v>
      </c>
      <c r="F197" s="171"/>
      <c r="G197" s="171"/>
      <c r="H197" s="171"/>
      <c r="I197" s="171"/>
      <c r="J197" s="171"/>
      <c r="K197" s="131"/>
      <c r="L197" s="119"/>
      <c r="M197" s="120"/>
      <c r="N197" s="120"/>
      <c r="O197" s="120"/>
      <c r="P197" s="48">
        <v>1</v>
      </c>
      <c r="Q197" s="127"/>
      <c r="R197" s="126"/>
      <c r="T197" s="27"/>
      <c r="U197" s="27"/>
      <c r="V197" s="27"/>
      <c r="W197" s="27"/>
      <c r="X197" s="27"/>
      <c r="Y197" s="27"/>
      <c r="Z197" s="27"/>
    </row>
    <row r="198" spans="1:26" ht="15.75" customHeight="1" x14ac:dyDescent="0.25">
      <c r="A198" s="41">
        <v>2401</v>
      </c>
      <c r="B198" s="42"/>
      <c r="C198" s="42"/>
      <c r="D198" s="42"/>
      <c r="E198" s="42"/>
      <c r="F198" s="171"/>
      <c r="G198" s="171"/>
      <c r="H198" s="171"/>
      <c r="I198" s="171"/>
      <c r="J198" s="171"/>
      <c r="K198" s="131"/>
      <c r="L198" s="119"/>
      <c r="M198" s="120"/>
      <c r="N198" s="122"/>
      <c r="O198" s="126"/>
      <c r="P198" s="124"/>
      <c r="Q198" s="127"/>
      <c r="R198" s="126"/>
      <c r="T198" s="27"/>
      <c r="U198" s="27"/>
      <c r="V198" s="27"/>
      <c r="W198" s="27"/>
      <c r="X198" s="27"/>
      <c r="Y198" s="27"/>
      <c r="Z198" s="27"/>
    </row>
    <row r="199" spans="1:26" ht="15.75" customHeight="1" x14ac:dyDescent="0.25">
      <c r="A199" s="41">
        <v>2402</v>
      </c>
      <c r="B199" s="42"/>
      <c r="C199" s="42"/>
      <c r="D199" s="42"/>
      <c r="E199" s="42"/>
      <c r="F199" s="171"/>
      <c r="G199" s="171"/>
      <c r="H199" s="171"/>
      <c r="I199" s="171"/>
      <c r="J199" s="171"/>
      <c r="K199" s="131"/>
      <c r="L199" s="119"/>
      <c r="M199" s="120"/>
      <c r="N199" s="122"/>
      <c r="O199" s="126"/>
      <c r="P199" s="124"/>
      <c r="Q199" s="127"/>
      <c r="R199" s="126"/>
      <c r="T199" s="27"/>
      <c r="U199" s="27"/>
      <c r="V199" s="27"/>
      <c r="W199" s="27"/>
      <c r="X199" s="27"/>
      <c r="Y199" s="27"/>
      <c r="Z199" s="27"/>
    </row>
    <row r="200" spans="1:26" ht="15.75" customHeight="1" x14ac:dyDescent="0.25">
      <c r="A200" s="41">
        <v>2501</v>
      </c>
      <c r="B200" s="42"/>
      <c r="C200" s="42"/>
      <c r="D200" s="42"/>
      <c r="E200" s="42"/>
      <c r="F200" s="171"/>
      <c r="G200" s="171"/>
      <c r="H200" s="171"/>
      <c r="I200" s="171"/>
      <c r="J200" s="171"/>
      <c r="K200" s="131"/>
      <c r="L200" s="119"/>
      <c r="M200" s="120"/>
      <c r="N200" s="122"/>
      <c r="O200" s="120"/>
      <c r="P200" s="122"/>
      <c r="Q200" s="151"/>
      <c r="R200" s="126"/>
      <c r="T200" s="27"/>
      <c r="U200" s="27"/>
      <c r="V200" s="27"/>
      <c r="W200" s="27"/>
      <c r="X200" s="27"/>
      <c r="Y200" s="27"/>
      <c r="Z200" s="27"/>
    </row>
    <row r="201" spans="1:26" ht="15.75" customHeight="1" x14ac:dyDescent="0.25">
      <c r="A201" s="41">
        <v>2502</v>
      </c>
      <c r="B201" s="42"/>
      <c r="C201" s="42"/>
      <c r="D201" s="42"/>
      <c r="E201" s="42"/>
      <c r="F201" s="171"/>
      <c r="G201" s="171"/>
      <c r="H201" s="171"/>
      <c r="I201" s="171"/>
      <c r="J201" s="171"/>
      <c r="K201" s="131"/>
      <c r="L201" s="119"/>
      <c r="M201" s="120"/>
      <c r="N201" s="122"/>
      <c r="O201" s="52" t="s">
        <v>35</v>
      </c>
      <c r="P201" s="94"/>
      <c r="Q201" s="54" t="str">
        <f>IF(SUM(K192:K201)=0,"",SUM(K192:K201))</f>
        <v/>
      </c>
      <c r="R201" s="55" t="s">
        <v>20</v>
      </c>
      <c r="T201" s="27"/>
      <c r="U201" s="27"/>
      <c r="V201" s="27"/>
      <c r="W201" s="27"/>
      <c r="X201" s="27"/>
      <c r="Y201" s="27"/>
      <c r="Z201" s="27"/>
    </row>
    <row r="202" spans="1:26" ht="15.75" customHeight="1" x14ac:dyDescent="0.25">
      <c r="A202" s="41">
        <v>2601</v>
      </c>
      <c r="B202" s="42"/>
      <c r="C202" s="42"/>
      <c r="D202" s="42"/>
      <c r="E202" s="42"/>
      <c r="F202" s="171"/>
      <c r="G202" s="171"/>
      <c r="H202" s="171"/>
      <c r="I202" s="171"/>
      <c r="J202" s="171"/>
      <c r="K202" s="131"/>
      <c r="L202" s="119"/>
      <c r="M202" s="120"/>
      <c r="N202" s="122"/>
      <c r="O202" s="56" t="s">
        <v>36</v>
      </c>
      <c r="P202" s="96" t="e">
        <f>IF(P201/Q201=0,"",P201/Q201)</f>
        <v>#VALUE!</v>
      </c>
      <c r="Q202" s="58" t="e">
        <f>IF(P201/Q201=0,"",P201/Q201)</f>
        <v>#VALUE!</v>
      </c>
      <c r="R202" s="59" t="s">
        <v>37</v>
      </c>
      <c r="T202" s="27"/>
      <c r="U202" s="27"/>
      <c r="V202" s="27"/>
      <c r="W202" s="27"/>
      <c r="X202" s="27"/>
      <c r="Y202" s="27"/>
      <c r="Z202" s="27"/>
    </row>
    <row r="203" spans="1:26" ht="15.75" customHeight="1" x14ac:dyDescent="0.25">
      <c r="A203" s="41">
        <v>2602</v>
      </c>
      <c r="B203" s="42"/>
      <c r="C203" s="42"/>
      <c r="D203" s="42"/>
      <c r="E203" s="42"/>
      <c r="F203" s="171"/>
      <c r="G203" s="171"/>
      <c r="H203" s="171"/>
      <c r="I203" s="171"/>
      <c r="J203" s="171"/>
      <c r="K203" s="131"/>
      <c r="L203" s="128"/>
      <c r="M203" s="129"/>
      <c r="N203" s="130"/>
      <c r="O203" s="61"/>
      <c r="P203" s="62"/>
      <c r="Q203" s="62"/>
      <c r="R203" s="63"/>
      <c r="T203" s="27"/>
      <c r="U203" s="27"/>
      <c r="V203" s="27"/>
      <c r="W203" s="27"/>
      <c r="X203" s="27"/>
      <c r="Y203" s="27"/>
      <c r="Z203" s="27"/>
    </row>
    <row r="204" spans="1:26" ht="18" customHeight="1" x14ac:dyDescent="0.25">
      <c r="A204" s="22"/>
      <c r="B204" s="210" t="s">
        <v>79</v>
      </c>
      <c r="C204" s="210"/>
      <c r="D204" s="210"/>
      <c r="E204" s="210"/>
      <c r="F204" s="210"/>
      <c r="G204" s="210"/>
      <c r="H204" s="210"/>
      <c r="I204" s="210"/>
      <c r="J204" s="210"/>
      <c r="K204" s="64">
        <f>SUM(K188:K200)</f>
        <v>0</v>
      </c>
      <c r="L204" s="65" t="str">
        <f>IF(K196=0,"",K196/B188)</f>
        <v/>
      </c>
      <c r="M204" s="65" t="str">
        <f>IF(K204=0,"",K204/B188)</f>
        <v/>
      </c>
      <c r="N204" s="65" t="str">
        <f>IF(K196=0,"",M204-L204)</f>
        <v/>
      </c>
      <c r="O204" s="1"/>
      <c r="P204" s="27"/>
      <c r="Q204" s="30"/>
      <c r="R204" s="1"/>
      <c r="T204" s="27"/>
      <c r="U204" s="27"/>
      <c r="V204" s="27"/>
      <c r="W204" s="27"/>
      <c r="X204" s="27"/>
      <c r="Y204" s="27"/>
      <c r="Z204" s="27"/>
    </row>
    <row r="205" spans="1:26" ht="12.75" customHeight="1" x14ac:dyDescent="0.2">
      <c r="A205" s="27"/>
      <c r="B205" s="182"/>
      <c r="C205" s="27"/>
      <c r="D205" s="27"/>
      <c r="E205" s="27"/>
      <c r="F205" s="27"/>
      <c r="G205" s="27"/>
      <c r="H205" s="27"/>
      <c r="I205" s="27"/>
      <c r="J205" s="27"/>
      <c r="K205" s="189"/>
      <c r="L205" s="1"/>
      <c r="M205" s="1"/>
      <c r="N205" s="27"/>
      <c r="O205" s="1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spans="1:26" ht="12.75" customHeight="1" x14ac:dyDescent="0.2">
      <c r="A206" s="27"/>
      <c r="B206" s="182"/>
      <c r="C206" s="27"/>
      <c r="D206" s="27"/>
      <c r="E206" s="27"/>
      <c r="F206" s="27"/>
      <c r="G206" s="27"/>
      <c r="H206" s="27"/>
      <c r="I206" s="27"/>
      <c r="J206" s="27"/>
      <c r="K206" s="189"/>
      <c r="L206" s="1"/>
      <c r="M206" s="1"/>
      <c r="N206" s="27"/>
      <c r="O206" s="1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spans="1:26" ht="26.25" customHeight="1" x14ac:dyDescent="0.4">
      <c r="B207" s="211" t="s">
        <v>68</v>
      </c>
      <c r="C207" s="212"/>
      <c r="D207" s="212"/>
      <c r="E207" s="212"/>
      <c r="F207" s="212"/>
      <c r="G207" s="212"/>
      <c r="H207" s="212"/>
      <c r="I207" s="212"/>
      <c r="J207" s="212"/>
      <c r="K207" s="66" t="s">
        <v>91</v>
      </c>
      <c r="L207" s="1"/>
      <c r="M207" s="1"/>
      <c r="N207" s="27"/>
      <c r="O207" s="1"/>
      <c r="P207" s="27"/>
      <c r="Q207" s="27"/>
      <c r="R207" s="27"/>
      <c r="T207" s="27"/>
      <c r="U207" s="27"/>
      <c r="V207" s="27"/>
      <c r="W207" s="27"/>
      <c r="X207" s="27"/>
      <c r="Y207" s="27"/>
      <c r="Z207" s="27"/>
    </row>
    <row r="208" spans="1:26" ht="20.25" customHeight="1" x14ac:dyDescent="0.2">
      <c r="A208" s="223" t="s">
        <v>19</v>
      </c>
      <c r="B208" s="224" t="s">
        <v>69</v>
      </c>
      <c r="C208" s="225"/>
      <c r="D208" s="225"/>
      <c r="E208" s="225"/>
      <c r="F208" s="225"/>
      <c r="G208" s="225"/>
      <c r="H208" s="225"/>
      <c r="I208" s="225"/>
      <c r="J208" s="226"/>
      <c r="K208" s="227" t="s">
        <v>20</v>
      </c>
      <c r="L208" s="221" t="s">
        <v>11</v>
      </c>
      <c r="M208" s="221" t="s">
        <v>12</v>
      </c>
      <c r="N208" s="229" t="s">
        <v>13</v>
      </c>
      <c r="O208" s="221" t="s">
        <v>14</v>
      </c>
      <c r="P208" s="222" t="s">
        <v>15</v>
      </c>
      <c r="Q208" s="222" t="s">
        <v>16</v>
      </c>
      <c r="R208" s="221" t="s">
        <v>17</v>
      </c>
      <c r="T208" s="27"/>
      <c r="U208" s="27"/>
      <c r="V208" s="27"/>
      <c r="W208" s="27"/>
      <c r="X208" s="27"/>
      <c r="Y208" s="27"/>
      <c r="Z208" s="27"/>
    </row>
    <row r="209" spans="1:26" ht="15.75" customHeight="1" x14ac:dyDescent="0.25">
      <c r="A209" s="217"/>
      <c r="B209" s="41" t="s">
        <v>70</v>
      </c>
      <c r="C209" s="41" t="s">
        <v>71</v>
      </c>
      <c r="D209" s="41" t="s">
        <v>72</v>
      </c>
      <c r="E209" s="41" t="s">
        <v>73</v>
      </c>
      <c r="F209" s="41" t="s">
        <v>74</v>
      </c>
      <c r="G209" s="41" t="s">
        <v>75</v>
      </c>
      <c r="H209" s="41" t="s">
        <v>76</v>
      </c>
      <c r="I209" s="41" t="s">
        <v>77</v>
      </c>
      <c r="J209" s="41" t="s">
        <v>78</v>
      </c>
      <c r="K209" s="253"/>
      <c r="L209" s="217"/>
      <c r="M209" s="217"/>
      <c r="N209" s="217"/>
      <c r="O209" s="217"/>
      <c r="P209" s="217"/>
      <c r="Q209" s="217"/>
      <c r="R209" s="217"/>
      <c r="T209" s="27"/>
      <c r="U209" s="27"/>
      <c r="V209" s="27"/>
      <c r="W209" s="27"/>
      <c r="X209" s="27"/>
      <c r="Y209" s="27"/>
      <c r="Z209" s="27"/>
    </row>
    <row r="210" spans="1:26" ht="15.75" customHeight="1" x14ac:dyDescent="0.25">
      <c r="A210" s="41">
        <v>2001</v>
      </c>
      <c r="B210" s="42">
        <v>33</v>
      </c>
      <c r="C210" s="42"/>
      <c r="D210" s="42"/>
      <c r="E210" s="42"/>
      <c r="F210" s="171"/>
      <c r="G210" s="171"/>
      <c r="H210" s="171"/>
      <c r="I210" s="171"/>
      <c r="J210" s="171"/>
      <c r="K210" s="131"/>
      <c r="L210" s="114"/>
      <c r="M210" s="115"/>
      <c r="N210" s="116"/>
      <c r="O210" s="43"/>
      <c r="P210" s="44">
        <f>B210</f>
        <v>33</v>
      </c>
      <c r="Q210" s="45"/>
      <c r="R210" s="43"/>
      <c r="T210" s="27"/>
      <c r="U210" s="27"/>
      <c r="V210" s="27"/>
      <c r="W210" s="27"/>
      <c r="X210" s="27"/>
      <c r="Y210" s="27"/>
      <c r="Z210" s="27"/>
    </row>
    <row r="211" spans="1:26" ht="15.75" customHeight="1" x14ac:dyDescent="0.25">
      <c r="A211" s="41">
        <v>2002</v>
      </c>
      <c r="B211" s="42"/>
      <c r="C211" s="42">
        <v>33</v>
      </c>
      <c r="D211" s="42"/>
      <c r="E211" s="42"/>
      <c r="F211" s="171"/>
      <c r="G211" s="171"/>
      <c r="H211" s="171"/>
      <c r="I211" s="171"/>
      <c r="J211" s="171"/>
      <c r="K211" s="131"/>
      <c r="L211" s="119"/>
      <c r="M211" s="120"/>
      <c r="N211" s="121"/>
      <c r="O211" s="47">
        <f>IF(C211=0,"",C211/B210)</f>
        <v>1</v>
      </c>
      <c r="P211" s="48">
        <v>33</v>
      </c>
      <c r="Q211" s="49">
        <f t="shared" ref="Q211:Q213" si="18">IF(P211=0,"",P211/P210)</f>
        <v>1</v>
      </c>
      <c r="R211" s="49">
        <f t="shared" ref="R211:R213" si="19">IF(P211=0,"",100%-Q211)</f>
        <v>0</v>
      </c>
      <c r="T211" s="27"/>
      <c r="U211" s="27"/>
      <c r="V211" s="27"/>
      <c r="W211" s="27"/>
      <c r="X211" s="27"/>
      <c r="Y211" s="27"/>
      <c r="Z211" s="27"/>
    </row>
    <row r="212" spans="1:26" ht="15.75" customHeight="1" x14ac:dyDescent="0.25">
      <c r="A212" s="41">
        <v>2101</v>
      </c>
      <c r="B212" s="42"/>
      <c r="C212" s="42"/>
      <c r="D212" s="42">
        <v>31</v>
      </c>
      <c r="E212" s="42"/>
      <c r="F212" s="171"/>
      <c r="G212" s="171"/>
      <c r="H212" s="171"/>
      <c r="I212" s="171"/>
      <c r="J212" s="171"/>
      <c r="K212" s="131"/>
      <c r="L212" s="119"/>
      <c r="M212" s="120"/>
      <c r="N212" s="121"/>
      <c r="O212" s="47">
        <f>IF(D212=0,"",D212/C211)</f>
        <v>0.93939393939393945</v>
      </c>
      <c r="P212" s="48">
        <v>33</v>
      </c>
      <c r="Q212" s="49">
        <f t="shared" si="18"/>
        <v>1</v>
      </c>
      <c r="R212" s="49">
        <f t="shared" si="19"/>
        <v>0</v>
      </c>
      <c r="S212" s="32">
        <f>P212/P210</f>
        <v>1</v>
      </c>
      <c r="T212" s="27"/>
      <c r="U212" s="27"/>
      <c r="V212" s="27"/>
      <c r="W212" s="27"/>
      <c r="X212" s="27"/>
      <c r="Y212" s="27"/>
      <c r="Z212" s="27"/>
    </row>
    <row r="213" spans="1:26" ht="15.75" customHeight="1" x14ac:dyDescent="0.25">
      <c r="A213" s="41">
        <v>2102</v>
      </c>
      <c r="B213" s="42"/>
      <c r="C213" s="42"/>
      <c r="D213" s="42"/>
      <c r="E213" s="42">
        <v>27</v>
      </c>
      <c r="F213" s="171"/>
      <c r="G213" s="171"/>
      <c r="H213" s="171"/>
      <c r="I213" s="171"/>
      <c r="J213" s="171"/>
      <c r="K213" s="131"/>
      <c r="L213" s="119"/>
      <c r="M213" s="120"/>
      <c r="N213" s="121"/>
      <c r="O213" s="47">
        <f>IF(E213=0,"",E213/D212)</f>
        <v>0.87096774193548387</v>
      </c>
      <c r="P213" s="48">
        <v>31</v>
      </c>
      <c r="Q213" s="49">
        <f t="shared" si="18"/>
        <v>0.93939393939393945</v>
      </c>
      <c r="R213" s="49">
        <f t="shared" si="19"/>
        <v>6.0606060606060552E-2</v>
      </c>
      <c r="T213" s="27"/>
      <c r="U213" s="27"/>
      <c r="V213" s="27"/>
      <c r="W213" s="27"/>
      <c r="X213" s="27"/>
      <c r="Y213" s="27"/>
      <c r="Z213" s="27"/>
    </row>
    <row r="214" spans="1:26" ht="15.75" customHeight="1" x14ac:dyDescent="0.25">
      <c r="A214" s="41">
        <v>2201</v>
      </c>
      <c r="B214" s="42"/>
      <c r="C214" s="42"/>
      <c r="D214" s="42"/>
      <c r="E214" s="176">
        <v>18</v>
      </c>
      <c r="F214" s="171"/>
      <c r="G214" s="171"/>
      <c r="H214" s="171"/>
      <c r="I214" s="171"/>
      <c r="J214" s="171"/>
      <c r="K214" s="131"/>
      <c r="L214" s="119"/>
      <c r="M214" s="120"/>
      <c r="N214" s="120"/>
      <c r="O214" s="120"/>
      <c r="P214" s="48">
        <v>18</v>
      </c>
      <c r="Q214" s="173"/>
      <c r="R214" s="126"/>
      <c r="T214" s="27"/>
      <c r="U214" s="27"/>
      <c r="V214" s="27"/>
      <c r="W214" s="27"/>
      <c r="X214" s="27"/>
      <c r="Y214" s="27"/>
      <c r="Z214" s="27"/>
    </row>
    <row r="215" spans="1:26" ht="15.75" customHeight="1" x14ac:dyDescent="0.25">
      <c r="A215" s="41">
        <v>2202</v>
      </c>
      <c r="B215" s="42"/>
      <c r="C215" s="42"/>
      <c r="D215" s="42"/>
      <c r="E215" s="42">
        <v>15</v>
      </c>
      <c r="F215" s="171"/>
      <c r="G215" s="171"/>
      <c r="H215" s="171"/>
      <c r="I215" s="171"/>
      <c r="J215" s="171"/>
      <c r="K215" s="131"/>
      <c r="L215" s="119"/>
      <c r="M215" s="120"/>
      <c r="N215" s="120"/>
      <c r="O215" s="120"/>
      <c r="P215" s="48">
        <v>15</v>
      </c>
      <c r="Q215" s="173"/>
      <c r="R215" s="126"/>
      <c r="T215" s="27"/>
      <c r="U215" s="27"/>
      <c r="V215" s="27"/>
      <c r="W215" s="27"/>
      <c r="X215" s="27"/>
      <c r="Y215" s="27"/>
      <c r="Z215" s="27"/>
    </row>
    <row r="216" spans="1:26" ht="15.75" customHeight="1" x14ac:dyDescent="0.25">
      <c r="A216" s="41">
        <v>2301</v>
      </c>
      <c r="B216" s="42"/>
      <c r="C216" s="42"/>
      <c r="D216" s="42"/>
      <c r="E216" s="42">
        <v>3</v>
      </c>
      <c r="F216" s="171"/>
      <c r="G216" s="171"/>
      <c r="H216" s="171"/>
      <c r="I216" s="171"/>
      <c r="J216" s="171"/>
      <c r="K216" s="131"/>
      <c r="L216" s="119"/>
      <c r="M216" s="120"/>
      <c r="N216" s="120"/>
      <c r="O216" s="120"/>
      <c r="P216" s="48">
        <v>3</v>
      </c>
      <c r="Q216" s="173"/>
      <c r="R216" s="126"/>
      <c r="T216" s="27"/>
      <c r="U216" s="27"/>
      <c r="V216" s="27"/>
      <c r="W216" s="27"/>
      <c r="X216" s="27"/>
      <c r="Y216" s="27"/>
      <c r="Z216" s="27"/>
    </row>
    <row r="217" spans="1:26" ht="15.75" customHeight="1" x14ac:dyDescent="0.25">
      <c r="A217" s="41">
        <v>2302</v>
      </c>
      <c r="B217" s="42"/>
      <c r="C217" s="42"/>
      <c r="D217" s="42"/>
      <c r="E217" s="42"/>
      <c r="F217" s="171"/>
      <c r="G217" s="171"/>
      <c r="H217" s="171"/>
      <c r="I217" s="171"/>
      <c r="J217" s="171"/>
      <c r="K217" s="131"/>
      <c r="L217" s="119"/>
      <c r="M217" s="120"/>
      <c r="N217" s="120"/>
      <c r="O217" s="120"/>
      <c r="P217" s="48"/>
      <c r="Q217" s="173"/>
      <c r="R217" s="126"/>
      <c r="T217" s="27"/>
      <c r="U217" s="27"/>
      <c r="V217" s="27"/>
      <c r="W217" s="27"/>
      <c r="X217" s="27"/>
      <c r="Y217" s="27"/>
      <c r="Z217" s="27"/>
    </row>
    <row r="218" spans="1:26" ht="15.75" customHeight="1" x14ac:dyDescent="0.25">
      <c r="A218" s="41">
        <v>2401</v>
      </c>
      <c r="B218" s="42"/>
      <c r="C218" s="42"/>
      <c r="D218" s="42"/>
      <c r="E218" s="42"/>
      <c r="F218" s="171"/>
      <c r="G218" s="171"/>
      <c r="H218" s="171"/>
      <c r="I218" s="171"/>
      <c r="J218" s="171"/>
      <c r="K218" s="131"/>
      <c r="L218" s="119"/>
      <c r="M218" s="120"/>
      <c r="N218" s="120"/>
      <c r="O218" s="120"/>
      <c r="P218" s="48"/>
      <c r="Q218" s="173"/>
      <c r="R218" s="126"/>
      <c r="T218" s="27"/>
      <c r="U218" s="27"/>
      <c r="V218" s="27"/>
      <c r="W218" s="27"/>
      <c r="X218" s="27"/>
      <c r="Y218" s="27"/>
      <c r="Z218" s="27"/>
    </row>
    <row r="219" spans="1:26" ht="15.75" customHeight="1" x14ac:dyDescent="0.25">
      <c r="A219" s="41">
        <v>2402</v>
      </c>
      <c r="B219" s="42"/>
      <c r="C219" s="42"/>
      <c r="D219" s="42"/>
      <c r="E219" s="42"/>
      <c r="F219" s="171"/>
      <c r="G219" s="171"/>
      <c r="H219" s="171"/>
      <c r="I219" s="171"/>
      <c r="J219" s="171"/>
      <c r="K219" s="131"/>
      <c r="L219" s="119"/>
      <c r="M219" s="120"/>
      <c r="N219" s="120"/>
      <c r="O219" s="120"/>
      <c r="P219" s="174"/>
      <c r="Q219" s="173"/>
      <c r="R219" s="126"/>
      <c r="T219" s="27"/>
      <c r="U219" s="27"/>
      <c r="V219" s="27"/>
      <c r="W219" s="27"/>
      <c r="X219" s="27"/>
      <c r="Y219" s="27"/>
      <c r="Z219" s="27"/>
    </row>
    <row r="220" spans="1:26" ht="15.75" customHeight="1" x14ac:dyDescent="0.25">
      <c r="A220" s="41">
        <v>2501</v>
      </c>
      <c r="B220" s="42"/>
      <c r="C220" s="42"/>
      <c r="D220" s="42"/>
      <c r="E220" s="42"/>
      <c r="F220" s="171"/>
      <c r="G220" s="171"/>
      <c r="H220" s="171"/>
      <c r="I220" s="171"/>
      <c r="J220" s="171"/>
      <c r="K220" s="131"/>
      <c r="L220" s="119"/>
      <c r="M220" s="120"/>
      <c r="N220" s="120"/>
      <c r="O220" s="120"/>
      <c r="P220" s="164"/>
      <c r="Q220" s="173"/>
      <c r="R220" s="126"/>
      <c r="T220" s="27"/>
      <c r="U220" s="27"/>
      <c r="V220" s="27"/>
      <c r="W220" s="27"/>
      <c r="X220" s="27"/>
      <c r="Y220" s="27"/>
      <c r="Z220" s="27"/>
    </row>
    <row r="221" spans="1:26" ht="15.75" customHeight="1" x14ac:dyDescent="0.25">
      <c r="A221" s="41">
        <v>2502</v>
      </c>
      <c r="B221" s="42"/>
      <c r="C221" s="42"/>
      <c r="D221" s="42"/>
      <c r="E221" s="42"/>
      <c r="F221" s="171"/>
      <c r="G221" s="171"/>
      <c r="H221" s="171"/>
      <c r="I221" s="171"/>
      <c r="J221" s="171"/>
      <c r="K221" s="131"/>
      <c r="L221" s="119"/>
      <c r="M221" s="120"/>
      <c r="N221" s="122"/>
      <c r="O221" s="126"/>
      <c r="P221" s="175"/>
      <c r="Q221" s="127"/>
      <c r="R221" s="126"/>
      <c r="T221" s="27"/>
      <c r="U221" s="27"/>
      <c r="V221" s="27"/>
      <c r="W221" s="27"/>
      <c r="X221" s="27"/>
      <c r="Y221" s="27"/>
      <c r="Z221" s="27"/>
    </row>
    <row r="222" spans="1:26" ht="15.75" customHeight="1" x14ac:dyDescent="0.25">
      <c r="A222" s="41">
        <v>2601</v>
      </c>
      <c r="B222" s="42"/>
      <c r="C222" s="42"/>
      <c r="D222" s="42"/>
      <c r="E222" s="42"/>
      <c r="F222" s="171"/>
      <c r="G222" s="171"/>
      <c r="H222" s="171"/>
      <c r="I222" s="171"/>
      <c r="J222" s="171"/>
      <c r="K222" s="131"/>
      <c r="L222" s="119"/>
      <c r="M222" s="120"/>
      <c r="N222" s="122"/>
      <c r="O222" s="120"/>
      <c r="P222" s="122"/>
      <c r="Q222" s="151"/>
      <c r="R222" s="126"/>
      <c r="T222" s="27"/>
      <c r="U222" s="27"/>
      <c r="V222" s="27"/>
      <c r="W222" s="27"/>
      <c r="X222" s="27"/>
      <c r="Y222" s="27"/>
      <c r="Z222" s="27"/>
    </row>
    <row r="223" spans="1:26" ht="15.75" customHeight="1" x14ac:dyDescent="0.25">
      <c r="A223" s="41">
        <v>2602</v>
      </c>
      <c r="B223" s="42"/>
      <c r="C223" s="42"/>
      <c r="D223" s="42"/>
      <c r="E223" s="42"/>
      <c r="F223" s="171"/>
      <c r="G223" s="171"/>
      <c r="H223" s="171"/>
      <c r="I223" s="171"/>
      <c r="J223" s="171"/>
      <c r="K223" s="131"/>
      <c r="L223" s="119"/>
      <c r="M223" s="120"/>
      <c r="N223" s="122"/>
      <c r="O223" s="52" t="s">
        <v>35</v>
      </c>
      <c r="P223" s="94"/>
      <c r="Q223" s="54" t="str">
        <f>IF(SUM(K214:K223)=0,"",SUM(K214:K223))</f>
        <v/>
      </c>
      <c r="R223" s="55" t="s">
        <v>20</v>
      </c>
      <c r="T223" s="27"/>
      <c r="U223" s="27"/>
      <c r="V223" s="27"/>
      <c r="W223" s="27"/>
      <c r="X223" s="27"/>
      <c r="Y223" s="27"/>
      <c r="Z223" s="27"/>
    </row>
    <row r="224" spans="1:26" ht="15.75" customHeight="1" x14ac:dyDescent="0.25">
      <c r="A224" s="41">
        <v>2701</v>
      </c>
      <c r="B224" s="42"/>
      <c r="C224" s="42"/>
      <c r="D224" s="42"/>
      <c r="E224" s="42"/>
      <c r="F224" s="171"/>
      <c r="G224" s="171"/>
      <c r="H224" s="171"/>
      <c r="I224" s="171"/>
      <c r="J224" s="171"/>
      <c r="K224" s="131"/>
      <c r="L224" s="119"/>
      <c r="M224" s="120"/>
      <c r="N224" s="122"/>
      <c r="O224" s="56" t="s">
        <v>36</v>
      </c>
      <c r="P224" s="96" t="e">
        <f>IF(P223/Q223=0,"",P223/Q223)</f>
        <v>#VALUE!</v>
      </c>
      <c r="Q224" s="58" t="e">
        <f>IF(P223/Q223=0,"",P223/Q223)</f>
        <v>#VALUE!</v>
      </c>
      <c r="R224" s="59" t="s">
        <v>37</v>
      </c>
      <c r="T224" s="27"/>
      <c r="U224" s="27"/>
      <c r="V224" s="27"/>
      <c r="W224" s="27"/>
      <c r="X224" s="27"/>
      <c r="Y224" s="27"/>
      <c r="Z224" s="27"/>
    </row>
    <row r="225" spans="1:26" ht="15.75" customHeight="1" x14ac:dyDescent="0.25">
      <c r="A225" s="41">
        <v>2702</v>
      </c>
      <c r="B225" s="42"/>
      <c r="C225" s="42"/>
      <c r="D225" s="42"/>
      <c r="E225" s="42"/>
      <c r="F225" s="171"/>
      <c r="G225" s="171"/>
      <c r="H225" s="171"/>
      <c r="I225" s="171"/>
      <c r="J225" s="171"/>
      <c r="K225" s="131"/>
      <c r="L225" s="128"/>
      <c r="M225" s="129"/>
      <c r="N225" s="130"/>
      <c r="O225" s="61"/>
      <c r="P225" s="62"/>
      <c r="Q225" s="62"/>
      <c r="R225" s="63"/>
      <c r="T225" s="27"/>
      <c r="U225" s="27"/>
      <c r="V225" s="27"/>
      <c r="W225" s="27"/>
      <c r="X225" s="27"/>
      <c r="Y225" s="27"/>
      <c r="Z225" s="27"/>
    </row>
    <row r="226" spans="1:26" ht="18" customHeight="1" x14ac:dyDescent="0.25">
      <c r="A226" s="22"/>
      <c r="B226" s="210" t="s">
        <v>79</v>
      </c>
      <c r="C226" s="210"/>
      <c r="D226" s="210"/>
      <c r="E226" s="210"/>
      <c r="F226" s="210"/>
      <c r="G226" s="210"/>
      <c r="H226" s="210"/>
      <c r="I226" s="210"/>
      <c r="J226" s="210"/>
      <c r="K226" s="64">
        <f>SUM(K210:K222)</f>
        <v>0</v>
      </c>
      <c r="L226" s="65" t="str">
        <f>IF(K218=0,"",K218/B210)</f>
        <v/>
      </c>
      <c r="M226" s="65" t="str">
        <f>IF(K226=0,"",K226/B210)</f>
        <v/>
      </c>
      <c r="N226" s="65" t="str">
        <f>IF(K218=0,"",M226-L226)</f>
        <v/>
      </c>
      <c r="O226" s="1"/>
      <c r="P226" s="27"/>
      <c r="Q226" s="30"/>
      <c r="R226" s="1"/>
      <c r="T226" s="27"/>
      <c r="U226" s="27"/>
      <c r="V226" s="27"/>
      <c r="W226" s="27"/>
      <c r="X226" s="27"/>
      <c r="Y226" s="27"/>
      <c r="Z226" s="27"/>
    </row>
    <row r="227" spans="1:26" ht="12.75" customHeight="1" x14ac:dyDescent="0.2">
      <c r="A227" s="27"/>
      <c r="B227" s="182"/>
      <c r="C227" s="27"/>
      <c r="D227" s="27"/>
      <c r="E227" s="27"/>
      <c r="F227" s="27"/>
      <c r="G227" s="27"/>
      <c r="H227" s="27"/>
      <c r="I227" s="27"/>
      <c r="J227" s="27"/>
      <c r="K227" s="189"/>
      <c r="L227" s="1"/>
      <c r="M227" s="1"/>
      <c r="N227" s="27"/>
      <c r="O227" s="1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spans="1:26" ht="12.75" customHeight="1" x14ac:dyDescent="0.2">
      <c r="A228" s="27"/>
      <c r="B228" s="182"/>
      <c r="C228" s="27"/>
      <c r="D228" s="27"/>
      <c r="E228" s="27"/>
      <c r="F228" s="27"/>
      <c r="G228" s="27"/>
      <c r="H228" s="27"/>
      <c r="I228" s="27"/>
      <c r="J228" s="27"/>
      <c r="K228" s="189"/>
      <c r="L228" s="1"/>
      <c r="M228" s="1"/>
      <c r="N228" s="27"/>
      <c r="O228" s="1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spans="1:26" ht="26.25" customHeight="1" x14ac:dyDescent="0.4">
      <c r="B229" s="211" t="s">
        <v>68</v>
      </c>
      <c r="C229" s="212"/>
      <c r="D229" s="212"/>
      <c r="E229" s="212"/>
      <c r="F229" s="212"/>
      <c r="G229" s="212"/>
      <c r="H229" s="212"/>
      <c r="I229" s="212"/>
      <c r="J229" s="212"/>
      <c r="K229" s="66" t="s">
        <v>92</v>
      </c>
      <c r="L229" s="1"/>
      <c r="M229" s="1"/>
      <c r="N229" s="27"/>
      <c r="O229" s="1"/>
      <c r="P229" s="27"/>
      <c r="Q229" s="27"/>
      <c r="R229" s="27"/>
      <c r="T229" s="27"/>
      <c r="U229" s="27"/>
      <c r="V229" s="27"/>
      <c r="W229" s="27"/>
      <c r="X229" s="27"/>
      <c r="Y229" s="27"/>
      <c r="Z229" s="27"/>
    </row>
    <row r="230" spans="1:26" ht="20.25" customHeight="1" x14ac:dyDescent="0.2">
      <c r="A230" s="223" t="s">
        <v>19</v>
      </c>
      <c r="B230" s="224" t="s">
        <v>69</v>
      </c>
      <c r="C230" s="225"/>
      <c r="D230" s="225"/>
      <c r="E230" s="225"/>
      <c r="F230" s="225"/>
      <c r="G230" s="225"/>
      <c r="H230" s="225"/>
      <c r="I230" s="225"/>
      <c r="J230" s="226"/>
      <c r="K230" s="227" t="s">
        <v>20</v>
      </c>
      <c r="L230" s="221" t="s">
        <v>11</v>
      </c>
      <c r="M230" s="221" t="s">
        <v>12</v>
      </c>
      <c r="N230" s="229" t="s">
        <v>13</v>
      </c>
      <c r="O230" s="221" t="s">
        <v>14</v>
      </c>
      <c r="P230" s="222" t="s">
        <v>15</v>
      </c>
      <c r="Q230" s="222" t="s">
        <v>16</v>
      </c>
      <c r="R230" s="221" t="s">
        <v>17</v>
      </c>
      <c r="T230" s="27"/>
      <c r="U230" s="27"/>
      <c r="V230" s="27"/>
      <c r="W230" s="27"/>
      <c r="X230" s="27"/>
      <c r="Y230" s="27"/>
      <c r="Z230" s="27"/>
    </row>
    <row r="231" spans="1:26" ht="15.75" customHeight="1" x14ac:dyDescent="0.25">
      <c r="A231" s="217"/>
      <c r="B231" s="41" t="s">
        <v>70</v>
      </c>
      <c r="C231" s="41" t="s">
        <v>71</v>
      </c>
      <c r="D231" s="41" t="s">
        <v>72</v>
      </c>
      <c r="E231" s="41" t="s">
        <v>73</v>
      </c>
      <c r="F231" s="41" t="s">
        <v>74</v>
      </c>
      <c r="G231" s="41" t="s">
        <v>75</v>
      </c>
      <c r="H231" s="41" t="s">
        <v>76</v>
      </c>
      <c r="I231" s="41" t="s">
        <v>77</v>
      </c>
      <c r="J231" s="41" t="s">
        <v>78</v>
      </c>
      <c r="K231" s="253"/>
      <c r="L231" s="217"/>
      <c r="M231" s="217"/>
      <c r="N231" s="217"/>
      <c r="O231" s="217"/>
      <c r="P231" s="217"/>
      <c r="Q231" s="217"/>
      <c r="R231" s="217"/>
      <c r="T231" s="27"/>
      <c r="U231" s="27"/>
      <c r="V231" s="27"/>
      <c r="W231" s="27"/>
      <c r="X231" s="27"/>
      <c r="Y231" s="27"/>
      <c r="Z231" s="27"/>
    </row>
    <row r="232" spans="1:26" ht="15.75" customHeight="1" x14ac:dyDescent="0.25">
      <c r="A232" s="41">
        <v>2002</v>
      </c>
      <c r="B232" s="42">
        <v>31</v>
      </c>
      <c r="C232" s="42"/>
      <c r="D232" s="42"/>
      <c r="E232" s="42"/>
      <c r="F232" s="171"/>
      <c r="G232" s="171"/>
      <c r="H232" s="171"/>
      <c r="I232" s="171"/>
      <c r="J232" s="171"/>
      <c r="K232" s="131"/>
      <c r="L232" s="114"/>
      <c r="M232" s="115"/>
      <c r="N232" s="116"/>
      <c r="O232" s="43"/>
      <c r="P232" s="44">
        <f>B232</f>
        <v>31</v>
      </c>
      <c r="Q232" s="45"/>
      <c r="R232" s="43"/>
      <c r="T232" s="27"/>
      <c r="U232" s="27"/>
      <c r="V232" s="27"/>
      <c r="W232" s="27"/>
      <c r="X232" s="27"/>
      <c r="Y232" s="27"/>
      <c r="Z232" s="27"/>
    </row>
    <row r="233" spans="1:26" ht="15.75" customHeight="1" x14ac:dyDescent="0.25">
      <c r="A233" s="41">
        <v>2101</v>
      </c>
      <c r="B233" s="42"/>
      <c r="C233" s="42">
        <v>28</v>
      </c>
      <c r="D233" s="42"/>
      <c r="E233" s="42"/>
      <c r="F233" s="171"/>
      <c r="G233" s="171"/>
      <c r="H233" s="171"/>
      <c r="I233" s="171"/>
      <c r="J233" s="171"/>
      <c r="K233" s="131"/>
      <c r="L233" s="119"/>
      <c r="M233" s="120"/>
      <c r="N233" s="121"/>
      <c r="O233" s="47">
        <f>IF(C233=0,"",C233/B232)</f>
        <v>0.90322580645161288</v>
      </c>
      <c r="P233" s="48">
        <v>28</v>
      </c>
      <c r="Q233" s="49">
        <f t="shared" ref="Q233:Q235" si="20">IF(P233=0,"",P233/P232)</f>
        <v>0.90322580645161288</v>
      </c>
      <c r="R233" s="49">
        <f t="shared" ref="R233:R235" si="21">IF(P233=0,"",100%-Q233)</f>
        <v>9.6774193548387122E-2</v>
      </c>
      <c r="T233" s="27"/>
      <c r="U233" s="27"/>
      <c r="V233" s="27"/>
      <c r="W233" s="27"/>
      <c r="X233" s="27"/>
      <c r="Y233" s="27"/>
      <c r="Z233" s="27"/>
    </row>
    <row r="234" spans="1:26" ht="15.75" customHeight="1" x14ac:dyDescent="0.25">
      <c r="A234" s="41">
        <v>2102</v>
      </c>
      <c r="B234" s="42"/>
      <c r="C234" s="42"/>
      <c r="D234" s="42">
        <v>25</v>
      </c>
      <c r="E234" s="42"/>
      <c r="F234" s="171"/>
      <c r="G234" s="171"/>
      <c r="H234" s="171"/>
      <c r="I234" s="171"/>
      <c r="J234" s="171"/>
      <c r="K234" s="131"/>
      <c r="L234" s="119"/>
      <c r="M234" s="120"/>
      <c r="N234" s="121"/>
      <c r="O234" s="47">
        <f>IF(D234=0,"",D234/C233)</f>
        <v>0.8928571428571429</v>
      </c>
      <c r="P234" s="48">
        <v>27</v>
      </c>
      <c r="Q234" s="49">
        <f t="shared" si="20"/>
        <v>0.9642857142857143</v>
      </c>
      <c r="R234" s="49">
        <f t="shared" si="21"/>
        <v>3.5714285714285698E-2</v>
      </c>
      <c r="S234" s="32">
        <f>P234/P232</f>
        <v>0.87096774193548387</v>
      </c>
      <c r="T234" s="27"/>
      <c r="U234" s="27"/>
      <c r="V234" s="27"/>
      <c r="W234" s="27"/>
      <c r="X234" s="27"/>
      <c r="Y234" s="27"/>
      <c r="Z234" s="27"/>
    </row>
    <row r="235" spans="1:26" ht="15.75" customHeight="1" x14ac:dyDescent="0.25">
      <c r="A235" s="41">
        <v>2201</v>
      </c>
      <c r="B235" s="42"/>
      <c r="C235" s="42"/>
      <c r="D235" s="42"/>
      <c r="E235" s="176">
        <v>24</v>
      </c>
      <c r="F235" s="171"/>
      <c r="G235" s="171"/>
      <c r="H235" s="171"/>
      <c r="I235" s="171"/>
      <c r="J235" s="171"/>
      <c r="K235" s="131"/>
      <c r="L235" s="119"/>
      <c r="M235" s="120"/>
      <c r="N235" s="121"/>
      <c r="O235" s="47">
        <f>IF(E235=0,"",E235/D234)</f>
        <v>0.96</v>
      </c>
      <c r="P235" s="48">
        <v>26</v>
      </c>
      <c r="Q235" s="49">
        <f t="shared" si="20"/>
        <v>0.96296296296296291</v>
      </c>
      <c r="R235" s="49">
        <f t="shared" si="21"/>
        <v>3.703703703703709E-2</v>
      </c>
      <c r="T235" s="27"/>
      <c r="U235" s="27"/>
      <c r="V235" s="27"/>
      <c r="W235" s="27"/>
      <c r="X235" s="27"/>
      <c r="Y235" s="27"/>
      <c r="Z235" s="27"/>
    </row>
    <row r="236" spans="1:26" ht="15.75" customHeight="1" x14ac:dyDescent="0.25">
      <c r="A236" s="41">
        <v>2202</v>
      </c>
      <c r="B236" s="42"/>
      <c r="C236" s="42"/>
      <c r="D236" s="42"/>
      <c r="E236" s="42">
        <v>16</v>
      </c>
      <c r="F236" s="171"/>
      <c r="G236" s="171"/>
      <c r="H236" s="171"/>
      <c r="I236" s="171"/>
      <c r="J236" s="171"/>
      <c r="K236" s="131"/>
      <c r="L236" s="119"/>
      <c r="M236" s="120"/>
      <c r="N236" s="120"/>
      <c r="O236" s="120"/>
      <c r="P236" s="48">
        <v>16</v>
      </c>
      <c r="Q236" s="127"/>
      <c r="R236" s="126"/>
      <c r="T236" s="27"/>
      <c r="U236" s="27"/>
      <c r="V236" s="27"/>
      <c r="W236" s="27"/>
      <c r="X236" s="27"/>
      <c r="Y236" s="27"/>
      <c r="Z236" s="27"/>
    </row>
    <row r="237" spans="1:26" ht="15.75" customHeight="1" x14ac:dyDescent="0.25">
      <c r="A237" s="41">
        <v>2301</v>
      </c>
      <c r="B237" s="42"/>
      <c r="C237" s="42"/>
      <c r="D237" s="42"/>
      <c r="E237" s="42">
        <v>7</v>
      </c>
      <c r="F237" s="171"/>
      <c r="G237" s="171"/>
      <c r="H237" s="171"/>
      <c r="I237" s="171"/>
      <c r="J237" s="171"/>
      <c r="K237" s="131"/>
      <c r="L237" s="119"/>
      <c r="M237" s="120"/>
      <c r="N237" s="120"/>
      <c r="O237" s="120"/>
      <c r="P237" s="48">
        <v>8</v>
      </c>
      <c r="Q237" s="127"/>
      <c r="R237" s="126"/>
      <c r="T237" s="27"/>
      <c r="U237" s="27"/>
      <c r="V237" s="27"/>
      <c r="W237" s="27"/>
      <c r="X237" s="27"/>
      <c r="Y237" s="27"/>
      <c r="Z237" s="27"/>
    </row>
    <row r="238" spans="1:26" ht="15.75" customHeight="1" x14ac:dyDescent="0.25">
      <c r="A238" s="41">
        <v>2302</v>
      </c>
      <c r="B238" s="42"/>
      <c r="C238" s="42"/>
      <c r="D238" s="42"/>
      <c r="E238" s="42">
        <v>1</v>
      </c>
      <c r="F238" s="171"/>
      <c r="G238" s="171"/>
      <c r="H238" s="171"/>
      <c r="I238" s="171"/>
      <c r="J238" s="171"/>
      <c r="K238" s="131"/>
      <c r="L238" s="119"/>
      <c r="M238" s="120"/>
      <c r="N238" s="120"/>
      <c r="O238" s="120"/>
      <c r="P238" s="48">
        <v>1</v>
      </c>
      <c r="Q238" s="127"/>
      <c r="R238" s="126"/>
      <c r="T238" s="27"/>
      <c r="U238" s="27"/>
      <c r="V238" s="27"/>
      <c r="W238" s="27"/>
      <c r="X238" s="27"/>
      <c r="Y238" s="27"/>
      <c r="Z238" s="27"/>
    </row>
    <row r="239" spans="1:26" ht="15.75" customHeight="1" x14ac:dyDescent="0.25">
      <c r="A239" s="41">
        <v>2401</v>
      </c>
      <c r="B239" s="42"/>
      <c r="C239" s="42"/>
      <c r="D239" s="42"/>
      <c r="E239" s="42">
        <v>1</v>
      </c>
      <c r="F239" s="171"/>
      <c r="G239" s="171"/>
      <c r="H239" s="171"/>
      <c r="I239" s="171"/>
      <c r="J239" s="171"/>
      <c r="K239" s="131"/>
      <c r="L239" s="119"/>
      <c r="M239" s="120"/>
      <c r="N239" s="120"/>
      <c r="O239" s="120"/>
      <c r="P239" s="48">
        <v>1</v>
      </c>
      <c r="Q239" s="127"/>
      <c r="R239" s="126"/>
      <c r="T239" s="27"/>
      <c r="U239" s="27"/>
      <c r="V239" s="27"/>
      <c r="W239" s="27"/>
      <c r="X239" s="27"/>
      <c r="Y239" s="27"/>
      <c r="Z239" s="27"/>
    </row>
    <row r="240" spans="1:26" ht="15.75" customHeight="1" x14ac:dyDescent="0.25">
      <c r="A240" s="41">
        <v>2402</v>
      </c>
      <c r="B240" s="42"/>
      <c r="C240" s="42"/>
      <c r="D240" s="42"/>
      <c r="E240" s="42"/>
      <c r="F240" s="171"/>
      <c r="G240" s="171"/>
      <c r="H240" s="171"/>
      <c r="I240" s="171"/>
      <c r="J240" s="171"/>
      <c r="K240" s="131"/>
      <c r="L240" s="119"/>
      <c r="M240" s="120"/>
      <c r="N240" s="120"/>
      <c r="O240" s="120"/>
      <c r="P240" s="48"/>
      <c r="Q240" s="127"/>
      <c r="R240" s="126"/>
      <c r="T240" s="27"/>
      <c r="U240" s="27"/>
      <c r="V240" s="27"/>
      <c r="W240" s="27"/>
      <c r="X240" s="27"/>
      <c r="Y240" s="27"/>
      <c r="Z240" s="27"/>
    </row>
    <row r="241" spans="1:26" ht="15.75" customHeight="1" x14ac:dyDescent="0.25">
      <c r="A241" s="41">
        <v>2501</v>
      </c>
      <c r="B241" s="42"/>
      <c r="C241" s="42"/>
      <c r="D241" s="42"/>
      <c r="E241" s="42"/>
      <c r="F241" s="171"/>
      <c r="G241" s="171"/>
      <c r="H241" s="171"/>
      <c r="I241" s="171"/>
      <c r="J241" s="171"/>
      <c r="K241" s="131"/>
      <c r="L241" s="119"/>
      <c r="M241" s="120"/>
      <c r="N241" s="122"/>
      <c r="O241" s="157"/>
      <c r="P241" s="48"/>
      <c r="Q241" s="127"/>
      <c r="R241" s="126"/>
      <c r="T241" s="27"/>
      <c r="U241" s="27"/>
      <c r="V241" s="27"/>
      <c r="W241" s="27"/>
      <c r="X241" s="27"/>
      <c r="Y241" s="27"/>
      <c r="Z241" s="27"/>
    </row>
    <row r="242" spans="1:26" ht="15.75" customHeight="1" x14ac:dyDescent="0.25">
      <c r="A242" s="41">
        <v>2502</v>
      </c>
      <c r="B242" s="42"/>
      <c r="C242" s="42"/>
      <c r="D242" s="42"/>
      <c r="E242" s="42"/>
      <c r="F242" s="171"/>
      <c r="G242" s="171"/>
      <c r="H242" s="171"/>
      <c r="I242" s="171"/>
      <c r="J242" s="171"/>
      <c r="K242" s="131"/>
      <c r="L242" s="119"/>
      <c r="M242" s="120"/>
      <c r="N242" s="122"/>
      <c r="O242" s="126"/>
      <c r="P242" s="124"/>
      <c r="Q242" s="127"/>
      <c r="R242" s="126"/>
      <c r="T242" s="27"/>
      <c r="U242" s="27"/>
      <c r="V242" s="27"/>
      <c r="W242" s="27"/>
      <c r="X242" s="27"/>
      <c r="Y242" s="27"/>
      <c r="Z242" s="27"/>
    </row>
    <row r="243" spans="1:26" ht="15.75" customHeight="1" x14ac:dyDescent="0.25">
      <c r="A243" s="41">
        <v>2601</v>
      </c>
      <c r="B243" s="42"/>
      <c r="C243" s="42"/>
      <c r="D243" s="42"/>
      <c r="E243" s="42"/>
      <c r="F243" s="171"/>
      <c r="G243" s="171"/>
      <c r="H243" s="171"/>
      <c r="I243" s="171"/>
      <c r="J243" s="171"/>
      <c r="K243" s="131"/>
      <c r="L243" s="119"/>
      <c r="M243" s="120"/>
      <c r="N243" s="122"/>
      <c r="O243" s="126"/>
      <c r="P243" s="124"/>
      <c r="Q243" s="127"/>
      <c r="R243" s="126"/>
      <c r="T243" s="27"/>
      <c r="U243" s="27"/>
      <c r="V243" s="27"/>
      <c r="W243" s="27"/>
      <c r="X243" s="27"/>
      <c r="Y243" s="27"/>
      <c r="Z243" s="27"/>
    </row>
    <row r="244" spans="1:26" ht="15.75" customHeight="1" x14ac:dyDescent="0.25">
      <c r="A244" s="41">
        <v>2602</v>
      </c>
      <c r="B244" s="42"/>
      <c r="C244" s="42"/>
      <c r="D244" s="42"/>
      <c r="E244" s="42"/>
      <c r="F244" s="171"/>
      <c r="G244" s="171"/>
      <c r="H244" s="171"/>
      <c r="I244" s="171"/>
      <c r="J244" s="171"/>
      <c r="K244" s="131"/>
      <c r="L244" s="119"/>
      <c r="M244" s="120"/>
      <c r="N244" s="122"/>
      <c r="O244" s="120"/>
      <c r="P244" s="122"/>
      <c r="Q244" s="151"/>
      <c r="R244" s="126"/>
      <c r="T244" s="27"/>
      <c r="U244" s="27"/>
      <c r="V244" s="27"/>
      <c r="W244" s="27"/>
      <c r="X244" s="27"/>
      <c r="Y244" s="27"/>
      <c r="Z244" s="27"/>
    </row>
    <row r="245" spans="1:26" ht="15.75" customHeight="1" x14ac:dyDescent="0.25">
      <c r="A245" s="41">
        <v>2701</v>
      </c>
      <c r="B245" s="42"/>
      <c r="C245" s="42"/>
      <c r="D245" s="42"/>
      <c r="E245" s="42"/>
      <c r="F245" s="171"/>
      <c r="G245" s="171"/>
      <c r="H245" s="171"/>
      <c r="I245" s="171"/>
      <c r="J245" s="171"/>
      <c r="K245" s="131"/>
      <c r="L245" s="119"/>
      <c r="M245" s="120"/>
      <c r="N245" s="122"/>
      <c r="O245" s="52" t="s">
        <v>35</v>
      </c>
      <c r="P245" s="94"/>
      <c r="Q245" s="54" t="str">
        <f>IF(SUM(K236:K245)=0,"",SUM(K236:K245))</f>
        <v/>
      </c>
      <c r="R245" s="55" t="s">
        <v>20</v>
      </c>
      <c r="T245" s="27"/>
      <c r="U245" s="27"/>
      <c r="V245" s="27"/>
      <c r="W245" s="27"/>
      <c r="X245" s="27"/>
      <c r="Y245" s="27"/>
      <c r="Z245" s="27"/>
    </row>
    <row r="246" spans="1:26" ht="15.75" customHeight="1" x14ac:dyDescent="0.25">
      <c r="A246" s="41">
        <v>2702</v>
      </c>
      <c r="B246" s="42"/>
      <c r="C246" s="42"/>
      <c r="D246" s="42"/>
      <c r="E246" s="42"/>
      <c r="F246" s="171"/>
      <c r="G246" s="171"/>
      <c r="H246" s="171"/>
      <c r="I246" s="171"/>
      <c r="J246" s="171"/>
      <c r="K246" s="131"/>
      <c r="L246" s="119"/>
      <c r="M246" s="120"/>
      <c r="N246" s="122"/>
      <c r="O246" s="56" t="s">
        <v>36</v>
      </c>
      <c r="P246" s="96" t="e">
        <f>IF(P245/Q245=0,"",P245/Q245)</f>
        <v>#VALUE!</v>
      </c>
      <c r="Q246" s="58" t="e">
        <f>IF(P245/Q245=0,"",P245/Q245)</f>
        <v>#VALUE!</v>
      </c>
      <c r="R246" s="59" t="s">
        <v>37</v>
      </c>
      <c r="T246" s="27"/>
      <c r="U246" s="27"/>
      <c r="V246" s="27"/>
      <c r="W246" s="27"/>
      <c r="X246" s="27"/>
      <c r="Y246" s="27"/>
      <c r="Z246" s="27"/>
    </row>
    <row r="247" spans="1:26" ht="15.75" customHeight="1" x14ac:dyDescent="0.25">
      <c r="A247" s="41">
        <v>2801</v>
      </c>
      <c r="B247" s="42"/>
      <c r="C247" s="42"/>
      <c r="D247" s="42"/>
      <c r="E247" s="42"/>
      <c r="F247" s="171"/>
      <c r="G247" s="171"/>
      <c r="H247" s="171"/>
      <c r="I247" s="171"/>
      <c r="J247" s="171"/>
      <c r="K247" s="131"/>
      <c r="L247" s="128"/>
      <c r="M247" s="129"/>
      <c r="N247" s="130"/>
      <c r="O247" s="61"/>
      <c r="P247" s="62"/>
      <c r="Q247" s="62"/>
      <c r="R247" s="63"/>
      <c r="T247" s="27"/>
      <c r="U247" s="27"/>
      <c r="V247" s="27"/>
      <c r="W247" s="27"/>
      <c r="X247" s="27"/>
      <c r="Y247" s="27"/>
      <c r="Z247" s="27"/>
    </row>
    <row r="248" spans="1:26" ht="18" customHeight="1" x14ac:dyDescent="0.25">
      <c r="A248" s="22"/>
      <c r="B248" s="210" t="s">
        <v>79</v>
      </c>
      <c r="C248" s="210"/>
      <c r="D248" s="210"/>
      <c r="E248" s="210"/>
      <c r="F248" s="210"/>
      <c r="G248" s="210"/>
      <c r="H248" s="210"/>
      <c r="I248" s="210"/>
      <c r="J248" s="210"/>
      <c r="K248" s="64">
        <f>SUM(K232:K244)</f>
        <v>0</v>
      </c>
      <c r="L248" s="65" t="str">
        <f>IF(K240=0,"",K240/B232)</f>
        <v/>
      </c>
      <c r="M248" s="65" t="str">
        <f>IF(K248=0,"",K248/B232)</f>
        <v/>
      </c>
      <c r="N248" s="65" t="str">
        <f>IF(K240=0,"",M248-L248)</f>
        <v/>
      </c>
      <c r="O248" s="1"/>
      <c r="P248" s="27"/>
      <c r="Q248" s="30"/>
      <c r="R248" s="1"/>
      <c r="T248" s="27"/>
      <c r="U248" s="27"/>
      <c r="V248" s="27"/>
      <c r="W248" s="27"/>
      <c r="X248" s="27"/>
      <c r="Y248" s="27"/>
      <c r="Z248" s="27"/>
    </row>
    <row r="249" spans="1:26" ht="12.75" customHeight="1" x14ac:dyDescent="0.2">
      <c r="A249" s="27"/>
      <c r="B249" s="182"/>
      <c r="C249" s="27"/>
      <c r="D249" s="27"/>
      <c r="E249" s="27"/>
      <c r="F249" s="27"/>
      <c r="G249" s="27"/>
      <c r="H249" s="27"/>
      <c r="I249" s="27"/>
      <c r="J249" s="27"/>
      <c r="K249" s="189"/>
      <c r="L249" s="1"/>
      <c r="M249" s="1"/>
      <c r="N249" s="27"/>
      <c r="O249" s="1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spans="1:26" ht="12.75" customHeight="1" x14ac:dyDescent="0.2">
      <c r="A250" s="27"/>
      <c r="B250" s="182"/>
      <c r="C250" s="27"/>
      <c r="D250" s="27"/>
      <c r="E250" s="27"/>
      <c r="F250" s="27"/>
      <c r="G250" s="27"/>
      <c r="H250" s="27"/>
      <c r="I250" s="27"/>
      <c r="J250" s="27"/>
      <c r="K250" s="189"/>
      <c r="L250" s="1"/>
      <c r="M250" s="1"/>
      <c r="N250" s="27"/>
      <c r="O250" s="1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spans="1:26" ht="26.25" customHeight="1" x14ac:dyDescent="0.4">
      <c r="B251" s="211" t="s">
        <v>68</v>
      </c>
      <c r="C251" s="212"/>
      <c r="D251" s="212"/>
      <c r="E251" s="212"/>
      <c r="F251" s="212"/>
      <c r="G251" s="212"/>
      <c r="H251" s="212"/>
      <c r="I251" s="212"/>
      <c r="J251" s="212"/>
      <c r="K251" s="66" t="s">
        <v>120</v>
      </c>
      <c r="L251" s="1"/>
      <c r="M251" s="1"/>
      <c r="N251" s="27"/>
      <c r="O251" s="1"/>
      <c r="P251" s="27"/>
      <c r="Q251" s="27"/>
      <c r="R251" s="27"/>
      <c r="T251" s="27"/>
      <c r="U251" s="27"/>
      <c r="V251" s="27"/>
      <c r="W251" s="27"/>
      <c r="X251" s="27"/>
      <c r="Y251" s="27"/>
      <c r="Z251" s="27"/>
    </row>
    <row r="252" spans="1:26" ht="20.25" customHeight="1" x14ac:dyDescent="0.2">
      <c r="A252" s="223" t="s">
        <v>19</v>
      </c>
      <c r="B252" s="224" t="s">
        <v>69</v>
      </c>
      <c r="C252" s="225"/>
      <c r="D252" s="225"/>
      <c r="E252" s="225"/>
      <c r="F252" s="225"/>
      <c r="G252" s="225"/>
      <c r="H252" s="225"/>
      <c r="I252" s="225"/>
      <c r="J252" s="226"/>
      <c r="K252" s="227" t="s">
        <v>20</v>
      </c>
      <c r="L252" s="221" t="s">
        <v>11</v>
      </c>
      <c r="M252" s="221" t="s">
        <v>12</v>
      </c>
      <c r="N252" s="229" t="s">
        <v>13</v>
      </c>
      <c r="O252" s="221" t="s">
        <v>14</v>
      </c>
      <c r="P252" s="222" t="s">
        <v>15</v>
      </c>
      <c r="Q252" s="222" t="s">
        <v>16</v>
      </c>
      <c r="R252" s="221" t="s">
        <v>17</v>
      </c>
      <c r="T252" s="27"/>
      <c r="U252" s="27"/>
      <c r="V252" s="27"/>
      <c r="W252" s="27"/>
      <c r="X252" s="27"/>
      <c r="Y252" s="27"/>
      <c r="Z252" s="27"/>
    </row>
    <row r="253" spans="1:26" ht="15.75" customHeight="1" x14ac:dyDescent="0.25">
      <c r="A253" s="217"/>
      <c r="B253" s="41" t="s">
        <v>70</v>
      </c>
      <c r="C253" s="41" t="s">
        <v>71</v>
      </c>
      <c r="D253" s="41" t="s">
        <v>72</v>
      </c>
      <c r="E253" s="41" t="s">
        <v>73</v>
      </c>
      <c r="F253" s="41" t="s">
        <v>74</v>
      </c>
      <c r="G253" s="41" t="s">
        <v>75</v>
      </c>
      <c r="H253" s="41" t="s">
        <v>76</v>
      </c>
      <c r="I253" s="41" t="s">
        <v>77</v>
      </c>
      <c r="J253" s="41" t="s">
        <v>78</v>
      </c>
      <c r="K253" s="253"/>
      <c r="L253" s="217"/>
      <c r="M253" s="217"/>
      <c r="N253" s="217"/>
      <c r="O253" s="217"/>
      <c r="P253" s="217"/>
      <c r="Q253" s="217"/>
      <c r="R253" s="217"/>
      <c r="T253" s="27"/>
      <c r="U253" s="27"/>
      <c r="V253" s="27"/>
      <c r="W253" s="27"/>
      <c r="X253" s="27"/>
      <c r="Y253" s="27"/>
      <c r="Z253" s="27"/>
    </row>
    <row r="254" spans="1:26" ht="15.75" customHeight="1" x14ac:dyDescent="0.25">
      <c r="A254" s="41">
        <v>2101</v>
      </c>
      <c r="B254" s="42">
        <v>32</v>
      </c>
      <c r="C254" s="42"/>
      <c r="D254" s="42"/>
      <c r="E254" s="42"/>
      <c r="F254" s="171"/>
      <c r="G254" s="171"/>
      <c r="H254" s="171"/>
      <c r="I254" s="171"/>
      <c r="J254" s="171"/>
      <c r="K254" s="131"/>
      <c r="L254" s="114"/>
      <c r="M254" s="115"/>
      <c r="N254" s="116"/>
      <c r="O254" s="43"/>
      <c r="P254" s="44">
        <f>B254</f>
        <v>32</v>
      </c>
      <c r="Q254" s="45"/>
      <c r="R254" s="43"/>
      <c r="T254" s="27"/>
      <c r="U254" s="27"/>
      <c r="V254" s="27"/>
      <c r="W254" s="27"/>
      <c r="X254" s="27"/>
      <c r="Y254" s="27"/>
      <c r="Z254" s="27"/>
    </row>
    <row r="255" spans="1:26" ht="15.75" customHeight="1" x14ac:dyDescent="0.25">
      <c r="A255" s="41">
        <v>2102</v>
      </c>
      <c r="B255" s="42"/>
      <c r="C255" s="42">
        <v>29</v>
      </c>
      <c r="D255" s="42"/>
      <c r="E255" s="42"/>
      <c r="F255" s="171"/>
      <c r="G255" s="171"/>
      <c r="H255" s="171"/>
      <c r="I255" s="171"/>
      <c r="J255" s="171"/>
      <c r="K255" s="131"/>
      <c r="L255" s="119"/>
      <c r="M255" s="120"/>
      <c r="N255" s="121"/>
      <c r="O255" s="47">
        <f>IF(C255=0,"",C255/B254)</f>
        <v>0.90625</v>
      </c>
      <c r="P255" s="48">
        <v>29</v>
      </c>
      <c r="Q255" s="49">
        <f t="shared" ref="Q255:Q257" si="22">IF(P255=0,"",P255/P254)</f>
        <v>0.90625</v>
      </c>
      <c r="R255" s="49">
        <f t="shared" ref="R255:R257" si="23">IF(P255=0,"",100%-Q255)</f>
        <v>9.375E-2</v>
      </c>
      <c r="T255" s="27"/>
      <c r="U255" s="27"/>
      <c r="V255" s="27"/>
      <c r="W255" s="27"/>
      <c r="X255" s="27"/>
      <c r="Y255" s="27"/>
      <c r="Z255" s="27"/>
    </row>
    <row r="256" spans="1:26" ht="15.75" customHeight="1" x14ac:dyDescent="0.25">
      <c r="A256" s="41">
        <v>2201</v>
      </c>
      <c r="B256" s="42"/>
      <c r="C256" s="42"/>
      <c r="D256" s="176">
        <v>27</v>
      </c>
      <c r="E256" s="42"/>
      <c r="F256" s="171"/>
      <c r="G256" s="171"/>
      <c r="H256" s="171"/>
      <c r="I256" s="171"/>
      <c r="J256" s="171"/>
      <c r="K256" s="131"/>
      <c r="L256" s="119"/>
      <c r="M256" s="120"/>
      <c r="N256" s="121"/>
      <c r="O256" s="47">
        <f>IF(D256=0,"",D256/C255)</f>
        <v>0.93103448275862066</v>
      </c>
      <c r="P256" s="48">
        <v>27</v>
      </c>
      <c r="Q256" s="49">
        <f t="shared" si="22"/>
        <v>0.93103448275862066</v>
      </c>
      <c r="R256" s="49">
        <f t="shared" si="23"/>
        <v>6.8965517241379337E-2</v>
      </c>
      <c r="S256" s="32">
        <f>P256/P254</f>
        <v>0.84375</v>
      </c>
      <c r="T256" s="27"/>
      <c r="U256" s="27"/>
      <c r="V256" s="27"/>
      <c r="W256" s="27"/>
      <c r="X256" s="27"/>
      <c r="Y256" s="27"/>
      <c r="Z256" s="27"/>
    </row>
    <row r="257" spans="1:26" ht="15.75" customHeight="1" x14ac:dyDescent="0.25">
      <c r="A257" s="41">
        <v>2202</v>
      </c>
      <c r="B257" s="42"/>
      <c r="C257" s="42"/>
      <c r="D257" s="42"/>
      <c r="E257" s="42">
        <v>23</v>
      </c>
      <c r="F257" s="171"/>
      <c r="G257" s="171"/>
      <c r="H257" s="171"/>
      <c r="I257" s="171"/>
      <c r="J257" s="171"/>
      <c r="K257" s="131"/>
      <c r="L257" s="119"/>
      <c r="M257" s="120"/>
      <c r="N257" s="121"/>
      <c r="O257" s="47">
        <f>IF(E257=0,"",E257/D256)</f>
        <v>0.85185185185185186</v>
      </c>
      <c r="P257" s="48">
        <v>26</v>
      </c>
      <c r="Q257" s="49">
        <f t="shared" si="22"/>
        <v>0.96296296296296291</v>
      </c>
      <c r="R257" s="49">
        <f t="shared" si="23"/>
        <v>3.703703703703709E-2</v>
      </c>
      <c r="T257" s="27"/>
      <c r="U257" s="27"/>
      <c r="V257" s="27"/>
      <c r="W257" s="27"/>
      <c r="X257" s="27"/>
      <c r="Y257" s="27"/>
      <c r="Z257" s="27"/>
    </row>
    <row r="258" spans="1:26" ht="15.75" customHeight="1" x14ac:dyDescent="0.25">
      <c r="A258" s="41">
        <v>2301</v>
      </c>
      <c r="B258" s="42"/>
      <c r="C258" s="42"/>
      <c r="D258" s="42"/>
      <c r="E258" s="42">
        <v>16</v>
      </c>
      <c r="F258" s="171"/>
      <c r="G258" s="171"/>
      <c r="H258" s="171"/>
      <c r="I258" s="171"/>
      <c r="J258" s="171"/>
      <c r="K258" s="131"/>
      <c r="L258" s="119"/>
      <c r="M258" s="120"/>
      <c r="N258" s="120"/>
      <c r="O258" s="1"/>
      <c r="P258" s="48">
        <v>17</v>
      </c>
      <c r="Q258" s="127"/>
      <c r="R258" s="126"/>
      <c r="T258" s="27"/>
      <c r="U258" s="27"/>
      <c r="V258" s="27"/>
      <c r="W258" s="27"/>
      <c r="X258" s="27"/>
      <c r="Y258" s="27"/>
      <c r="Z258" s="27"/>
    </row>
    <row r="259" spans="1:26" ht="15.75" customHeight="1" x14ac:dyDescent="0.25">
      <c r="A259" s="41">
        <v>2302</v>
      </c>
      <c r="B259" s="42"/>
      <c r="C259" s="42"/>
      <c r="D259" s="42"/>
      <c r="E259" s="42">
        <v>2</v>
      </c>
      <c r="F259" s="171"/>
      <c r="G259" s="171"/>
      <c r="H259" s="171"/>
      <c r="I259" s="171"/>
      <c r="J259" s="171"/>
      <c r="K259" s="131"/>
      <c r="L259" s="119"/>
      <c r="M259" s="120"/>
      <c r="N259" s="120"/>
      <c r="O259" s="1"/>
      <c r="P259" s="48">
        <v>2</v>
      </c>
      <c r="Q259" s="127"/>
      <c r="R259" s="126"/>
      <c r="T259" s="27"/>
      <c r="U259" s="27"/>
      <c r="V259" s="27"/>
      <c r="W259" s="27"/>
      <c r="X259" s="27"/>
      <c r="Y259" s="27"/>
      <c r="Z259" s="27"/>
    </row>
    <row r="260" spans="1:26" ht="15.75" customHeight="1" x14ac:dyDescent="0.25">
      <c r="A260" s="41">
        <v>2401</v>
      </c>
      <c r="B260" s="42"/>
      <c r="C260" s="42"/>
      <c r="D260" s="42"/>
      <c r="E260" s="42">
        <v>1</v>
      </c>
      <c r="F260" s="171"/>
      <c r="G260" s="171"/>
      <c r="H260" s="171"/>
      <c r="I260" s="171"/>
      <c r="J260" s="171"/>
      <c r="K260" s="131"/>
      <c r="L260" s="119"/>
      <c r="M260" s="120"/>
      <c r="N260" s="120"/>
      <c r="O260" s="1"/>
      <c r="P260" s="48">
        <v>1</v>
      </c>
      <c r="Q260" s="127"/>
      <c r="R260" s="126"/>
      <c r="T260" s="27"/>
      <c r="U260" s="27"/>
      <c r="V260" s="27"/>
      <c r="W260" s="27"/>
      <c r="X260" s="27"/>
      <c r="Y260" s="27"/>
      <c r="Z260" s="27"/>
    </row>
    <row r="261" spans="1:26" ht="15.75" customHeight="1" x14ac:dyDescent="0.25">
      <c r="A261" s="41">
        <v>2402</v>
      </c>
      <c r="B261" s="42"/>
      <c r="C261" s="42"/>
      <c r="D261" s="42"/>
      <c r="E261" s="42">
        <v>1</v>
      </c>
      <c r="F261" s="171"/>
      <c r="G261" s="171"/>
      <c r="H261" s="171"/>
      <c r="I261" s="171"/>
      <c r="J261" s="171"/>
      <c r="K261" s="131"/>
      <c r="L261" s="119"/>
      <c r="M261" s="120"/>
      <c r="N261" s="120"/>
      <c r="O261" s="1"/>
      <c r="P261" s="48">
        <v>1</v>
      </c>
      <c r="Q261" s="127"/>
      <c r="R261" s="126"/>
      <c r="T261" s="27"/>
      <c r="U261" s="27"/>
      <c r="V261" s="27"/>
      <c r="W261" s="27"/>
      <c r="X261" s="27"/>
      <c r="Y261" s="27"/>
      <c r="Z261" s="27"/>
    </row>
    <row r="262" spans="1:26" ht="15.75" customHeight="1" x14ac:dyDescent="0.25">
      <c r="A262" s="41">
        <v>2501</v>
      </c>
      <c r="B262" s="42"/>
      <c r="C262" s="42"/>
      <c r="D262" s="42"/>
      <c r="E262" s="42"/>
      <c r="F262" s="171"/>
      <c r="G262" s="171"/>
      <c r="H262" s="171"/>
      <c r="I262" s="171"/>
      <c r="J262" s="171"/>
      <c r="K262" s="131"/>
      <c r="L262" s="119"/>
      <c r="M262" s="120"/>
      <c r="N262" s="120"/>
      <c r="O262" s="1"/>
      <c r="P262" s="48"/>
      <c r="Q262" s="127"/>
      <c r="R262" s="126"/>
      <c r="T262" s="27"/>
      <c r="U262" s="27"/>
      <c r="V262" s="27"/>
      <c r="W262" s="27"/>
      <c r="X262" s="27"/>
      <c r="Y262" s="27"/>
      <c r="Z262" s="27"/>
    </row>
    <row r="263" spans="1:26" ht="15.75" customHeight="1" x14ac:dyDescent="0.25">
      <c r="A263" s="41">
        <v>2502</v>
      </c>
      <c r="B263" s="42"/>
      <c r="C263" s="42"/>
      <c r="D263" s="42"/>
      <c r="E263" s="42"/>
      <c r="F263" s="171"/>
      <c r="G263" s="171"/>
      <c r="H263" s="171"/>
      <c r="I263" s="171"/>
      <c r="J263" s="171"/>
      <c r="K263" s="131"/>
      <c r="L263" s="119"/>
      <c r="M263" s="120"/>
      <c r="N263" s="122"/>
      <c r="O263" s="157"/>
      <c r="P263" s="48"/>
      <c r="Q263" s="127"/>
      <c r="R263" s="126"/>
      <c r="T263" s="27"/>
      <c r="U263" s="27"/>
      <c r="V263" s="27"/>
      <c r="W263" s="27"/>
      <c r="X263" s="27"/>
      <c r="Y263" s="27"/>
      <c r="Z263" s="27"/>
    </row>
    <row r="264" spans="1:26" ht="15.75" customHeight="1" x14ac:dyDescent="0.25">
      <c r="A264" s="41">
        <v>2601</v>
      </c>
      <c r="B264" s="42"/>
      <c r="C264" s="42"/>
      <c r="D264" s="42"/>
      <c r="E264" s="42"/>
      <c r="F264" s="171"/>
      <c r="G264" s="171"/>
      <c r="H264" s="171"/>
      <c r="I264" s="171"/>
      <c r="J264" s="171"/>
      <c r="K264" s="131"/>
      <c r="L264" s="119"/>
      <c r="M264" s="120"/>
      <c r="N264" s="122"/>
      <c r="O264" s="126"/>
      <c r="P264" s="124"/>
      <c r="Q264" s="127"/>
      <c r="R264" s="126"/>
      <c r="T264" s="27"/>
      <c r="U264" s="27"/>
      <c r="V264" s="27"/>
      <c r="W264" s="27"/>
      <c r="X264" s="27"/>
      <c r="Y264" s="27"/>
      <c r="Z264" s="27"/>
    </row>
    <row r="265" spans="1:26" ht="15.75" customHeight="1" x14ac:dyDescent="0.25">
      <c r="A265" s="41">
        <v>2602</v>
      </c>
      <c r="B265" s="42"/>
      <c r="C265" s="42"/>
      <c r="D265" s="42"/>
      <c r="E265" s="42"/>
      <c r="F265" s="171"/>
      <c r="G265" s="171"/>
      <c r="H265" s="171"/>
      <c r="I265" s="171"/>
      <c r="J265" s="171"/>
      <c r="K265" s="131"/>
      <c r="L265" s="119"/>
      <c r="M265" s="120"/>
      <c r="N265" s="122"/>
      <c r="O265" s="126"/>
      <c r="P265" s="124"/>
      <c r="Q265" s="127"/>
      <c r="R265" s="126"/>
      <c r="T265" s="27"/>
      <c r="U265" s="27"/>
      <c r="V265" s="27"/>
      <c r="W265" s="27"/>
      <c r="X265" s="27"/>
      <c r="Y265" s="27"/>
      <c r="Z265" s="27"/>
    </row>
    <row r="266" spans="1:26" ht="15.75" customHeight="1" x14ac:dyDescent="0.25">
      <c r="A266" s="41">
        <v>2701</v>
      </c>
      <c r="B266" s="42"/>
      <c r="C266" s="42"/>
      <c r="D266" s="42"/>
      <c r="E266" s="42"/>
      <c r="F266" s="171"/>
      <c r="G266" s="171"/>
      <c r="H266" s="171"/>
      <c r="I266" s="171"/>
      <c r="J266" s="171"/>
      <c r="K266" s="131"/>
      <c r="L266" s="119"/>
      <c r="M266" s="120"/>
      <c r="N266" s="122"/>
      <c r="O266" s="120"/>
      <c r="P266" s="122"/>
      <c r="Q266" s="151"/>
      <c r="R266" s="126"/>
      <c r="T266" s="27"/>
      <c r="U266" s="27"/>
      <c r="V266" s="27"/>
      <c r="W266" s="27"/>
      <c r="X266" s="27"/>
      <c r="Y266" s="27"/>
      <c r="Z266" s="27"/>
    </row>
    <row r="267" spans="1:26" ht="15.75" customHeight="1" x14ac:dyDescent="0.25">
      <c r="A267" s="41">
        <v>2702</v>
      </c>
      <c r="B267" s="42"/>
      <c r="C267" s="42"/>
      <c r="D267" s="42"/>
      <c r="E267" s="42"/>
      <c r="F267" s="171"/>
      <c r="G267" s="171"/>
      <c r="H267" s="171"/>
      <c r="I267" s="171"/>
      <c r="J267" s="171"/>
      <c r="K267" s="131"/>
      <c r="L267" s="119"/>
      <c r="M267" s="120"/>
      <c r="N267" s="122"/>
      <c r="O267" s="52" t="s">
        <v>35</v>
      </c>
      <c r="P267" s="94"/>
      <c r="Q267" s="54" t="str">
        <f>IF(SUM(K258:K267)=0,"",SUM(K258:K267))</f>
        <v/>
      </c>
      <c r="R267" s="55" t="s">
        <v>20</v>
      </c>
      <c r="T267" s="27"/>
      <c r="U267" s="27"/>
      <c r="V267" s="27"/>
      <c r="W267" s="106"/>
      <c r="X267" s="27"/>
      <c r="Y267" s="27"/>
      <c r="Z267" s="27"/>
    </row>
    <row r="268" spans="1:26" ht="15.75" customHeight="1" x14ac:dyDescent="0.25">
      <c r="A268" s="41">
        <v>2801</v>
      </c>
      <c r="B268" s="42"/>
      <c r="C268" s="42"/>
      <c r="D268" s="42"/>
      <c r="E268" s="42"/>
      <c r="F268" s="171"/>
      <c r="G268" s="171"/>
      <c r="H268" s="171"/>
      <c r="I268" s="171"/>
      <c r="J268" s="171"/>
      <c r="K268" s="131"/>
      <c r="L268" s="119"/>
      <c r="M268" s="120"/>
      <c r="N268" s="122"/>
      <c r="O268" s="56" t="s">
        <v>36</v>
      </c>
      <c r="P268" s="96" t="e">
        <f>IF(P267/Q267=0,"",P267/Q267)</f>
        <v>#VALUE!</v>
      </c>
      <c r="Q268" s="58" t="e">
        <f>IF(P267/Q267=0,"",P267/Q267)</f>
        <v>#VALUE!</v>
      </c>
      <c r="R268" s="59" t="s">
        <v>37</v>
      </c>
      <c r="T268" s="27"/>
      <c r="U268" s="27"/>
      <c r="V268" s="27"/>
      <c r="W268" s="27"/>
      <c r="X268" s="27"/>
      <c r="Y268" s="27"/>
      <c r="Z268" s="27"/>
    </row>
    <row r="269" spans="1:26" ht="15.75" customHeight="1" x14ac:dyDescent="0.25">
      <c r="A269" s="41">
        <v>2802</v>
      </c>
      <c r="B269" s="42"/>
      <c r="C269" s="42"/>
      <c r="D269" s="42"/>
      <c r="E269" s="42"/>
      <c r="F269" s="171"/>
      <c r="G269" s="171"/>
      <c r="H269" s="171"/>
      <c r="I269" s="171"/>
      <c r="J269" s="171"/>
      <c r="K269" s="131"/>
      <c r="L269" s="128"/>
      <c r="M269" s="129"/>
      <c r="N269" s="130"/>
      <c r="O269" s="61"/>
      <c r="P269" s="62"/>
      <c r="Q269" s="62"/>
      <c r="R269" s="63"/>
      <c r="T269" s="27"/>
      <c r="U269" s="27"/>
      <c r="V269" s="27"/>
      <c r="W269" s="27"/>
      <c r="X269" s="27"/>
      <c r="Y269" s="27"/>
      <c r="Z269" s="27"/>
    </row>
    <row r="270" spans="1:26" ht="18" customHeight="1" x14ac:dyDescent="0.25">
      <c r="A270" s="22"/>
      <c r="B270" s="210" t="s">
        <v>79</v>
      </c>
      <c r="C270" s="210"/>
      <c r="D270" s="210"/>
      <c r="E270" s="210"/>
      <c r="F270" s="210"/>
      <c r="G270" s="210"/>
      <c r="H270" s="210"/>
      <c r="I270" s="210"/>
      <c r="J270" s="210"/>
      <c r="K270" s="64">
        <f>SUM(K254:K266)</f>
        <v>0</v>
      </c>
      <c r="L270" s="65" t="str">
        <f>IF(K262=0,"",K262/B254)</f>
        <v/>
      </c>
      <c r="M270" s="65" t="str">
        <f>IF(K270=0,"",K270/B254)</f>
        <v/>
      </c>
      <c r="N270" s="65" t="str">
        <f>IF(K262=0,"",M270-L270)</f>
        <v/>
      </c>
      <c r="O270" s="1"/>
      <c r="P270" s="27"/>
      <c r="Q270" s="30"/>
      <c r="R270" s="1"/>
      <c r="T270" s="27"/>
      <c r="U270" s="27"/>
      <c r="V270" s="27"/>
      <c r="W270" s="27"/>
      <c r="X270" s="27"/>
      <c r="Y270" s="27"/>
      <c r="Z270" s="27"/>
    </row>
    <row r="271" spans="1:26" ht="12.75" customHeight="1" x14ac:dyDescent="0.2">
      <c r="A271" s="27"/>
      <c r="B271" s="182"/>
      <c r="C271" s="27"/>
      <c r="D271" s="27"/>
      <c r="E271" s="27"/>
      <c r="F271" s="27"/>
      <c r="G271" s="27"/>
      <c r="H271" s="27"/>
      <c r="I271" s="27"/>
      <c r="J271" s="27"/>
      <c r="K271" s="189"/>
      <c r="L271" s="1"/>
      <c r="M271" s="1"/>
      <c r="N271" s="27"/>
      <c r="O271" s="1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spans="1:26" ht="12.75" customHeight="1" x14ac:dyDescent="0.2">
      <c r="A272" s="27"/>
      <c r="B272" s="182"/>
      <c r="C272" s="27"/>
      <c r="D272" s="27"/>
      <c r="E272" s="27"/>
      <c r="F272" s="27"/>
      <c r="G272" s="27"/>
      <c r="H272" s="27"/>
      <c r="I272" s="27"/>
      <c r="J272" s="27"/>
      <c r="K272" s="189"/>
      <c r="L272" s="1"/>
      <c r="M272" s="1"/>
      <c r="N272" s="27"/>
      <c r="O272" s="1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spans="1:26" ht="26.25" customHeight="1" x14ac:dyDescent="0.4">
      <c r="B273" s="211" t="s">
        <v>68</v>
      </c>
      <c r="C273" s="212"/>
      <c r="D273" s="212"/>
      <c r="E273" s="212"/>
      <c r="F273" s="212"/>
      <c r="G273" s="212"/>
      <c r="H273" s="212"/>
      <c r="I273" s="212"/>
      <c r="J273" s="212"/>
      <c r="K273" s="66" t="s">
        <v>93</v>
      </c>
      <c r="L273" s="1"/>
      <c r="M273" s="1"/>
      <c r="N273" s="27"/>
      <c r="O273" s="1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spans="1:26" ht="20.25" customHeight="1" x14ac:dyDescent="0.2">
      <c r="A274" s="223" t="s">
        <v>19</v>
      </c>
      <c r="B274" s="224" t="s">
        <v>69</v>
      </c>
      <c r="C274" s="225"/>
      <c r="D274" s="225"/>
      <c r="E274" s="225"/>
      <c r="F274" s="225"/>
      <c r="G274" s="225"/>
      <c r="H274" s="225"/>
      <c r="I274" s="225"/>
      <c r="J274" s="226"/>
      <c r="K274" s="227" t="s">
        <v>20</v>
      </c>
      <c r="L274" s="221" t="s">
        <v>11</v>
      </c>
      <c r="M274" s="221" t="s">
        <v>12</v>
      </c>
      <c r="N274" s="229" t="s">
        <v>13</v>
      </c>
      <c r="O274" s="221" t="s">
        <v>14</v>
      </c>
      <c r="P274" s="222" t="s">
        <v>15</v>
      </c>
      <c r="Q274" s="222" t="s">
        <v>16</v>
      </c>
      <c r="R274" s="221" t="s">
        <v>17</v>
      </c>
      <c r="S274" s="27"/>
      <c r="T274" s="27"/>
      <c r="U274" s="27"/>
      <c r="V274" s="27"/>
      <c r="W274" s="27"/>
      <c r="X274" s="27"/>
      <c r="Y274" s="27"/>
      <c r="Z274" s="27"/>
    </row>
    <row r="275" spans="1:26" ht="15.75" customHeight="1" x14ac:dyDescent="0.25">
      <c r="A275" s="217"/>
      <c r="B275" s="41" t="s">
        <v>70</v>
      </c>
      <c r="C275" s="41" t="s">
        <v>71</v>
      </c>
      <c r="D275" s="41" t="s">
        <v>72</v>
      </c>
      <c r="E275" s="41" t="s">
        <v>73</v>
      </c>
      <c r="F275" s="41" t="s">
        <v>74</v>
      </c>
      <c r="G275" s="41" t="s">
        <v>75</v>
      </c>
      <c r="H275" s="41" t="s">
        <v>76</v>
      </c>
      <c r="I275" s="41" t="s">
        <v>77</v>
      </c>
      <c r="J275" s="41" t="s">
        <v>78</v>
      </c>
      <c r="K275" s="253"/>
      <c r="L275" s="217"/>
      <c r="M275" s="217"/>
      <c r="N275" s="217"/>
      <c r="O275" s="217"/>
      <c r="P275" s="217"/>
      <c r="Q275" s="217"/>
      <c r="R275" s="217"/>
      <c r="S275" s="27"/>
      <c r="T275" s="27"/>
      <c r="U275" s="27"/>
      <c r="V275" s="27"/>
      <c r="W275" s="27"/>
      <c r="X275" s="27"/>
      <c r="Y275" s="27"/>
      <c r="Z275" s="27"/>
    </row>
    <row r="276" spans="1:26" ht="15.75" customHeight="1" x14ac:dyDescent="0.25">
      <c r="A276" s="41">
        <v>2102</v>
      </c>
      <c r="B276" s="42">
        <v>26</v>
      </c>
      <c r="C276" s="42"/>
      <c r="D276" s="42"/>
      <c r="E276" s="42"/>
      <c r="F276" s="171"/>
      <c r="G276" s="171"/>
      <c r="H276" s="171"/>
      <c r="I276" s="171"/>
      <c r="J276" s="171"/>
      <c r="K276" s="131"/>
      <c r="L276" s="114"/>
      <c r="M276" s="115"/>
      <c r="N276" s="116"/>
      <c r="O276" s="43"/>
      <c r="P276" s="44">
        <f>B276</f>
        <v>26</v>
      </c>
      <c r="Q276" s="45"/>
      <c r="R276" s="43"/>
      <c r="S276" s="27"/>
      <c r="T276" s="27"/>
      <c r="U276" s="27"/>
      <c r="V276" s="27"/>
      <c r="W276" s="27"/>
      <c r="X276" s="27"/>
      <c r="Y276" s="27"/>
      <c r="Z276" s="27"/>
    </row>
    <row r="277" spans="1:26" ht="15.75" customHeight="1" x14ac:dyDescent="0.25">
      <c r="A277" s="41">
        <v>2201</v>
      </c>
      <c r="B277" s="42"/>
      <c r="C277" s="176">
        <v>24</v>
      </c>
      <c r="D277" s="42"/>
      <c r="E277" s="42"/>
      <c r="F277" s="171"/>
      <c r="G277" s="171"/>
      <c r="H277" s="171"/>
      <c r="I277" s="171"/>
      <c r="J277" s="171"/>
      <c r="K277" s="131"/>
      <c r="L277" s="119"/>
      <c r="M277" s="120"/>
      <c r="N277" s="121"/>
      <c r="O277" s="47">
        <f>IF(C277=0,"",C277/B276)</f>
        <v>0.92307692307692313</v>
      </c>
      <c r="P277" s="48">
        <v>24</v>
      </c>
      <c r="Q277" s="49">
        <f t="shared" ref="Q277:Q279" si="24">IF(P277=0,"",P277/P276)</f>
        <v>0.92307692307692313</v>
      </c>
      <c r="R277" s="49">
        <f t="shared" ref="R277:R279" si="25">IF(P277=0,"",100%-Q277)</f>
        <v>7.6923076923076872E-2</v>
      </c>
      <c r="S277" s="27"/>
      <c r="T277" s="27"/>
      <c r="U277" s="27"/>
      <c r="V277" s="27"/>
      <c r="W277" s="27"/>
      <c r="X277" s="27"/>
      <c r="Y277" s="27"/>
      <c r="Z277" s="27"/>
    </row>
    <row r="278" spans="1:26" ht="15.75" customHeight="1" x14ac:dyDescent="0.25">
      <c r="A278" s="41">
        <v>2202</v>
      </c>
      <c r="B278" s="42"/>
      <c r="C278" s="42"/>
      <c r="D278" s="42">
        <v>24</v>
      </c>
      <c r="E278" s="42"/>
      <c r="F278" s="171"/>
      <c r="G278" s="171"/>
      <c r="H278" s="171"/>
      <c r="I278" s="171"/>
      <c r="J278" s="171"/>
      <c r="K278" s="131"/>
      <c r="L278" s="119"/>
      <c r="M278" s="120"/>
      <c r="N278" s="121"/>
      <c r="O278" s="47">
        <f>IF(D278=0,"",D278/C277)</f>
        <v>1</v>
      </c>
      <c r="P278" s="48">
        <v>24</v>
      </c>
      <c r="Q278" s="49">
        <f t="shared" si="24"/>
        <v>1</v>
      </c>
      <c r="R278" s="49">
        <f t="shared" si="25"/>
        <v>0</v>
      </c>
      <c r="S278" s="32">
        <f>P278/P276</f>
        <v>0.92307692307692313</v>
      </c>
      <c r="T278" s="27"/>
      <c r="U278" s="27"/>
      <c r="V278" s="27"/>
      <c r="W278" s="27"/>
      <c r="X278" s="27"/>
      <c r="Y278" s="27"/>
      <c r="Z278" s="27"/>
    </row>
    <row r="279" spans="1:26" ht="15.75" customHeight="1" x14ac:dyDescent="0.25">
      <c r="A279" s="41">
        <v>2301</v>
      </c>
      <c r="B279" s="42"/>
      <c r="C279" s="42"/>
      <c r="D279" s="42"/>
      <c r="E279" s="42">
        <v>14</v>
      </c>
      <c r="F279" s="171"/>
      <c r="G279" s="171"/>
      <c r="H279" s="171"/>
      <c r="I279" s="171"/>
      <c r="J279" s="171"/>
      <c r="K279" s="131"/>
      <c r="L279" s="119"/>
      <c r="M279" s="120"/>
      <c r="N279" s="121"/>
      <c r="O279" s="47">
        <f>IF(E279=0,"",E279/D278)</f>
        <v>0.58333333333333337</v>
      </c>
      <c r="P279" s="48">
        <v>23</v>
      </c>
      <c r="Q279" s="49">
        <f t="shared" si="24"/>
        <v>0.95833333333333337</v>
      </c>
      <c r="R279" s="49">
        <f t="shared" si="25"/>
        <v>4.166666666666663E-2</v>
      </c>
      <c r="S279" s="27"/>
      <c r="T279" s="27"/>
      <c r="U279" s="27"/>
      <c r="V279" s="27"/>
      <c r="W279" s="27"/>
      <c r="X279" s="27"/>
      <c r="Y279" s="27"/>
      <c r="Z279" s="27"/>
    </row>
    <row r="280" spans="1:26" ht="15.75" customHeight="1" x14ac:dyDescent="0.25">
      <c r="A280" s="41">
        <v>2302</v>
      </c>
      <c r="B280" s="42"/>
      <c r="C280" s="42"/>
      <c r="D280" s="42"/>
      <c r="E280" s="42">
        <v>14</v>
      </c>
      <c r="F280" s="171"/>
      <c r="G280" s="171"/>
      <c r="H280" s="171"/>
      <c r="I280" s="171"/>
      <c r="J280" s="171"/>
      <c r="K280" s="131"/>
      <c r="L280" s="119"/>
      <c r="M280" s="120"/>
      <c r="N280" s="120"/>
      <c r="O280" s="120"/>
      <c r="P280" s="48">
        <v>15</v>
      </c>
      <c r="Q280" s="127"/>
      <c r="R280" s="126"/>
      <c r="S280" s="27"/>
      <c r="T280" s="27"/>
      <c r="U280" s="27"/>
      <c r="V280" s="27"/>
      <c r="W280" s="27"/>
      <c r="X280" s="27"/>
      <c r="Y280" s="27"/>
      <c r="Z280" s="27"/>
    </row>
    <row r="281" spans="1:26" ht="15.75" customHeight="1" x14ac:dyDescent="0.25">
      <c r="A281" s="41">
        <v>2401</v>
      </c>
      <c r="B281" s="42"/>
      <c r="C281" s="42"/>
      <c r="D281" s="42"/>
      <c r="E281" s="42">
        <v>4</v>
      </c>
      <c r="F281" s="171"/>
      <c r="G281" s="171"/>
      <c r="H281" s="171"/>
      <c r="I281" s="171"/>
      <c r="J281" s="171"/>
      <c r="K281" s="131"/>
      <c r="L281" s="119"/>
      <c r="M281" s="120"/>
      <c r="N281" s="120"/>
      <c r="O281" s="120"/>
      <c r="P281" s="48">
        <v>4</v>
      </c>
      <c r="Q281" s="127"/>
      <c r="R281" s="126"/>
      <c r="S281" s="27"/>
      <c r="T281" s="27"/>
      <c r="U281" s="27"/>
      <c r="V281" s="27"/>
      <c r="W281" s="27"/>
      <c r="X281" s="27"/>
      <c r="Y281" s="27"/>
      <c r="Z281" s="27"/>
    </row>
    <row r="282" spans="1:26" ht="15.75" customHeight="1" x14ac:dyDescent="0.25">
      <c r="A282" s="41">
        <v>2402</v>
      </c>
      <c r="B282" s="42"/>
      <c r="C282" s="42"/>
      <c r="D282" s="42"/>
      <c r="E282" s="42">
        <v>2</v>
      </c>
      <c r="F282" s="171"/>
      <c r="G282" s="171"/>
      <c r="H282" s="171"/>
      <c r="I282" s="171"/>
      <c r="J282" s="171"/>
      <c r="K282" s="131"/>
      <c r="L282" s="119"/>
      <c r="M282" s="120"/>
      <c r="N282" s="120"/>
      <c r="O282" s="120"/>
      <c r="P282" s="48">
        <v>2</v>
      </c>
      <c r="Q282" s="127"/>
      <c r="R282" s="126"/>
      <c r="S282" s="27"/>
      <c r="T282" s="27"/>
      <c r="U282" s="27"/>
      <c r="V282" s="27"/>
      <c r="W282" s="27"/>
      <c r="X282" s="27"/>
      <c r="Y282" s="27"/>
      <c r="Z282" s="27"/>
    </row>
    <row r="283" spans="1:26" ht="15.75" customHeight="1" x14ac:dyDescent="0.25">
      <c r="A283" s="41">
        <v>2501</v>
      </c>
      <c r="B283" s="42"/>
      <c r="C283" s="42"/>
      <c r="D283" s="42"/>
      <c r="E283" s="42">
        <v>2</v>
      </c>
      <c r="F283" s="171"/>
      <c r="G283" s="171"/>
      <c r="H283" s="171"/>
      <c r="I283" s="171"/>
      <c r="J283" s="171"/>
      <c r="K283" s="131"/>
      <c r="L283" s="119"/>
      <c r="M283" s="120"/>
      <c r="N283" s="120"/>
      <c r="O283" s="120"/>
      <c r="P283" s="48">
        <v>2</v>
      </c>
      <c r="Q283" s="127"/>
      <c r="R283" s="126"/>
      <c r="S283" s="27"/>
      <c r="T283" s="27"/>
      <c r="U283" s="27"/>
      <c r="V283" s="27"/>
      <c r="W283" s="27"/>
      <c r="X283" s="27"/>
      <c r="Y283" s="27"/>
      <c r="Z283" s="27"/>
    </row>
    <row r="284" spans="1:26" ht="15.75" customHeight="1" x14ac:dyDescent="0.25">
      <c r="A284" s="41">
        <v>2502</v>
      </c>
      <c r="B284" s="42"/>
      <c r="C284" s="42"/>
      <c r="D284" s="42"/>
      <c r="E284" s="42"/>
      <c r="F284" s="171"/>
      <c r="G284" s="171"/>
      <c r="H284" s="171"/>
      <c r="I284" s="171"/>
      <c r="J284" s="171"/>
      <c r="K284" s="131"/>
      <c r="L284" s="119"/>
      <c r="M284" s="120"/>
      <c r="N284" s="120"/>
      <c r="O284" s="120"/>
      <c r="P284" s="48"/>
      <c r="Q284" s="127"/>
      <c r="R284" s="126"/>
      <c r="S284" s="27"/>
      <c r="T284" s="27"/>
      <c r="U284" s="27"/>
      <c r="V284" s="27"/>
      <c r="W284" s="27"/>
      <c r="X284" s="27"/>
      <c r="Y284" s="27"/>
      <c r="Z284" s="27"/>
    </row>
    <row r="285" spans="1:26" ht="15.75" customHeight="1" x14ac:dyDescent="0.25">
      <c r="A285" s="41">
        <v>2601</v>
      </c>
      <c r="B285" s="42"/>
      <c r="C285" s="42"/>
      <c r="D285" s="42"/>
      <c r="E285" s="42"/>
      <c r="F285" s="171"/>
      <c r="G285" s="171"/>
      <c r="H285" s="171"/>
      <c r="I285" s="171"/>
      <c r="J285" s="171"/>
      <c r="K285" s="131"/>
      <c r="L285" s="119"/>
      <c r="M285" s="120"/>
      <c r="N285" s="122"/>
      <c r="O285" s="157"/>
      <c r="P285" s="48"/>
      <c r="Q285" s="127"/>
      <c r="R285" s="126"/>
      <c r="S285" s="27"/>
      <c r="T285" s="27"/>
      <c r="U285" s="27"/>
      <c r="V285" s="27"/>
      <c r="W285" s="27"/>
      <c r="X285" s="27"/>
      <c r="Y285" s="27"/>
      <c r="Z285" s="27"/>
    </row>
    <row r="286" spans="1:26" ht="15.75" customHeight="1" x14ac:dyDescent="0.25">
      <c r="A286" s="41">
        <v>2602</v>
      </c>
      <c r="B286" s="42"/>
      <c r="C286" s="42"/>
      <c r="D286" s="42"/>
      <c r="E286" s="42"/>
      <c r="F286" s="171"/>
      <c r="G286" s="171"/>
      <c r="H286" s="171"/>
      <c r="I286" s="171"/>
      <c r="J286" s="171"/>
      <c r="K286" s="131"/>
      <c r="L286" s="119"/>
      <c r="M286" s="120"/>
      <c r="N286" s="122"/>
      <c r="O286" s="126"/>
      <c r="P286" s="124"/>
      <c r="Q286" s="127"/>
      <c r="R286" s="126"/>
      <c r="S286" s="27"/>
      <c r="T286" s="27"/>
      <c r="U286" s="27"/>
      <c r="V286" s="27"/>
      <c r="W286" s="27"/>
      <c r="X286" s="27"/>
      <c r="Y286" s="27"/>
      <c r="Z286" s="27"/>
    </row>
    <row r="287" spans="1:26" ht="15.75" customHeight="1" x14ac:dyDescent="0.25">
      <c r="A287" s="41">
        <v>2701</v>
      </c>
      <c r="B287" s="42"/>
      <c r="C287" s="42"/>
      <c r="D287" s="42"/>
      <c r="E287" s="42"/>
      <c r="F287" s="171"/>
      <c r="G287" s="171"/>
      <c r="H287" s="171"/>
      <c r="I287" s="171"/>
      <c r="J287" s="171"/>
      <c r="K287" s="131"/>
      <c r="L287" s="119"/>
      <c r="M287" s="120"/>
      <c r="N287" s="122"/>
      <c r="O287" s="126"/>
      <c r="P287" s="124"/>
      <c r="Q287" s="127"/>
      <c r="R287" s="126"/>
      <c r="S287" s="27"/>
      <c r="T287" s="27"/>
      <c r="U287" s="27"/>
      <c r="V287" s="27"/>
      <c r="W287" s="27"/>
      <c r="X287" s="27"/>
      <c r="Y287" s="27"/>
      <c r="Z287" s="27"/>
    </row>
    <row r="288" spans="1:26" ht="15.75" customHeight="1" x14ac:dyDescent="0.25">
      <c r="A288" s="41">
        <v>2702</v>
      </c>
      <c r="B288" s="42"/>
      <c r="C288" s="42"/>
      <c r="D288" s="42"/>
      <c r="E288" s="42"/>
      <c r="F288" s="171"/>
      <c r="G288" s="171"/>
      <c r="H288" s="171"/>
      <c r="I288" s="171"/>
      <c r="J288" s="171"/>
      <c r="K288" s="131"/>
      <c r="L288" s="119"/>
      <c r="M288" s="120"/>
      <c r="N288" s="122"/>
      <c r="O288" s="120"/>
      <c r="P288" s="122"/>
      <c r="Q288" s="151"/>
      <c r="R288" s="126"/>
      <c r="S288" s="27"/>
      <c r="T288" s="27"/>
      <c r="U288" s="27"/>
      <c r="V288" s="27"/>
      <c r="W288" s="27"/>
      <c r="X288" s="27"/>
      <c r="Y288" s="27"/>
      <c r="Z288" s="27"/>
    </row>
    <row r="289" spans="1:26" ht="15.75" customHeight="1" x14ac:dyDescent="0.25">
      <c r="A289" s="41">
        <v>2801</v>
      </c>
      <c r="B289" s="42"/>
      <c r="C289" s="42"/>
      <c r="D289" s="42"/>
      <c r="E289" s="42"/>
      <c r="F289" s="171"/>
      <c r="G289" s="171"/>
      <c r="H289" s="171"/>
      <c r="I289" s="171"/>
      <c r="J289" s="171"/>
      <c r="K289" s="131"/>
      <c r="L289" s="119"/>
      <c r="M289" s="120"/>
      <c r="N289" s="122"/>
      <c r="O289" s="52" t="s">
        <v>35</v>
      </c>
      <c r="P289" s="94"/>
      <c r="Q289" s="54" t="str">
        <f>IF(SUM(K280:K289)=0,"",SUM(K280:K289))</f>
        <v/>
      </c>
      <c r="R289" s="55" t="s">
        <v>20</v>
      </c>
      <c r="S289" s="27"/>
      <c r="T289" s="27"/>
      <c r="U289" s="27"/>
      <c r="V289" s="27"/>
      <c r="W289" s="27"/>
      <c r="X289" s="27"/>
      <c r="Y289" s="27"/>
      <c r="Z289" s="27"/>
    </row>
    <row r="290" spans="1:26" ht="15.75" customHeight="1" x14ac:dyDescent="0.25">
      <c r="A290" s="41">
        <v>2802</v>
      </c>
      <c r="B290" s="42"/>
      <c r="C290" s="42"/>
      <c r="D290" s="42"/>
      <c r="E290" s="42"/>
      <c r="F290" s="171"/>
      <c r="G290" s="171"/>
      <c r="H290" s="171"/>
      <c r="I290" s="171"/>
      <c r="J290" s="171"/>
      <c r="K290" s="131"/>
      <c r="L290" s="119"/>
      <c r="M290" s="120"/>
      <c r="N290" s="122"/>
      <c r="O290" s="56" t="s">
        <v>36</v>
      </c>
      <c r="P290" s="96" t="e">
        <f>IF(P289/Q289=0,"",P289/Q289)</f>
        <v>#VALUE!</v>
      </c>
      <c r="Q290" s="58" t="e">
        <f>IF(P289/Q289=0,"",P289/Q289)</f>
        <v>#VALUE!</v>
      </c>
      <c r="R290" s="59" t="s">
        <v>37</v>
      </c>
      <c r="S290" s="27"/>
      <c r="T290" s="27"/>
      <c r="U290" s="27"/>
      <c r="V290" s="27"/>
      <c r="W290" s="27"/>
      <c r="X290" s="27"/>
      <c r="Y290" s="27"/>
      <c r="Z290" s="27"/>
    </row>
    <row r="291" spans="1:26" ht="15.75" customHeight="1" x14ac:dyDescent="0.25">
      <c r="A291" s="41">
        <v>2901</v>
      </c>
      <c r="B291" s="42"/>
      <c r="C291" s="42"/>
      <c r="D291" s="42"/>
      <c r="E291" s="42"/>
      <c r="F291" s="171"/>
      <c r="G291" s="171"/>
      <c r="H291" s="171"/>
      <c r="I291" s="171"/>
      <c r="J291" s="171"/>
      <c r="K291" s="131"/>
      <c r="L291" s="128"/>
      <c r="M291" s="129"/>
      <c r="N291" s="130"/>
      <c r="O291" s="61"/>
      <c r="P291" s="62"/>
      <c r="Q291" s="62"/>
      <c r="R291" s="63"/>
      <c r="S291" s="27"/>
      <c r="T291" s="27"/>
      <c r="U291" s="27"/>
      <c r="V291" s="27"/>
      <c r="W291" s="27"/>
      <c r="X291" s="27"/>
      <c r="Y291" s="27"/>
      <c r="Z291" s="27"/>
    </row>
    <row r="292" spans="1:26" ht="18" customHeight="1" x14ac:dyDescent="0.25">
      <c r="A292" s="22"/>
      <c r="B292" s="210" t="s">
        <v>79</v>
      </c>
      <c r="C292" s="210"/>
      <c r="D292" s="210"/>
      <c r="E292" s="210"/>
      <c r="F292" s="210"/>
      <c r="G292" s="210"/>
      <c r="H292" s="210"/>
      <c r="I292" s="210"/>
      <c r="J292" s="210"/>
      <c r="K292" s="64">
        <f>SUM(K276:K288)</f>
        <v>0</v>
      </c>
      <c r="L292" s="65" t="str">
        <f>IF(K284=0,"",K284/B276)</f>
        <v/>
      </c>
      <c r="M292" s="65" t="str">
        <f>IF(K292=0,"",K292/B276)</f>
        <v/>
      </c>
      <c r="N292" s="65" t="str">
        <f>IF(K284=0,"",M292-L292)</f>
        <v/>
      </c>
      <c r="O292" s="1"/>
      <c r="P292" s="27"/>
      <c r="Q292" s="30"/>
      <c r="R292" s="1"/>
      <c r="S292" s="27"/>
      <c r="T292" s="27"/>
      <c r="U292" s="27"/>
      <c r="V292" s="27"/>
      <c r="W292" s="27"/>
      <c r="X292" s="27"/>
      <c r="Y292" s="27"/>
      <c r="Z292" s="27"/>
    </row>
    <row r="293" spans="1:26" ht="12.75" customHeight="1" x14ac:dyDescent="0.2">
      <c r="A293" s="27"/>
      <c r="B293" s="182"/>
      <c r="C293" s="27"/>
      <c r="D293" s="27"/>
      <c r="E293" s="27"/>
      <c r="F293" s="27"/>
      <c r="G293" s="27"/>
      <c r="H293" s="27"/>
      <c r="I293" s="27"/>
      <c r="J293" s="27"/>
      <c r="K293" s="189"/>
      <c r="L293" s="1"/>
      <c r="M293" s="1"/>
      <c r="N293" s="27"/>
      <c r="O293" s="1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spans="1:26" ht="12.75" customHeight="1" x14ac:dyDescent="0.2">
      <c r="A294" s="27"/>
      <c r="B294" s="182"/>
      <c r="C294" s="27"/>
      <c r="D294" s="27"/>
      <c r="E294" s="27"/>
      <c r="F294" s="27"/>
      <c r="G294" s="27"/>
      <c r="H294" s="27"/>
      <c r="I294" s="27"/>
      <c r="J294" s="27"/>
      <c r="K294" s="189"/>
      <c r="L294" s="1"/>
      <c r="M294" s="1"/>
      <c r="N294" s="27"/>
      <c r="O294" s="1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spans="1:26" ht="26.25" x14ac:dyDescent="0.4">
      <c r="B295" s="211" t="s">
        <v>68</v>
      </c>
      <c r="C295" s="212"/>
      <c r="D295" s="212"/>
      <c r="E295" s="212"/>
      <c r="F295" s="212"/>
      <c r="G295" s="212"/>
      <c r="H295" s="212"/>
      <c r="I295" s="212"/>
      <c r="J295" s="212"/>
      <c r="K295" s="66" t="s">
        <v>121</v>
      </c>
      <c r="L295" s="1"/>
      <c r="M295" s="1"/>
      <c r="N295" s="27"/>
      <c r="O295" s="1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spans="1:26" ht="20.25" x14ac:dyDescent="0.2">
      <c r="A296" s="223" t="s">
        <v>19</v>
      </c>
      <c r="B296" s="224" t="s">
        <v>69</v>
      </c>
      <c r="C296" s="225"/>
      <c r="D296" s="225"/>
      <c r="E296" s="225"/>
      <c r="F296" s="225"/>
      <c r="G296" s="225"/>
      <c r="H296" s="225"/>
      <c r="I296" s="225"/>
      <c r="J296" s="226"/>
      <c r="K296" s="227" t="s">
        <v>20</v>
      </c>
      <c r="L296" s="221" t="s">
        <v>11</v>
      </c>
      <c r="M296" s="221" t="s">
        <v>12</v>
      </c>
      <c r="N296" s="229" t="s">
        <v>13</v>
      </c>
      <c r="O296" s="221" t="s">
        <v>14</v>
      </c>
      <c r="P296" s="222" t="s">
        <v>15</v>
      </c>
      <c r="Q296" s="222" t="s">
        <v>16</v>
      </c>
      <c r="R296" s="221" t="s">
        <v>17</v>
      </c>
      <c r="S296" s="27"/>
      <c r="T296" s="27"/>
      <c r="U296" s="27"/>
      <c r="V296" s="27"/>
      <c r="W296" s="27"/>
      <c r="X296" s="27"/>
      <c r="Y296" s="27"/>
      <c r="Z296" s="27"/>
    </row>
    <row r="297" spans="1:26" ht="15.75" x14ac:dyDescent="0.25">
      <c r="A297" s="217"/>
      <c r="B297" s="41" t="s">
        <v>70</v>
      </c>
      <c r="C297" s="41" t="s">
        <v>71</v>
      </c>
      <c r="D297" s="41" t="s">
        <v>72</v>
      </c>
      <c r="E297" s="41" t="s">
        <v>73</v>
      </c>
      <c r="F297" s="41" t="s">
        <v>74</v>
      </c>
      <c r="G297" s="41" t="s">
        <v>75</v>
      </c>
      <c r="H297" s="41" t="s">
        <v>76</v>
      </c>
      <c r="I297" s="41" t="s">
        <v>77</v>
      </c>
      <c r="J297" s="41" t="s">
        <v>78</v>
      </c>
      <c r="K297" s="253"/>
      <c r="L297" s="217"/>
      <c r="M297" s="217"/>
      <c r="N297" s="217"/>
      <c r="O297" s="217"/>
      <c r="P297" s="217"/>
      <c r="Q297" s="217"/>
      <c r="R297" s="217"/>
      <c r="S297" s="27"/>
      <c r="T297" s="27"/>
      <c r="U297" s="27"/>
      <c r="V297" s="27"/>
      <c r="W297" s="27"/>
      <c r="X297" s="27"/>
      <c r="Y297" s="27"/>
      <c r="Z297" s="27"/>
    </row>
    <row r="298" spans="1:26" ht="15.75" x14ac:dyDescent="0.25">
      <c r="A298" s="41">
        <v>2201</v>
      </c>
      <c r="B298" s="176">
        <v>30</v>
      </c>
      <c r="C298" s="42"/>
      <c r="D298" s="42"/>
      <c r="E298" s="42"/>
      <c r="F298" s="171"/>
      <c r="G298" s="171"/>
      <c r="H298" s="171"/>
      <c r="I298" s="171"/>
      <c r="J298" s="171"/>
      <c r="K298" s="131"/>
      <c r="L298" s="114"/>
      <c r="M298" s="115"/>
      <c r="N298" s="116"/>
      <c r="O298" s="43"/>
      <c r="P298" s="44">
        <f>B298</f>
        <v>30</v>
      </c>
      <c r="Q298" s="45"/>
      <c r="R298" s="43"/>
      <c r="S298" s="27"/>
      <c r="T298" s="27"/>
      <c r="U298" s="27"/>
      <c r="V298" s="27"/>
      <c r="W298" s="27"/>
      <c r="X298" s="27"/>
      <c r="Y298" s="27"/>
      <c r="Z298" s="27"/>
    </row>
    <row r="299" spans="1:26" ht="15.75" x14ac:dyDescent="0.25">
      <c r="A299" s="41">
        <v>2202</v>
      </c>
      <c r="B299" s="42"/>
      <c r="C299" s="122">
        <v>29</v>
      </c>
      <c r="D299" s="42"/>
      <c r="E299" s="42"/>
      <c r="F299" s="171"/>
      <c r="G299" s="171"/>
      <c r="H299" s="171"/>
      <c r="I299" s="171"/>
      <c r="J299" s="171"/>
      <c r="K299" s="131"/>
      <c r="L299" s="119"/>
      <c r="M299" s="120"/>
      <c r="N299" s="121"/>
      <c r="O299" s="47">
        <f>C299/B298</f>
        <v>0.96666666666666667</v>
      </c>
      <c r="P299" s="48">
        <v>29</v>
      </c>
      <c r="Q299" s="49">
        <f t="shared" ref="Q299:Q301" si="26">IF(P299=0,"",P299/P298)</f>
        <v>0.96666666666666667</v>
      </c>
      <c r="R299" s="49">
        <f t="shared" ref="R299:R301" si="27">IF(P299=0,"",100%-Q299)</f>
        <v>3.3333333333333326E-2</v>
      </c>
      <c r="S299" s="27"/>
      <c r="T299" s="27"/>
      <c r="U299" s="27"/>
      <c r="V299" s="27"/>
      <c r="W299" s="27"/>
      <c r="X299" s="27"/>
      <c r="Y299" s="27"/>
      <c r="Z299" s="27"/>
    </row>
    <row r="300" spans="1:26" ht="15.75" x14ac:dyDescent="0.25">
      <c r="A300" s="41">
        <v>2301</v>
      </c>
      <c r="B300" s="42"/>
      <c r="C300" s="42"/>
      <c r="D300" s="42">
        <v>21</v>
      </c>
      <c r="E300" s="42"/>
      <c r="F300" s="171"/>
      <c r="G300" s="171"/>
      <c r="H300" s="171"/>
      <c r="I300" s="171"/>
      <c r="J300" s="171"/>
      <c r="K300" s="131"/>
      <c r="L300" s="119"/>
      <c r="M300" s="120"/>
      <c r="N300" s="121"/>
      <c r="O300" s="47">
        <f>IF(D300=0,"",D300/C299)</f>
        <v>0.72413793103448276</v>
      </c>
      <c r="P300" s="48">
        <v>28</v>
      </c>
      <c r="Q300" s="49">
        <f t="shared" si="26"/>
        <v>0.96551724137931039</v>
      </c>
      <c r="R300" s="49">
        <f t="shared" si="27"/>
        <v>3.4482758620689613E-2</v>
      </c>
      <c r="S300" s="141">
        <f>P300/P298</f>
        <v>0.93333333333333335</v>
      </c>
      <c r="T300" s="27"/>
      <c r="U300" s="27"/>
      <c r="V300" s="27"/>
      <c r="W300" s="27"/>
      <c r="X300" s="27"/>
      <c r="Y300" s="27"/>
      <c r="Z300" s="27"/>
    </row>
    <row r="301" spans="1:26" ht="15.75" x14ac:dyDescent="0.25">
      <c r="A301" s="41">
        <v>2302</v>
      </c>
      <c r="B301" s="42"/>
      <c r="C301" s="42"/>
      <c r="D301" s="42"/>
      <c r="E301" s="42">
        <v>17</v>
      </c>
      <c r="F301" s="171"/>
      <c r="G301" s="171"/>
      <c r="H301" s="171"/>
      <c r="I301" s="171"/>
      <c r="J301" s="171"/>
      <c r="K301" s="131"/>
      <c r="L301" s="119"/>
      <c r="M301" s="120"/>
      <c r="N301" s="121"/>
      <c r="O301" s="47">
        <f>IF(E301=0,"",E301/D300)</f>
        <v>0.80952380952380953</v>
      </c>
      <c r="P301" s="48">
        <v>28</v>
      </c>
      <c r="Q301" s="49">
        <f t="shared" si="26"/>
        <v>1</v>
      </c>
      <c r="R301" s="49">
        <f t="shared" si="27"/>
        <v>0</v>
      </c>
      <c r="S301" s="27"/>
      <c r="T301" s="27"/>
      <c r="U301" s="27"/>
      <c r="V301" s="27"/>
      <c r="W301" s="27"/>
      <c r="X301" s="27"/>
      <c r="Y301" s="27"/>
      <c r="Z301" s="27"/>
    </row>
    <row r="302" spans="1:26" ht="15.75" x14ac:dyDescent="0.25">
      <c r="A302" s="41">
        <v>2401</v>
      </c>
      <c r="B302" s="42"/>
      <c r="C302" s="42"/>
      <c r="D302" s="42"/>
      <c r="E302" s="42">
        <v>17</v>
      </c>
      <c r="F302" s="171"/>
      <c r="G302" s="171"/>
      <c r="H302" s="171"/>
      <c r="I302" s="171"/>
      <c r="J302" s="171"/>
      <c r="K302" s="131"/>
      <c r="L302" s="119"/>
      <c r="M302" s="120"/>
      <c r="N302" s="120"/>
      <c r="O302" s="120"/>
      <c r="P302" s="48">
        <v>21</v>
      </c>
      <c r="Q302" s="127"/>
      <c r="R302" s="126"/>
      <c r="S302" s="27"/>
      <c r="T302" s="27"/>
      <c r="U302" s="27"/>
      <c r="V302" s="27"/>
      <c r="W302" s="27"/>
      <c r="X302" s="27"/>
      <c r="Y302" s="27"/>
      <c r="Z302" s="27"/>
    </row>
    <row r="303" spans="1:26" ht="15.75" x14ac:dyDescent="0.25">
      <c r="A303" s="41">
        <v>2402</v>
      </c>
      <c r="B303" s="42"/>
      <c r="C303" s="42"/>
      <c r="D303" s="42"/>
      <c r="E303" s="42">
        <v>12</v>
      </c>
      <c r="F303" s="171"/>
      <c r="G303" s="171"/>
      <c r="H303" s="171"/>
      <c r="I303" s="171"/>
      <c r="J303" s="171"/>
      <c r="K303" s="131"/>
      <c r="L303" s="119"/>
      <c r="M303" s="120"/>
      <c r="N303" s="120"/>
      <c r="O303" s="120"/>
      <c r="P303" s="48">
        <v>13</v>
      </c>
      <c r="Q303" s="127"/>
      <c r="R303" s="126"/>
      <c r="S303" s="27"/>
      <c r="T303" s="27"/>
      <c r="U303" s="27"/>
      <c r="V303" s="27"/>
      <c r="W303" s="27"/>
      <c r="X303" s="27"/>
      <c r="Y303" s="27"/>
      <c r="Z303" s="27"/>
    </row>
    <row r="304" spans="1:26" ht="15.75" x14ac:dyDescent="0.25">
      <c r="A304" s="41">
        <v>2501</v>
      </c>
      <c r="B304" s="42"/>
      <c r="C304" s="42"/>
      <c r="D304" s="42"/>
      <c r="E304" s="42">
        <v>4</v>
      </c>
      <c r="F304" s="171"/>
      <c r="G304" s="171"/>
      <c r="H304" s="171"/>
      <c r="I304" s="171"/>
      <c r="J304" s="171"/>
      <c r="K304" s="131"/>
      <c r="L304" s="119"/>
      <c r="M304" s="120"/>
      <c r="N304" s="120"/>
      <c r="O304" s="120"/>
      <c r="P304" s="48">
        <v>4</v>
      </c>
      <c r="Q304" s="127"/>
      <c r="R304" s="126"/>
      <c r="S304" s="27"/>
      <c r="T304" s="27"/>
      <c r="U304" s="27"/>
      <c r="V304" s="27"/>
      <c r="W304" s="27"/>
      <c r="X304" s="27"/>
      <c r="Y304" s="27"/>
      <c r="Z304" s="27"/>
    </row>
    <row r="305" spans="1:26" ht="15.75" x14ac:dyDescent="0.25">
      <c r="A305" s="41">
        <v>2502</v>
      </c>
      <c r="B305" s="42"/>
      <c r="C305" s="42"/>
      <c r="D305" s="42"/>
      <c r="E305" s="42"/>
      <c r="F305" s="171"/>
      <c r="G305" s="171"/>
      <c r="H305" s="171"/>
      <c r="I305" s="171"/>
      <c r="J305" s="171"/>
      <c r="K305" s="131"/>
      <c r="L305" s="119"/>
      <c r="M305" s="120"/>
      <c r="N305" s="120"/>
      <c r="O305" s="120"/>
      <c r="P305" s="48"/>
      <c r="Q305" s="127"/>
      <c r="R305" s="126"/>
      <c r="S305" s="27"/>
      <c r="T305" s="27"/>
      <c r="U305" s="27"/>
      <c r="V305" s="27"/>
      <c r="W305" s="27"/>
      <c r="X305" s="27"/>
      <c r="Y305" s="27"/>
      <c r="Z305" s="27"/>
    </row>
    <row r="306" spans="1:26" ht="15.75" x14ac:dyDescent="0.25">
      <c r="A306" s="41">
        <v>2601</v>
      </c>
      <c r="B306" s="42"/>
      <c r="C306" s="42"/>
      <c r="D306" s="42"/>
      <c r="E306" s="42"/>
      <c r="F306" s="171"/>
      <c r="G306" s="171"/>
      <c r="H306" s="171"/>
      <c r="I306" s="171"/>
      <c r="J306" s="171"/>
      <c r="K306" s="131"/>
      <c r="L306" s="119"/>
      <c r="M306" s="120"/>
      <c r="N306" s="120"/>
      <c r="O306" s="120"/>
      <c r="P306" s="48"/>
      <c r="Q306" s="127"/>
      <c r="R306" s="126"/>
      <c r="S306" s="27"/>
      <c r="T306" s="27"/>
      <c r="U306" s="27"/>
      <c r="V306" s="27"/>
      <c r="W306" s="27"/>
      <c r="X306" s="27"/>
      <c r="Y306" s="27"/>
      <c r="Z306" s="27"/>
    </row>
    <row r="307" spans="1:26" ht="15.75" x14ac:dyDescent="0.25">
      <c r="A307" s="41">
        <v>2602</v>
      </c>
      <c r="B307" s="42"/>
      <c r="C307" s="42"/>
      <c r="D307" s="42"/>
      <c r="E307" s="42"/>
      <c r="F307" s="171"/>
      <c r="G307" s="171"/>
      <c r="H307" s="171"/>
      <c r="I307" s="171"/>
      <c r="J307" s="171"/>
      <c r="K307" s="131"/>
      <c r="L307" s="119"/>
      <c r="M307" s="120"/>
      <c r="N307" s="122"/>
      <c r="O307" s="157"/>
      <c r="P307" s="48"/>
      <c r="Q307" s="127"/>
      <c r="R307" s="126"/>
      <c r="S307" s="27"/>
      <c r="T307" s="27"/>
      <c r="U307" s="27"/>
      <c r="V307" s="27"/>
      <c r="W307" s="27"/>
      <c r="X307" s="27"/>
      <c r="Y307" s="27"/>
      <c r="Z307" s="27"/>
    </row>
    <row r="308" spans="1:26" ht="15.75" x14ac:dyDescent="0.25">
      <c r="A308" s="41">
        <v>2701</v>
      </c>
      <c r="B308" s="42"/>
      <c r="C308" s="42"/>
      <c r="D308" s="42"/>
      <c r="E308" s="42"/>
      <c r="F308" s="171"/>
      <c r="G308" s="171"/>
      <c r="H308" s="171"/>
      <c r="I308" s="171"/>
      <c r="J308" s="171"/>
      <c r="K308" s="131"/>
      <c r="L308" s="119"/>
      <c r="M308" s="120"/>
      <c r="N308" s="122"/>
      <c r="O308" s="126"/>
      <c r="P308" s="124"/>
      <c r="Q308" s="127"/>
      <c r="R308" s="126"/>
      <c r="S308" s="27"/>
      <c r="T308" s="27"/>
      <c r="U308" s="27"/>
      <c r="V308" s="27"/>
      <c r="W308" s="27"/>
      <c r="X308" s="27"/>
      <c r="Y308" s="27"/>
      <c r="Z308" s="27"/>
    </row>
    <row r="309" spans="1:26" ht="15.75" x14ac:dyDescent="0.25">
      <c r="A309" s="41">
        <v>2702</v>
      </c>
      <c r="B309" s="42"/>
      <c r="C309" s="42"/>
      <c r="D309" s="42"/>
      <c r="E309" s="42"/>
      <c r="F309" s="171"/>
      <c r="G309" s="171"/>
      <c r="H309" s="171"/>
      <c r="I309" s="171"/>
      <c r="J309" s="171"/>
      <c r="K309" s="131"/>
      <c r="L309" s="119"/>
      <c r="M309" s="120"/>
      <c r="N309" s="122"/>
      <c r="O309" s="126"/>
      <c r="P309" s="124"/>
      <c r="Q309" s="127"/>
      <c r="R309" s="126"/>
      <c r="S309" s="27"/>
      <c r="T309" s="27"/>
      <c r="U309" s="27"/>
      <c r="V309" s="27"/>
      <c r="W309" s="27"/>
      <c r="X309" s="27"/>
      <c r="Y309" s="27"/>
      <c r="Z309" s="27"/>
    </row>
    <row r="310" spans="1:26" ht="15.75" x14ac:dyDescent="0.25">
      <c r="A310" s="41">
        <v>2801</v>
      </c>
      <c r="B310" s="42"/>
      <c r="C310" s="42"/>
      <c r="D310" s="42"/>
      <c r="E310" s="42"/>
      <c r="F310" s="171"/>
      <c r="G310" s="171"/>
      <c r="H310" s="171"/>
      <c r="I310" s="171"/>
      <c r="J310" s="171"/>
      <c r="K310" s="131"/>
      <c r="L310" s="119"/>
      <c r="M310" s="120"/>
      <c r="N310" s="122"/>
      <c r="O310" s="120"/>
      <c r="P310" s="122"/>
      <c r="Q310" s="151"/>
      <c r="R310" s="126"/>
      <c r="S310" s="27"/>
      <c r="T310" s="27"/>
      <c r="U310" s="27"/>
      <c r="V310" s="27"/>
      <c r="W310" s="27"/>
      <c r="X310" s="27"/>
      <c r="Y310" s="27"/>
      <c r="Z310" s="27"/>
    </row>
    <row r="311" spans="1:26" ht="15.75" x14ac:dyDescent="0.25">
      <c r="A311" s="41">
        <v>2802</v>
      </c>
      <c r="B311" s="42"/>
      <c r="C311" s="42"/>
      <c r="D311" s="42"/>
      <c r="E311" s="42"/>
      <c r="F311" s="171"/>
      <c r="G311" s="171"/>
      <c r="H311" s="171"/>
      <c r="I311" s="171"/>
      <c r="J311" s="171"/>
      <c r="K311" s="131"/>
      <c r="L311" s="119"/>
      <c r="M311" s="120"/>
      <c r="N311" s="122"/>
      <c r="O311" s="52" t="s">
        <v>35</v>
      </c>
      <c r="P311" s="94"/>
      <c r="Q311" s="54" t="str">
        <f>IF(SUM(K302:K311)=0,"",SUM(K302:K311))</f>
        <v/>
      </c>
      <c r="R311" s="55" t="s">
        <v>20</v>
      </c>
      <c r="S311" s="27"/>
      <c r="T311" s="27"/>
      <c r="U311" s="27"/>
      <c r="V311" s="27"/>
      <c r="W311" s="27"/>
      <c r="X311" s="27"/>
      <c r="Y311" s="27"/>
      <c r="Z311" s="27"/>
    </row>
    <row r="312" spans="1:26" ht="15.75" x14ac:dyDescent="0.25">
      <c r="A312" s="41">
        <v>2901</v>
      </c>
      <c r="B312" s="42"/>
      <c r="C312" s="42"/>
      <c r="D312" s="42"/>
      <c r="E312" s="42"/>
      <c r="F312" s="171"/>
      <c r="G312" s="171"/>
      <c r="H312" s="171"/>
      <c r="I312" s="171"/>
      <c r="J312" s="171"/>
      <c r="K312" s="131"/>
      <c r="L312" s="119"/>
      <c r="M312" s="120"/>
      <c r="N312" s="122"/>
      <c r="O312" s="56" t="s">
        <v>36</v>
      </c>
      <c r="P312" s="96" t="e">
        <f>IF(P311/Q311=0,"",P311/Q311)</f>
        <v>#VALUE!</v>
      </c>
      <c r="Q312" s="58" t="e">
        <f>IF(P311/Q311=0,"",P311/Q311)</f>
        <v>#VALUE!</v>
      </c>
      <c r="R312" s="59" t="s">
        <v>37</v>
      </c>
      <c r="S312" s="27"/>
      <c r="T312" s="27"/>
      <c r="U312" s="27"/>
      <c r="V312" s="27"/>
      <c r="W312" s="27"/>
      <c r="X312" s="27"/>
      <c r="Y312" s="27"/>
      <c r="Z312" s="27"/>
    </row>
    <row r="313" spans="1:26" ht="15.75" x14ac:dyDescent="0.25">
      <c r="A313" s="41">
        <v>2902</v>
      </c>
      <c r="B313" s="42"/>
      <c r="C313" s="42"/>
      <c r="D313" s="42"/>
      <c r="E313" s="42"/>
      <c r="F313" s="171"/>
      <c r="G313" s="171"/>
      <c r="H313" s="171"/>
      <c r="I313" s="171"/>
      <c r="J313" s="171"/>
      <c r="K313" s="131"/>
      <c r="L313" s="128"/>
      <c r="M313" s="129"/>
      <c r="N313" s="130"/>
      <c r="O313" s="61"/>
      <c r="P313" s="62"/>
      <c r="Q313" s="62"/>
      <c r="R313" s="63"/>
      <c r="S313" s="27"/>
      <c r="T313" s="27"/>
      <c r="U313" s="27"/>
      <c r="V313" s="27"/>
      <c r="W313" s="27"/>
      <c r="X313" s="27"/>
      <c r="Y313" s="27"/>
      <c r="Z313" s="27"/>
    </row>
    <row r="314" spans="1:26" ht="18" customHeight="1" x14ac:dyDescent="0.25">
      <c r="A314" s="22"/>
      <c r="B314" s="210" t="s">
        <v>79</v>
      </c>
      <c r="C314" s="210"/>
      <c r="D314" s="210"/>
      <c r="E314" s="210"/>
      <c r="F314" s="210"/>
      <c r="G314" s="210"/>
      <c r="H314" s="210"/>
      <c r="I314" s="210"/>
      <c r="J314" s="210"/>
      <c r="K314" s="64">
        <f>SUM(K298:K310)</f>
        <v>0</v>
      </c>
      <c r="L314" s="65" t="str">
        <f>IF(K306=0,"",K306/#REF!)</f>
        <v/>
      </c>
      <c r="M314" s="65" t="str">
        <f>IF(K314=0,"",K314/#REF!)</f>
        <v/>
      </c>
      <c r="N314" s="65" t="str">
        <f>IF(K306=0,"",M314-L314)</f>
        <v/>
      </c>
      <c r="O314" s="1"/>
      <c r="P314" s="27"/>
      <c r="Q314" s="30"/>
      <c r="R314" s="1"/>
      <c r="S314" s="27"/>
      <c r="T314" s="27"/>
      <c r="U314" s="27"/>
      <c r="V314" s="27"/>
      <c r="W314" s="27"/>
      <c r="X314" s="27"/>
      <c r="Y314" s="27"/>
      <c r="Z314" s="27"/>
    </row>
    <row r="315" spans="1:26" ht="12.75" customHeight="1" x14ac:dyDescent="0.2">
      <c r="A315" s="27"/>
      <c r="B315" s="182"/>
      <c r="C315" s="27"/>
      <c r="D315" s="27"/>
      <c r="E315" s="27"/>
      <c r="F315" s="27"/>
      <c r="G315" s="27"/>
      <c r="H315" s="27"/>
      <c r="I315" s="27"/>
      <c r="J315" s="27"/>
      <c r="K315" s="189"/>
      <c r="L315" s="1"/>
      <c r="M315" s="1"/>
      <c r="N315" s="27"/>
      <c r="O315" s="1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spans="1:26" ht="12.75" customHeight="1" x14ac:dyDescent="0.2">
      <c r="A316" s="27"/>
      <c r="B316" s="182"/>
      <c r="C316" s="27"/>
      <c r="D316" s="27"/>
      <c r="E316" s="27"/>
      <c r="F316" s="27"/>
      <c r="G316" s="27"/>
      <c r="H316" s="27"/>
      <c r="I316" s="27"/>
      <c r="J316" s="27"/>
      <c r="K316" s="189"/>
      <c r="L316" s="1"/>
      <c r="M316" s="1"/>
      <c r="N316" s="27"/>
      <c r="O316" s="1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spans="1:26" ht="26.25" x14ac:dyDescent="0.4">
      <c r="B317" s="211" t="s">
        <v>68</v>
      </c>
      <c r="C317" s="212"/>
      <c r="D317" s="212"/>
      <c r="E317" s="212"/>
      <c r="F317" s="212"/>
      <c r="G317" s="212"/>
      <c r="H317" s="212"/>
      <c r="I317" s="212"/>
      <c r="J317" s="212"/>
      <c r="K317" s="66" t="s">
        <v>94</v>
      </c>
      <c r="L317" s="1"/>
      <c r="M317" s="1"/>
      <c r="N317" s="27"/>
      <c r="O317" s="1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spans="1:26" ht="20.25" x14ac:dyDescent="0.2">
      <c r="A318" s="223" t="s">
        <v>19</v>
      </c>
      <c r="B318" s="224" t="s">
        <v>69</v>
      </c>
      <c r="C318" s="225"/>
      <c r="D318" s="225"/>
      <c r="E318" s="225"/>
      <c r="F318" s="225"/>
      <c r="G318" s="225"/>
      <c r="H318" s="225"/>
      <c r="I318" s="225"/>
      <c r="J318" s="226"/>
      <c r="K318" s="227" t="s">
        <v>20</v>
      </c>
      <c r="L318" s="221" t="s">
        <v>11</v>
      </c>
      <c r="M318" s="221" t="s">
        <v>12</v>
      </c>
      <c r="N318" s="229" t="s">
        <v>13</v>
      </c>
      <c r="O318" s="221" t="s">
        <v>14</v>
      </c>
      <c r="P318" s="222" t="s">
        <v>15</v>
      </c>
      <c r="Q318" s="222" t="s">
        <v>16</v>
      </c>
      <c r="R318" s="221" t="s">
        <v>17</v>
      </c>
      <c r="S318" s="27"/>
      <c r="T318" s="27"/>
      <c r="U318" s="27"/>
      <c r="V318" s="27"/>
      <c r="W318" s="27"/>
      <c r="X318" s="27"/>
      <c r="Y318" s="27"/>
      <c r="Z318" s="27"/>
    </row>
    <row r="319" spans="1:26" ht="15.75" x14ac:dyDescent="0.25">
      <c r="A319" s="217"/>
      <c r="B319" s="41" t="s">
        <v>70</v>
      </c>
      <c r="C319" s="41" t="s">
        <v>71</v>
      </c>
      <c r="D319" s="41" t="s">
        <v>72</v>
      </c>
      <c r="E319" s="41" t="s">
        <v>73</v>
      </c>
      <c r="F319" s="41" t="s">
        <v>74</v>
      </c>
      <c r="G319" s="41" t="s">
        <v>75</v>
      </c>
      <c r="H319" s="41" t="s">
        <v>76</v>
      </c>
      <c r="I319" s="41" t="s">
        <v>77</v>
      </c>
      <c r="J319" s="41" t="s">
        <v>78</v>
      </c>
      <c r="K319" s="253"/>
      <c r="L319" s="217"/>
      <c r="M319" s="217"/>
      <c r="N319" s="217"/>
      <c r="O319" s="217"/>
      <c r="P319" s="217"/>
      <c r="Q319" s="217"/>
      <c r="R319" s="217"/>
      <c r="S319" s="27"/>
      <c r="T319" s="27"/>
      <c r="U319" s="27"/>
      <c r="V319" s="27"/>
      <c r="W319" s="27"/>
      <c r="X319" s="27"/>
      <c r="Y319" s="27"/>
      <c r="Z319" s="27"/>
    </row>
    <row r="320" spans="1:26" ht="15.75" x14ac:dyDescent="0.25">
      <c r="A320" s="41">
        <v>2202</v>
      </c>
      <c r="B320" s="160">
        <v>25</v>
      </c>
      <c r="C320" s="42"/>
      <c r="D320" s="42"/>
      <c r="E320" s="42"/>
      <c r="F320" s="171"/>
      <c r="G320" s="171"/>
      <c r="H320" s="171"/>
      <c r="I320" s="171"/>
      <c r="J320" s="171"/>
      <c r="K320" s="131"/>
      <c r="L320" s="114"/>
      <c r="M320" s="115"/>
      <c r="N320" s="116"/>
      <c r="O320" s="43"/>
      <c r="P320" s="44">
        <v>25</v>
      </c>
      <c r="Q320" s="45"/>
      <c r="R320" s="43"/>
      <c r="S320" s="27"/>
      <c r="T320" s="27"/>
      <c r="U320" s="27"/>
      <c r="V320" s="27"/>
      <c r="W320" s="27"/>
      <c r="X320" s="27"/>
      <c r="Y320" s="27"/>
      <c r="Z320" s="27"/>
    </row>
    <row r="321" spans="1:26" ht="15.75" x14ac:dyDescent="0.25">
      <c r="A321" s="41">
        <v>2301</v>
      </c>
      <c r="B321" s="42"/>
      <c r="C321" s="176">
        <v>24</v>
      </c>
      <c r="D321" s="42"/>
      <c r="E321" s="42"/>
      <c r="F321" s="171"/>
      <c r="G321" s="171"/>
      <c r="H321" s="171"/>
      <c r="I321" s="171"/>
      <c r="J321" s="171"/>
      <c r="K321" s="131"/>
      <c r="L321" s="119"/>
      <c r="M321" s="120"/>
      <c r="N321" s="121"/>
      <c r="O321" s="47">
        <f>C321/B320</f>
        <v>0.96</v>
      </c>
      <c r="P321" s="48">
        <v>24</v>
      </c>
      <c r="Q321" s="49">
        <f t="shared" ref="Q321:Q324" si="28">IF(P321=0,"",P321/P320)</f>
        <v>0.96</v>
      </c>
      <c r="R321" s="49">
        <f t="shared" ref="R321:R324" si="29">IF(P321=0,"",100%-Q321)</f>
        <v>4.0000000000000036E-2</v>
      </c>
      <c r="S321" s="27"/>
      <c r="T321" s="27"/>
      <c r="U321" s="27"/>
      <c r="V321" s="27"/>
      <c r="W321" s="27"/>
      <c r="X321" s="27"/>
      <c r="Y321" s="27"/>
      <c r="Z321" s="27"/>
    </row>
    <row r="322" spans="1:26" ht="15.75" x14ac:dyDescent="0.25">
      <c r="A322" s="41">
        <v>2302</v>
      </c>
      <c r="B322" s="42"/>
      <c r="C322" s="42"/>
      <c r="D322" s="42">
        <v>19</v>
      </c>
      <c r="E322" s="42"/>
      <c r="F322" s="171"/>
      <c r="G322" s="171"/>
      <c r="H322" s="171"/>
      <c r="I322" s="171"/>
      <c r="J322" s="171"/>
      <c r="K322" s="131"/>
      <c r="L322" s="119"/>
      <c r="M322" s="120"/>
      <c r="N322" s="121"/>
      <c r="O322" s="47">
        <f>D322/C321</f>
        <v>0.79166666666666663</v>
      </c>
      <c r="P322" s="48">
        <v>19</v>
      </c>
      <c r="Q322" s="49">
        <f t="shared" si="28"/>
        <v>0.79166666666666663</v>
      </c>
      <c r="R322" s="49">
        <f t="shared" si="29"/>
        <v>0.20833333333333337</v>
      </c>
      <c r="S322" s="141">
        <f>P322/P320</f>
        <v>0.76</v>
      </c>
      <c r="T322" s="27"/>
      <c r="U322" s="27"/>
      <c r="V322" s="27"/>
      <c r="W322" s="27"/>
      <c r="X322" s="27"/>
      <c r="Y322" s="27"/>
      <c r="Z322" s="27"/>
    </row>
    <row r="323" spans="1:26" ht="15.75" x14ac:dyDescent="0.25">
      <c r="A323" s="41">
        <v>2401</v>
      </c>
      <c r="B323" s="42"/>
      <c r="C323" s="42"/>
      <c r="D323" s="42"/>
      <c r="E323" s="42">
        <v>9</v>
      </c>
      <c r="F323" s="171"/>
      <c r="G323" s="171"/>
      <c r="H323" s="171"/>
      <c r="I323" s="171"/>
      <c r="J323" s="171"/>
      <c r="K323" s="131"/>
      <c r="L323" s="119"/>
      <c r="M323" s="120"/>
      <c r="N323" s="121"/>
      <c r="O323" s="47">
        <f>E323/D322</f>
        <v>0.47368421052631576</v>
      </c>
      <c r="P323" s="48">
        <v>19</v>
      </c>
      <c r="Q323" s="49">
        <f t="shared" si="28"/>
        <v>1</v>
      </c>
      <c r="R323" s="49">
        <f t="shared" si="29"/>
        <v>0</v>
      </c>
      <c r="S323" s="27"/>
      <c r="T323" s="27"/>
      <c r="U323" s="27"/>
      <c r="V323" s="27"/>
      <c r="W323" s="27"/>
      <c r="X323" s="27"/>
      <c r="Y323" s="27"/>
      <c r="Z323" s="27"/>
    </row>
    <row r="324" spans="1:26" ht="15.75" x14ac:dyDescent="0.25">
      <c r="A324" s="41">
        <v>2402</v>
      </c>
      <c r="B324" s="42"/>
      <c r="C324" s="42"/>
      <c r="D324" s="42"/>
      <c r="E324" s="42">
        <v>9</v>
      </c>
      <c r="F324" s="171"/>
      <c r="G324" s="171"/>
      <c r="H324" s="171"/>
      <c r="I324" s="171"/>
      <c r="J324" s="171"/>
      <c r="K324" s="131"/>
      <c r="L324" s="119"/>
      <c r="M324" s="120"/>
      <c r="N324" s="121"/>
      <c r="O324" s="47">
        <f>E324/E323</f>
        <v>1</v>
      </c>
      <c r="P324" s="48">
        <v>16</v>
      </c>
      <c r="Q324" s="49">
        <f t="shared" si="28"/>
        <v>0.84210526315789469</v>
      </c>
      <c r="R324" s="49">
        <f t="shared" si="29"/>
        <v>0.15789473684210531</v>
      </c>
      <c r="S324" s="27"/>
      <c r="T324" s="27"/>
      <c r="U324" s="27"/>
      <c r="V324" s="27"/>
      <c r="W324" s="27"/>
      <c r="X324" s="27"/>
      <c r="Y324" s="27"/>
      <c r="Z324" s="27"/>
    </row>
    <row r="325" spans="1:26" ht="15.75" x14ac:dyDescent="0.25">
      <c r="A325" s="41">
        <v>2501</v>
      </c>
      <c r="B325" s="42"/>
      <c r="C325" s="42"/>
      <c r="D325" s="42"/>
      <c r="E325" s="42">
        <v>5</v>
      </c>
      <c r="F325" s="171"/>
      <c r="G325" s="171"/>
      <c r="H325" s="171"/>
      <c r="I325" s="171"/>
      <c r="J325" s="171"/>
      <c r="K325" s="131"/>
      <c r="L325" s="119"/>
      <c r="M325" s="120"/>
      <c r="N325" s="120"/>
      <c r="O325" s="120"/>
      <c r="P325" s="48">
        <v>8</v>
      </c>
      <c r="Q325" s="127"/>
      <c r="R325" s="126"/>
      <c r="S325" s="27"/>
      <c r="T325" s="27"/>
      <c r="U325" s="27"/>
      <c r="V325" s="27"/>
      <c r="W325" s="27"/>
      <c r="X325" s="27"/>
      <c r="Y325" s="27"/>
      <c r="Z325" s="27"/>
    </row>
    <row r="326" spans="1:26" ht="15.75" x14ac:dyDescent="0.25">
      <c r="A326" s="41">
        <v>2502</v>
      </c>
      <c r="B326" s="42"/>
      <c r="C326" s="42"/>
      <c r="D326" s="42"/>
      <c r="E326" s="42"/>
      <c r="F326" s="171"/>
      <c r="G326" s="171"/>
      <c r="H326" s="171"/>
      <c r="I326" s="171"/>
      <c r="J326" s="171"/>
      <c r="K326" s="131"/>
      <c r="L326" s="119"/>
      <c r="M326" s="120"/>
      <c r="N326" s="120"/>
      <c r="O326" s="120"/>
      <c r="P326" s="48"/>
      <c r="Q326" s="127"/>
      <c r="R326" s="126"/>
      <c r="S326" s="27"/>
      <c r="T326" s="27"/>
      <c r="U326" s="27"/>
      <c r="V326" s="27"/>
      <c r="W326" s="27"/>
      <c r="X326" s="27"/>
      <c r="Y326" s="27"/>
      <c r="Z326" s="27"/>
    </row>
    <row r="327" spans="1:26" ht="15.75" x14ac:dyDescent="0.25">
      <c r="A327" s="41">
        <v>2601</v>
      </c>
      <c r="B327" s="42"/>
      <c r="C327" s="42"/>
      <c r="D327" s="42"/>
      <c r="E327" s="42"/>
      <c r="F327" s="171"/>
      <c r="G327" s="171"/>
      <c r="H327" s="171"/>
      <c r="I327" s="171"/>
      <c r="J327" s="171"/>
      <c r="K327" s="131"/>
      <c r="L327" s="119"/>
      <c r="M327" s="120"/>
      <c r="N327" s="120"/>
      <c r="O327" s="120"/>
      <c r="P327" s="48"/>
      <c r="Q327" s="127"/>
      <c r="R327" s="126"/>
      <c r="S327" s="27"/>
      <c r="T327" s="27"/>
      <c r="U327" s="27"/>
      <c r="V327" s="27"/>
      <c r="W327" s="27"/>
      <c r="X327" s="27"/>
      <c r="Y327" s="27"/>
      <c r="Z327" s="27"/>
    </row>
    <row r="328" spans="1:26" ht="15.75" x14ac:dyDescent="0.25">
      <c r="A328" s="41">
        <v>2602</v>
      </c>
      <c r="B328" s="42"/>
      <c r="C328" s="42"/>
      <c r="D328" s="42"/>
      <c r="E328" s="42"/>
      <c r="F328" s="171"/>
      <c r="G328" s="171"/>
      <c r="H328" s="171"/>
      <c r="I328" s="171"/>
      <c r="J328" s="171"/>
      <c r="K328" s="131"/>
      <c r="L328" s="119"/>
      <c r="M328" s="120"/>
      <c r="N328" s="120"/>
      <c r="O328" s="120"/>
      <c r="P328" s="48"/>
      <c r="Q328" s="127"/>
      <c r="R328" s="126"/>
      <c r="S328" s="27"/>
      <c r="T328" s="27"/>
      <c r="U328" s="27"/>
      <c r="V328" s="27"/>
      <c r="W328" s="27"/>
      <c r="X328" s="27"/>
      <c r="Y328" s="27"/>
      <c r="Z328" s="27"/>
    </row>
    <row r="329" spans="1:26" ht="15.75" x14ac:dyDescent="0.25">
      <c r="A329" s="41">
        <v>2701</v>
      </c>
      <c r="B329" s="42"/>
      <c r="C329" s="42"/>
      <c r="D329" s="42"/>
      <c r="E329" s="42"/>
      <c r="F329" s="171"/>
      <c r="G329" s="171"/>
      <c r="H329" s="171"/>
      <c r="I329" s="171"/>
      <c r="J329" s="171"/>
      <c r="K329" s="131"/>
      <c r="L329" s="119"/>
      <c r="M329" s="120"/>
      <c r="N329" s="120"/>
      <c r="O329" s="120"/>
      <c r="P329" s="48"/>
      <c r="Q329" s="127"/>
      <c r="R329" s="126"/>
      <c r="S329" s="27"/>
      <c r="T329" s="27"/>
      <c r="U329" s="27"/>
      <c r="V329" s="27"/>
      <c r="W329" s="27"/>
      <c r="X329" s="27"/>
      <c r="Y329" s="27"/>
      <c r="Z329" s="27"/>
    </row>
    <row r="330" spans="1:26" ht="15.75" x14ac:dyDescent="0.25">
      <c r="A330" s="41">
        <v>2702</v>
      </c>
      <c r="B330" s="42"/>
      <c r="C330" s="42"/>
      <c r="D330" s="42"/>
      <c r="E330" s="42"/>
      <c r="F330" s="171"/>
      <c r="G330" s="171"/>
      <c r="H330" s="171"/>
      <c r="I330" s="171"/>
      <c r="J330" s="171"/>
      <c r="K330" s="131"/>
      <c r="L330" s="119"/>
      <c r="M330" s="120"/>
      <c r="N330" s="122"/>
      <c r="O330" s="126"/>
      <c r="P330" s="124"/>
      <c r="Q330" s="127"/>
      <c r="R330" s="126"/>
      <c r="S330" s="27"/>
      <c r="T330" s="27"/>
      <c r="U330" s="27"/>
      <c r="V330" s="27"/>
      <c r="W330" s="27"/>
      <c r="X330" s="27"/>
      <c r="Y330" s="27"/>
      <c r="Z330" s="27"/>
    </row>
    <row r="331" spans="1:26" ht="15.75" x14ac:dyDescent="0.25">
      <c r="A331" s="41">
        <v>2801</v>
      </c>
      <c r="B331" s="42"/>
      <c r="C331" s="42"/>
      <c r="D331" s="42"/>
      <c r="E331" s="42"/>
      <c r="F331" s="171"/>
      <c r="G331" s="171"/>
      <c r="H331" s="171"/>
      <c r="I331" s="171"/>
      <c r="J331" s="171"/>
      <c r="K331" s="131"/>
      <c r="L331" s="119"/>
      <c r="M331" s="120"/>
      <c r="N331" s="122"/>
      <c r="O331" s="126"/>
      <c r="P331" s="124"/>
      <c r="Q331" s="127"/>
      <c r="R331" s="126"/>
      <c r="S331" s="27"/>
      <c r="T331" s="27"/>
      <c r="U331" s="27"/>
      <c r="V331" s="27"/>
      <c r="W331" s="27"/>
      <c r="X331" s="27"/>
      <c r="Y331" s="27"/>
      <c r="Z331" s="27"/>
    </row>
    <row r="332" spans="1:26" ht="15.75" x14ac:dyDescent="0.25">
      <c r="A332" s="41">
        <v>2802</v>
      </c>
      <c r="B332" s="42"/>
      <c r="C332" s="42"/>
      <c r="D332" s="42"/>
      <c r="E332" s="42"/>
      <c r="F332" s="171"/>
      <c r="G332" s="171"/>
      <c r="H332" s="171"/>
      <c r="I332" s="171"/>
      <c r="J332" s="171"/>
      <c r="K332" s="131"/>
      <c r="L332" s="119"/>
      <c r="M332" s="120"/>
      <c r="N332" s="122"/>
      <c r="O332" s="120"/>
      <c r="P332" s="122"/>
      <c r="Q332" s="151"/>
      <c r="R332" s="126"/>
      <c r="S332" s="27"/>
      <c r="T332" s="27"/>
      <c r="U332" s="27"/>
      <c r="V332" s="27"/>
      <c r="W332" s="27"/>
      <c r="X332" s="27"/>
      <c r="Y332" s="27"/>
      <c r="Z332" s="27"/>
    </row>
    <row r="333" spans="1:26" ht="15.75" x14ac:dyDescent="0.25">
      <c r="A333" s="41">
        <v>2901</v>
      </c>
      <c r="B333" s="42"/>
      <c r="C333" s="42"/>
      <c r="D333" s="42"/>
      <c r="E333" s="42"/>
      <c r="F333" s="171"/>
      <c r="G333" s="171"/>
      <c r="H333" s="171"/>
      <c r="I333" s="171"/>
      <c r="J333" s="171"/>
      <c r="K333" s="131"/>
      <c r="L333" s="119"/>
      <c r="M333" s="120"/>
      <c r="N333" s="122"/>
      <c r="O333" s="52" t="s">
        <v>35</v>
      </c>
      <c r="P333" s="94"/>
      <c r="Q333" s="54" t="str">
        <f>IF(SUM(K324:K333)=0,"",SUM(K324:K333))</f>
        <v/>
      </c>
      <c r="R333" s="55" t="s">
        <v>20</v>
      </c>
      <c r="S333" s="27"/>
      <c r="T333" s="27"/>
      <c r="U333" s="27"/>
      <c r="V333" s="27"/>
      <c r="W333" s="27"/>
      <c r="X333" s="27"/>
      <c r="Y333" s="27"/>
      <c r="Z333" s="27"/>
    </row>
    <row r="334" spans="1:26" ht="15.75" x14ac:dyDescent="0.25">
      <c r="A334" s="41">
        <v>2902</v>
      </c>
      <c r="B334" s="42"/>
      <c r="C334" s="42"/>
      <c r="D334" s="42"/>
      <c r="E334" s="42"/>
      <c r="F334" s="171"/>
      <c r="G334" s="171"/>
      <c r="H334" s="171"/>
      <c r="I334" s="171"/>
      <c r="J334" s="171"/>
      <c r="K334" s="131"/>
      <c r="L334" s="119"/>
      <c r="M334" s="120"/>
      <c r="N334" s="122"/>
      <c r="O334" s="56" t="s">
        <v>36</v>
      </c>
      <c r="P334" s="96" t="e">
        <f>IF(P333/Q333=0,"",P333/Q333)</f>
        <v>#VALUE!</v>
      </c>
      <c r="Q334" s="58" t="e">
        <f>IF(P333/Q333=0,"",P333/Q333)</f>
        <v>#VALUE!</v>
      </c>
      <c r="R334" s="59" t="s">
        <v>37</v>
      </c>
      <c r="S334" s="27"/>
      <c r="T334" s="27"/>
      <c r="U334" s="27"/>
      <c r="V334" s="27"/>
      <c r="W334" s="27"/>
      <c r="X334" s="27"/>
      <c r="Y334" s="27"/>
      <c r="Z334" s="27"/>
    </row>
    <row r="335" spans="1:26" ht="15.75" x14ac:dyDescent="0.25">
      <c r="A335" s="41">
        <v>3001</v>
      </c>
      <c r="B335" s="42"/>
      <c r="C335" s="42"/>
      <c r="D335" s="42"/>
      <c r="E335" s="42"/>
      <c r="F335" s="171"/>
      <c r="G335" s="171"/>
      <c r="H335" s="171"/>
      <c r="I335" s="171"/>
      <c r="J335" s="171"/>
      <c r="K335" s="131"/>
      <c r="L335" s="128"/>
      <c r="M335" s="129"/>
      <c r="N335" s="130"/>
      <c r="O335" s="61"/>
      <c r="P335" s="62"/>
      <c r="Q335" s="62"/>
      <c r="R335" s="63"/>
      <c r="S335" s="27"/>
      <c r="T335" s="27"/>
      <c r="U335" s="27"/>
      <c r="V335" s="27"/>
      <c r="W335" s="27"/>
      <c r="X335" s="27"/>
      <c r="Y335" s="27"/>
      <c r="Z335" s="27"/>
    </row>
    <row r="336" spans="1:26" ht="18" customHeight="1" x14ac:dyDescent="0.25">
      <c r="A336" s="22"/>
      <c r="B336" s="210" t="s">
        <v>79</v>
      </c>
      <c r="C336" s="210"/>
      <c r="D336" s="210"/>
      <c r="E336" s="210"/>
      <c r="F336" s="210"/>
      <c r="G336" s="210"/>
      <c r="H336" s="210"/>
      <c r="I336" s="210"/>
      <c r="J336" s="210"/>
      <c r="K336" s="64">
        <f>SUM(K320:K332)</f>
        <v>0</v>
      </c>
      <c r="L336" s="65" t="str">
        <f>IF(K328=0,"",K328/#REF!)</f>
        <v/>
      </c>
      <c r="M336" s="65" t="str">
        <f>IF(K336=0,"",K336/#REF!)</f>
        <v/>
      </c>
      <c r="N336" s="65" t="str">
        <f>IF(K328=0,"",M336-L336)</f>
        <v/>
      </c>
      <c r="O336" s="1"/>
      <c r="P336" s="27"/>
      <c r="Q336" s="30"/>
      <c r="R336" s="1"/>
      <c r="S336" s="27"/>
      <c r="T336" s="27"/>
      <c r="U336" s="27"/>
      <c r="V336" s="27"/>
      <c r="W336" s="27"/>
      <c r="X336" s="27"/>
      <c r="Y336" s="27"/>
      <c r="Z336" s="27"/>
    </row>
    <row r="337" spans="1:26" ht="12.75" customHeight="1" x14ac:dyDescent="0.2">
      <c r="A337" s="27"/>
      <c r="B337" s="182"/>
      <c r="C337" s="27"/>
      <c r="D337" s="27"/>
      <c r="E337" s="27"/>
      <c r="F337" s="27"/>
      <c r="G337" s="27"/>
      <c r="H337" s="27"/>
      <c r="I337" s="27"/>
      <c r="J337" s="27"/>
      <c r="K337" s="189"/>
      <c r="L337" s="1"/>
      <c r="M337" s="1"/>
      <c r="N337" s="27"/>
      <c r="O337" s="1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spans="1:26" ht="12.75" customHeight="1" x14ac:dyDescent="0.2">
      <c r="A338" s="27"/>
      <c r="B338" s="182"/>
      <c r="C338" s="27"/>
      <c r="D338" s="27"/>
      <c r="E338" s="27"/>
      <c r="F338" s="27"/>
      <c r="G338" s="27"/>
      <c r="H338" s="27"/>
      <c r="I338" s="27"/>
      <c r="J338" s="27"/>
      <c r="K338" s="189"/>
      <c r="L338" s="1"/>
      <c r="M338" s="1"/>
      <c r="N338" s="27"/>
      <c r="O338" s="1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spans="1:26" ht="26.25" x14ac:dyDescent="0.4">
      <c r="B339" s="211" t="s">
        <v>68</v>
      </c>
      <c r="C339" s="212"/>
      <c r="D339" s="212"/>
      <c r="E339" s="212"/>
      <c r="F339" s="212"/>
      <c r="G339" s="212"/>
      <c r="H339" s="212"/>
      <c r="I339" s="212"/>
      <c r="J339" s="212"/>
      <c r="K339" s="66" t="s">
        <v>95</v>
      </c>
      <c r="L339" s="1"/>
      <c r="M339" s="1"/>
      <c r="N339" s="27"/>
      <c r="O339" s="1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spans="1:26" ht="20.25" x14ac:dyDescent="0.2">
      <c r="A340" s="223" t="s">
        <v>19</v>
      </c>
      <c r="B340" s="224" t="s">
        <v>69</v>
      </c>
      <c r="C340" s="225"/>
      <c r="D340" s="225"/>
      <c r="E340" s="225"/>
      <c r="F340" s="225"/>
      <c r="G340" s="225"/>
      <c r="H340" s="225"/>
      <c r="I340" s="225"/>
      <c r="J340" s="226"/>
      <c r="K340" s="227" t="s">
        <v>20</v>
      </c>
      <c r="L340" s="221" t="s">
        <v>11</v>
      </c>
      <c r="M340" s="221" t="s">
        <v>12</v>
      </c>
      <c r="N340" s="229" t="s">
        <v>13</v>
      </c>
      <c r="O340" s="221" t="s">
        <v>14</v>
      </c>
      <c r="P340" s="222" t="s">
        <v>15</v>
      </c>
      <c r="Q340" s="222" t="s">
        <v>16</v>
      </c>
      <c r="R340" s="221" t="s">
        <v>17</v>
      </c>
      <c r="S340" s="27"/>
      <c r="T340" s="27"/>
      <c r="U340" s="27"/>
      <c r="V340" s="27"/>
      <c r="W340" s="27"/>
      <c r="X340" s="27"/>
      <c r="Y340" s="27"/>
      <c r="Z340" s="27"/>
    </row>
    <row r="341" spans="1:26" ht="15.75" x14ac:dyDescent="0.25">
      <c r="A341" s="217"/>
      <c r="B341" s="41" t="s">
        <v>70</v>
      </c>
      <c r="C341" s="41" t="s">
        <v>71</v>
      </c>
      <c r="D341" s="41" t="s">
        <v>72</v>
      </c>
      <c r="E341" s="41" t="s">
        <v>73</v>
      </c>
      <c r="F341" s="41" t="s">
        <v>74</v>
      </c>
      <c r="G341" s="41" t="s">
        <v>75</v>
      </c>
      <c r="H341" s="41" t="s">
        <v>76</v>
      </c>
      <c r="I341" s="41" t="s">
        <v>77</v>
      </c>
      <c r="J341" s="41" t="s">
        <v>78</v>
      </c>
      <c r="K341" s="253"/>
      <c r="L341" s="217"/>
      <c r="M341" s="217"/>
      <c r="N341" s="217"/>
      <c r="O341" s="217"/>
      <c r="P341" s="217"/>
      <c r="Q341" s="217"/>
      <c r="R341" s="217"/>
      <c r="S341" s="27"/>
      <c r="T341" s="27"/>
      <c r="U341" s="27"/>
      <c r="V341" s="27"/>
      <c r="W341" s="27"/>
      <c r="X341" s="27"/>
      <c r="Y341" s="27"/>
      <c r="Z341" s="27"/>
    </row>
    <row r="342" spans="1:26" ht="15.75" x14ac:dyDescent="0.25">
      <c r="A342" s="41">
        <v>2301</v>
      </c>
      <c r="B342" s="160">
        <v>34</v>
      </c>
      <c r="C342" s="42"/>
      <c r="D342" s="42"/>
      <c r="E342" s="42"/>
      <c r="F342" s="171"/>
      <c r="G342" s="171"/>
      <c r="H342" s="171"/>
      <c r="I342" s="171"/>
      <c r="J342" s="171"/>
      <c r="K342" s="131"/>
      <c r="L342" s="114"/>
      <c r="M342" s="115"/>
      <c r="N342" s="116"/>
      <c r="O342" s="43"/>
      <c r="P342" s="44">
        <f>B342</f>
        <v>34</v>
      </c>
      <c r="Q342" s="45"/>
      <c r="R342" s="43"/>
      <c r="S342" s="27"/>
      <c r="T342" s="27"/>
      <c r="U342" s="27"/>
      <c r="V342" s="27"/>
      <c r="W342" s="27"/>
      <c r="X342" s="27"/>
      <c r="Y342" s="27"/>
      <c r="Z342" s="27"/>
    </row>
    <row r="343" spans="1:26" ht="15.75" x14ac:dyDescent="0.25">
      <c r="A343" s="41">
        <v>2302</v>
      </c>
      <c r="B343" s="42"/>
      <c r="C343" s="176">
        <v>34</v>
      </c>
      <c r="D343" s="42"/>
      <c r="E343" s="42"/>
      <c r="F343" s="171"/>
      <c r="G343" s="171"/>
      <c r="H343" s="171"/>
      <c r="I343" s="171"/>
      <c r="J343" s="171"/>
      <c r="K343" s="131"/>
      <c r="L343" s="119"/>
      <c r="M343" s="120"/>
      <c r="N343" s="121"/>
      <c r="O343" s="47">
        <f>C343/B342</f>
        <v>1</v>
      </c>
      <c r="P343" s="48">
        <v>34</v>
      </c>
      <c r="Q343" s="49">
        <f t="shared" ref="Q343:Q345" si="30">IF(P343=0,"",P343/P342)</f>
        <v>1</v>
      </c>
      <c r="R343" s="49">
        <f t="shared" ref="R343:R345" si="31">IF(P343=0,"",100%-Q343)</f>
        <v>0</v>
      </c>
      <c r="S343" s="27"/>
      <c r="T343" s="27"/>
      <c r="U343" s="27"/>
      <c r="V343" s="27"/>
      <c r="W343" s="27"/>
      <c r="X343" s="27"/>
      <c r="Y343" s="27"/>
      <c r="Z343" s="27"/>
    </row>
    <row r="344" spans="1:26" ht="15.75" x14ac:dyDescent="0.25">
      <c r="A344" s="41">
        <v>2401</v>
      </c>
      <c r="B344" s="42"/>
      <c r="C344" s="42"/>
      <c r="D344" s="42">
        <v>17</v>
      </c>
      <c r="E344" s="42"/>
      <c r="F344" s="171"/>
      <c r="G344" s="171"/>
      <c r="H344" s="171"/>
      <c r="I344" s="171"/>
      <c r="J344" s="171"/>
      <c r="K344" s="131"/>
      <c r="L344" s="119"/>
      <c r="M344" s="120"/>
      <c r="N344" s="121"/>
      <c r="O344" s="47">
        <f>IF(D344=0,"",D344/C343)</f>
        <v>0.5</v>
      </c>
      <c r="P344" s="48">
        <v>30</v>
      </c>
      <c r="Q344" s="49">
        <f t="shared" si="30"/>
        <v>0.88235294117647056</v>
      </c>
      <c r="R344" s="49">
        <f t="shared" si="31"/>
        <v>0.11764705882352944</v>
      </c>
      <c r="S344" s="141">
        <f>P344/P342</f>
        <v>0.88235294117647056</v>
      </c>
      <c r="T344" s="27"/>
      <c r="U344" s="27"/>
      <c r="V344" s="27"/>
      <c r="W344" s="27"/>
      <c r="X344" s="27"/>
      <c r="Y344" s="27"/>
      <c r="Z344" s="27"/>
    </row>
    <row r="345" spans="1:26" ht="15.75" x14ac:dyDescent="0.25">
      <c r="A345" s="41">
        <v>2402</v>
      </c>
      <c r="B345" s="42"/>
      <c r="C345" s="42"/>
      <c r="D345" s="42"/>
      <c r="E345" s="42">
        <v>16</v>
      </c>
      <c r="F345" s="171"/>
      <c r="G345" s="171"/>
      <c r="H345" s="171"/>
      <c r="I345" s="171"/>
      <c r="J345" s="171"/>
      <c r="K345" s="131"/>
      <c r="L345" s="119"/>
      <c r="M345" s="120"/>
      <c r="N345" s="121"/>
      <c r="O345" s="47">
        <f>IF(E345=0,"",E345/D344)</f>
        <v>0.94117647058823528</v>
      </c>
      <c r="P345" s="48">
        <v>27</v>
      </c>
      <c r="Q345" s="49">
        <f t="shared" si="30"/>
        <v>0.9</v>
      </c>
      <c r="R345" s="49">
        <f t="shared" si="31"/>
        <v>9.9999999999999978E-2</v>
      </c>
      <c r="S345" s="27"/>
      <c r="T345" s="27"/>
      <c r="U345" s="27"/>
      <c r="V345" s="27"/>
      <c r="W345" s="27"/>
      <c r="X345" s="27"/>
      <c r="Y345" s="27"/>
      <c r="Z345" s="27"/>
    </row>
    <row r="346" spans="1:26" ht="15.75" x14ac:dyDescent="0.25">
      <c r="A346" s="41">
        <v>2501</v>
      </c>
      <c r="B346" s="42"/>
      <c r="C346" s="42"/>
      <c r="D346" s="42"/>
      <c r="E346" s="42">
        <v>18</v>
      </c>
      <c r="F346" s="171"/>
      <c r="G346" s="171"/>
      <c r="H346" s="171"/>
      <c r="I346" s="171"/>
      <c r="J346" s="171"/>
      <c r="K346" s="131"/>
      <c r="L346" s="119"/>
      <c r="M346" s="120"/>
      <c r="N346" s="120"/>
      <c r="O346" s="120"/>
      <c r="P346" s="48">
        <v>21</v>
      </c>
      <c r="Q346" s="127"/>
      <c r="R346" s="126"/>
      <c r="S346" s="27"/>
      <c r="T346" s="27"/>
      <c r="U346" s="27"/>
      <c r="V346" s="27"/>
      <c r="W346" s="27"/>
      <c r="X346" s="27"/>
      <c r="Y346" s="27"/>
      <c r="Z346" s="27"/>
    </row>
    <row r="347" spans="1:26" ht="15.75" x14ac:dyDescent="0.25">
      <c r="A347" s="41">
        <v>2502</v>
      </c>
      <c r="B347" s="42"/>
      <c r="C347" s="42"/>
      <c r="D347" s="42"/>
      <c r="E347" s="42"/>
      <c r="F347" s="171"/>
      <c r="G347" s="171"/>
      <c r="H347" s="171"/>
      <c r="I347" s="171"/>
      <c r="J347" s="171"/>
      <c r="K347" s="131"/>
      <c r="L347" s="119"/>
      <c r="M347" s="120"/>
      <c r="N347" s="120"/>
      <c r="O347" s="120"/>
      <c r="P347" s="48"/>
      <c r="Q347" s="127"/>
      <c r="R347" s="126"/>
      <c r="S347" s="27"/>
      <c r="T347" s="27"/>
      <c r="U347" s="27"/>
      <c r="V347" s="27"/>
      <c r="W347" s="27"/>
      <c r="X347" s="27"/>
      <c r="Y347" s="27"/>
      <c r="Z347" s="27"/>
    </row>
    <row r="348" spans="1:26" ht="15.75" x14ac:dyDescent="0.25">
      <c r="A348" s="41">
        <v>2601</v>
      </c>
      <c r="B348" s="42"/>
      <c r="C348" s="42"/>
      <c r="D348" s="42"/>
      <c r="E348" s="42"/>
      <c r="F348" s="171"/>
      <c r="G348" s="171"/>
      <c r="H348" s="171"/>
      <c r="I348" s="171"/>
      <c r="J348" s="171"/>
      <c r="K348" s="131"/>
      <c r="L348" s="119"/>
      <c r="M348" s="120"/>
      <c r="N348" s="120"/>
      <c r="O348" s="120"/>
      <c r="P348" s="48"/>
      <c r="Q348" s="127"/>
      <c r="R348" s="126"/>
      <c r="S348" s="27"/>
      <c r="T348" s="27"/>
      <c r="U348" s="27"/>
      <c r="V348" s="27"/>
      <c r="W348" s="27"/>
      <c r="X348" s="27"/>
      <c r="Y348" s="27"/>
      <c r="Z348" s="27"/>
    </row>
    <row r="349" spans="1:26" ht="15.75" x14ac:dyDescent="0.25">
      <c r="A349" s="41">
        <v>2602</v>
      </c>
      <c r="B349" s="42"/>
      <c r="C349" s="42"/>
      <c r="D349" s="42"/>
      <c r="E349" s="42"/>
      <c r="F349" s="171"/>
      <c r="G349" s="171"/>
      <c r="H349" s="171"/>
      <c r="I349" s="171"/>
      <c r="J349" s="171"/>
      <c r="K349" s="131"/>
      <c r="L349" s="119"/>
      <c r="M349" s="120"/>
      <c r="N349" s="120"/>
      <c r="O349" s="120"/>
      <c r="P349" s="48"/>
      <c r="Q349" s="127"/>
      <c r="R349" s="126"/>
      <c r="S349" s="27"/>
      <c r="T349" s="27"/>
      <c r="U349" s="27"/>
      <c r="V349" s="27"/>
      <c r="W349" s="27"/>
      <c r="X349" s="27"/>
      <c r="Y349" s="27"/>
      <c r="Z349" s="27"/>
    </row>
    <row r="350" spans="1:26" ht="15.75" x14ac:dyDescent="0.25">
      <c r="A350" s="41">
        <v>2701</v>
      </c>
      <c r="B350" s="42"/>
      <c r="C350" s="42"/>
      <c r="D350" s="42"/>
      <c r="E350" s="42"/>
      <c r="F350" s="171"/>
      <c r="G350" s="171"/>
      <c r="H350" s="171"/>
      <c r="I350" s="171"/>
      <c r="J350" s="171"/>
      <c r="K350" s="131"/>
      <c r="L350" s="119"/>
      <c r="M350" s="120"/>
      <c r="N350" s="120"/>
      <c r="O350" s="120"/>
      <c r="P350" s="48"/>
      <c r="Q350" s="127"/>
      <c r="R350" s="126"/>
      <c r="S350" s="27"/>
      <c r="T350" s="27"/>
      <c r="U350" s="27"/>
      <c r="V350" s="27"/>
      <c r="W350" s="27"/>
      <c r="X350" s="27"/>
      <c r="Y350" s="27"/>
      <c r="Z350" s="27"/>
    </row>
    <row r="351" spans="1:26" ht="15.75" x14ac:dyDescent="0.25">
      <c r="A351" s="41">
        <v>2702</v>
      </c>
      <c r="B351" s="42"/>
      <c r="C351" s="42"/>
      <c r="D351" s="42"/>
      <c r="E351" s="42"/>
      <c r="F351" s="171"/>
      <c r="G351" s="171"/>
      <c r="H351" s="171"/>
      <c r="I351" s="171"/>
      <c r="J351" s="171"/>
      <c r="K351" s="131"/>
      <c r="L351" s="119"/>
      <c r="M351" s="120"/>
      <c r="N351" s="122"/>
      <c r="O351" s="157"/>
      <c r="P351" s="48"/>
      <c r="Q351" s="127"/>
      <c r="R351" s="126"/>
      <c r="S351" s="27"/>
      <c r="T351" s="27"/>
      <c r="U351" s="27"/>
      <c r="V351" s="27"/>
      <c r="W351" s="27"/>
      <c r="X351" s="27"/>
      <c r="Y351" s="27"/>
      <c r="Z351" s="27"/>
    </row>
    <row r="352" spans="1:26" ht="15.75" x14ac:dyDescent="0.25">
      <c r="A352" s="41">
        <v>2801</v>
      </c>
      <c r="B352" s="42"/>
      <c r="C352" s="42"/>
      <c r="D352" s="42"/>
      <c r="E352" s="42"/>
      <c r="F352" s="171"/>
      <c r="G352" s="171"/>
      <c r="H352" s="171"/>
      <c r="I352" s="171"/>
      <c r="J352" s="171"/>
      <c r="K352" s="131"/>
      <c r="L352" s="119"/>
      <c r="M352" s="120"/>
      <c r="N352" s="122"/>
      <c r="O352" s="126"/>
      <c r="P352" s="124"/>
      <c r="Q352" s="127"/>
      <c r="R352" s="126"/>
      <c r="S352" s="27"/>
      <c r="T352" s="27"/>
      <c r="U352" s="27"/>
      <c r="V352" s="27"/>
      <c r="W352" s="27"/>
      <c r="X352" s="27"/>
      <c r="Y352" s="27"/>
      <c r="Z352" s="27"/>
    </row>
    <row r="353" spans="1:26" ht="15.75" x14ac:dyDescent="0.25">
      <c r="A353" s="41">
        <v>2802</v>
      </c>
      <c r="B353" s="42"/>
      <c r="C353" s="42"/>
      <c r="D353" s="42"/>
      <c r="E353" s="42"/>
      <c r="F353" s="171"/>
      <c r="G353" s="171"/>
      <c r="H353" s="171"/>
      <c r="I353" s="171"/>
      <c r="J353" s="171"/>
      <c r="K353" s="131"/>
      <c r="L353" s="119"/>
      <c r="M353" s="120"/>
      <c r="N353" s="122"/>
      <c r="O353" s="126"/>
      <c r="P353" s="124"/>
      <c r="Q353" s="127"/>
      <c r="R353" s="126"/>
      <c r="S353" s="27"/>
      <c r="T353" s="27"/>
      <c r="U353" s="27"/>
      <c r="V353" s="27"/>
      <c r="W353" s="27"/>
      <c r="X353" s="27"/>
      <c r="Y353" s="27"/>
      <c r="Z353" s="27"/>
    </row>
    <row r="354" spans="1:26" ht="15.75" x14ac:dyDescent="0.25">
      <c r="A354" s="41">
        <v>2901</v>
      </c>
      <c r="B354" s="42"/>
      <c r="C354" s="42"/>
      <c r="D354" s="42"/>
      <c r="E354" s="42"/>
      <c r="F354" s="171"/>
      <c r="G354" s="171"/>
      <c r="H354" s="171"/>
      <c r="I354" s="171"/>
      <c r="J354" s="171"/>
      <c r="K354" s="131"/>
      <c r="L354" s="119"/>
      <c r="M354" s="120"/>
      <c r="N354" s="122"/>
      <c r="O354" s="120"/>
      <c r="P354" s="122"/>
      <c r="Q354" s="151"/>
      <c r="R354" s="126"/>
      <c r="S354" s="27"/>
      <c r="T354" s="27"/>
      <c r="U354" s="27"/>
      <c r="V354" s="27"/>
      <c r="W354" s="27"/>
      <c r="X354" s="27"/>
      <c r="Y354" s="27"/>
      <c r="Z354" s="27"/>
    </row>
    <row r="355" spans="1:26" ht="15.75" x14ac:dyDescent="0.25">
      <c r="A355" s="41">
        <v>2902</v>
      </c>
      <c r="B355" s="42"/>
      <c r="C355" s="42"/>
      <c r="D355" s="42"/>
      <c r="E355" s="42"/>
      <c r="F355" s="171"/>
      <c r="G355" s="171"/>
      <c r="H355" s="171"/>
      <c r="I355" s="171"/>
      <c r="J355" s="171"/>
      <c r="K355" s="131"/>
      <c r="L355" s="119"/>
      <c r="M355" s="120"/>
      <c r="N355" s="122"/>
      <c r="O355" s="52" t="s">
        <v>35</v>
      </c>
      <c r="P355" s="94"/>
      <c r="Q355" s="54" t="str">
        <f>IF(SUM(K346:K355)=0,"",SUM(K346:K355))</f>
        <v/>
      </c>
      <c r="R355" s="55" t="s">
        <v>20</v>
      </c>
      <c r="S355" s="27"/>
      <c r="T355" s="27"/>
      <c r="U355" s="27"/>
      <c r="V355" s="27"/>
      <c r="W355" s="27"/>
      <c r="X355" s="27"/>
      <c r="Y355" s="27"/>
      <c r="Z355" s="27"/>
    </row>
    <row r="356" spans="1:26" ht="15.75" x14ac:dyDescent="0.25">
      <c r="A356" s="41">
        <v>3001</v>
      </c>
      <c r="B356" s="42"/>
      <c r="C356" s="42"/>
      <c r="D356" s="42"/>
      <c r="E356" s="42"/>
      <c r="F356" s="171"/>
      <c r="G356" s="171"/>
      <c r="H356" s="171"/>
      <c r="I356" s="171"/>
      <c r="J356" s="171"/>
      <c r="K356" s="131"/>
      <c r="L356" s="119"/>
      <c r="M356" s="120"/>
      <c r="N356" s="122"/>
      <c r="O356" s="56" t="s">
        <v>36</v>
      </c>
      <c r="P356" s="96" t="e">
        <f>IF(P355/Q355=0,"",P355/Q355)</f>
        <v>#VALUE!</v>
      </c>
      <c r="Q356" s="58" t="e">
        <f>IF(P355/Q355=0,"",P355/Q355)</f>
        <v>#VALUE!</v>
      </c>
      <c r="R356" s="59" t="s">
        <v>37</v>
      </c>
      <c r="S356" s="27"/>
      <c r="T356" s="27"/>
      <c r="U356" s="27"/>
      <c r="V356" s="27"/>
      <c r="W356" s="27"/>
      <c r="X356" s="27"/>
      <c r="Y356" s="27"/>
      <c r="Z356" s="27"/>
    </row>
    <row r="357" spans="1:26" ht="15.75" x14ac:dyDescent="0.25">
      <c r="A357" s="41">
        <v>3002</v>
      </c>
      <c r="B357" s="42"/>
      <c r="C357" s="42"/>
      <c r="D357" s="42"/>
      <c r="E357" s="42"/>
      <c r="F357" s="171"/>
      <c r="G357" s="171"/>
      <c r="H357" s="171"/>
      <c r="I357" s="171"/>
      <c r="J357" s="171"/>
      <c r="K357" s="131"/>
      <c r="L357" s="128"/>
      <c r="M357" s="129"/>
      <c r="N357" s="130"/>
      <c r="O357" s="61"/>
      <c r="P357" s="62"/>
      <c r="Q357" s="62"/>
      <c r="R357" s="63"/>
      <c r="S357" s="27"/>
      <c r="T357" s="27"/>
      <c r="U357" s="27"/>
      <c r="V357" s="27"/>
      <c r="W357" s="27"/>
      <c r="X357" s="27"/>
      <c r="Y357" s="27"/>
      <c r="Z357" s="27"/>
    </row>
    <row r="358" spans="1:26" ht="18" customHeight="1" x14ac:dyDescent="0.25">
      <c r="A358" s="22"/>
      <c r="B358" s="210" t="s">
        <v>79</v>
      </c>
      <c r="C358" s="210"/>
      <c r="D358" s="210"/>
      <c r="E358" s="210"/>
      <c r="F358" s="210"/>
      <c r="G358" s="210"/>
      <c r="H358" s="210"/>
      <c r="I358" s="210"/>
      <c r="J358" s="210"/>
      <c r="K358" s="64">
        <f>SUM(K342:K354)</f>
        <v>0</v>
      </c>
      <c r="L358" s="65" t="str">
        <f>IF(K350=0,"",K350/#REF!)</f>
        <v/>
      </c>
      <c r="M358" s="65" t="str">
        <f>IF(K358=0,"",K358/#REF!)</f>
        <v/>
      </c>
      <c r="N358" s="65" t="str">
        <f>IF(K350=0,"",M358-L358)</f>
        <v/>
      </c>
      <c r="O358" s="1"/>
      <c r="P358" s="27"/>
      <c r="Q358" s="30"/>
      <c r="R358" s="1"/>
      <c r="S358" s="27"/>
      <c r="T358" s="27"/>
      <c r="U358" s="27"/>
      <c r="V358" s="27"/>
      <c r="W358" s="27"/>
      <c r="X358" s="27"/>
      <c r="Y358" s="27"/>
      <c r="Z358" s="27"/>
    </row>
    <row r="359" spans="1:26" ht="12.75" customHeight="1" x14ac:dyDescent="0.2">
      <c r="A359" s="27"/>
      <c r="B359" s="182"/>
      <c r="C359" s="27"/>
      <c r="D359" s="27"/>
      <c r="E359" s="27"/>
      <c r="F359" s="27"/>
      <c r="G359" s="27"/>
      <c r="H359" s="27"/>
      <c r="I359" s="27"/>
      <c r="J359" s="27"/>
      <c r="K359" s="189"/>
      <c r="L359" s="1"/>
      <c r="M359" s="1"/>
      <c r="N359" s="27"/>
      <c r="O359" s="1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spans="1:26" ht="12.75" customHeight="1" x14ac:dyDescent="0.2">
      <c r="A360" s="27"/>
      <c r="B360" s="182"/>
      <c r="C360" s="27"/>
      <c r="D360" s="27"/>
      <c r="E360" s="27"/>
      <c r="F360" s="27"/>
      <c r="G360" s="27"/>
      <c r="H360" s="27"/>
      <c r="I360" s="27"/>
      <c r="J360" s="27"/>
      <c r="K360" s="189"/>
      <c r="L360" s="1"/>
      <c r="M360" s="1"/>
      <c r="N360" s="27"/>
      <c r="O360" s="1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spans="1:26" ht="26.25" x14ac:dyDescent="0.4">
      <c r="B361" s="211" t="s">
        <v>68</v>
      </c>
      <c r="C361" s="212"/>
      <c r="D361" s="212"/>
      <c r="E361" s="212"/>
      <c r="F361" s="212"/>
      <c r="G361" s="212"/>
      <c r="H361" s="212"/>
      <c r="I361" s="212"/>
      <c r="J361" s="212"/>
      <c r="K361" s="66" t="s">
        <v>96</v>
      </c>
      <c r="L361" s="1"/>
      <c r="M361" s="1"/>
      <c r="N361" s="27"/>
      <c r="O361" s="1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spans="1:26" ht="20.25" x14ac:dyDescent="0.2">
      <c r="A362" s="223" t="s">
        <v>19</v>
      </c>
      <c r="B362" s="224" t="s">
        <v>69</v>
      </c>
      <c r="C362" s="225"/>
      <c r="D362" s="225"/>
      <c r="E362" s="225"/>
      <c r="F362" s="225"/>
      <c r="G362" s="225"/>
      <c r="H362" s="225"/>
      <c r="I362" s="225"/>
      <c r="J362" s="226"/>
      <c r="K362" s="227" t="s">
        <v>20</v>
      </c>
      <c r="L362" s="221" t="s">
        <v>11</v>
      </c>
      <c r="M362" s="221" t="s">
        <v>12</v>
      </c>
      <c r="N362" s="229" t="s">
        <v>13</v>
      </c>
      <c r="O362" s="221" t="s">
        <v>14</v>
      </c>
      <c r="P362" s="222" t="s">
        <v>15</v>
      </c>
      <c r="Q362" s="222" t="s">
        <v>16</v>
      </c>
      <c r="R362" s="221" t="s">
        <v>17</v>
      </c>
      <c r="S362" s="27"/>
      <c r="T362" s="27"/>
      <c r="U362" s="27"/>
      <c r="V362" s="27"/>
      <c r="W362" s="27"/>
      <c r="X362" s="27"/>
      <c r="Y362" s="27"/>
      <c r="Z362" s="27"/>
    </row>
    <row r="363" spans="1:26" ht="15.75" x14ac:dyDescent="0.25">
      <c r="A363" s="217"/>
      <c r="B363" s="41" t="s">
        <v>70</v>
      </c>
      <c r="C363" s="41" t="s">
        <v>71</v>
      </c>
      <c r="D363" s="41" t="s">
        <v>72</v>
      </c>
      <c r="E363" s="41" t="s">
        <v>73</v>
      </c>
      <c r="F363" s="41" t="s">
        <v>74</v>
      </c>
      <c r="G363" s="41" t="s">
        <v>75</v>
      </c>
      <c r="H363" s="41" t="s">
        <v>76</v>
      </c>
      <c r="I363" s="41" t="s">
        <v>77</v>
      </c>
      <c r="J363" s="41" t="s">
        <v>78</v>
      </c>
      <c r="K363" s="253"/>
      <c r="L363" s="217"/>
      <c r="M363" s="217"/>
      <c r="N363" s="217"/>
      <c r="O363" s="217"/>
      <c r="P363" s="217"/>
      <c r="Q363" s="217"/>
      <c r="R363" s="217"/>
      <c r="S363" s="27"/>
      <c r="T363" s="27"/>
      <c r="U363" s="27"/>
      <c r="V363" s="27"/>
      <c r="W363" s="27"/>
      <c r="X363" s="27"/>
      <c r="Y363" s="27"/>
      <c r="Z363" s="27"/>
    </row>
    <row r="364" spans="1:26" ht="15.75" x14ac:dyDescent="0.25">
      <c r="A364" s="41">
        <v>2302</v>
      </c>
      <c r="B364" s="160">
        <v>34</v>
      </c>
      <c r="C364" s="42"/>
      <c r="D364" s="42"/>
      <c r="E364" s="42"/>
      <c r="F364" s="171"/>
      <c r="G364" s="171"/>
      <c r="H364" s="171"/>
      <c r="I364" s="171"/>
      <c r="J364" s="171"/>
      <c r="K364" s="131"/>
      <c r="L364" s="114"/>
      <c r="M364" s="115"/>
      <c r="N364" s="116"/>
      <c r="O364" s="43"/>
      <c r="P364" s="44">
        <f>B364</f>
        <v>34</v>
      </c>
      <c r="Q364" s="45"/>
      <c r="R364" s="43"/>
      <c r="S364" s="27"/>
      <c r="T364" s="27"/>
      <c r="U364" s="27"/>
      <c r="V364" s="27"/>
      <c r="W364" s="27"/>
      <c r="X364" s="27"/>
      <c r="Y364" s="27"/>
      <c r="Z364" s="27"/>
    </row>
    <row r="365" spans="1:26" ht="15.75" x14ac:dyDescent="0.25">
      <c r="A365" s="41">
        <v>2401</v>
      </c>
      <c r="B365" s="42"/>
      <c r="C365" s="176">
        <v>34</v>
      </c>
      <c r="D365" s="42"/>
      <c r="E365" s="42"/>
      <c r="F365" s="171"/>
      <c r="G365" s="171"/>
      <c r="H365" s="171"/>
      <c r="I365" s="171"/>
      <c r="J365" s="171"/>
      <c r="K365" s="131"/>
      <c r="L365" s="119"/>
      <c r="M365" s="120"/>
      <c r="N365" s="121"/>
      <c r="O365" s="47">
        <f>IF(C365=0,"",C365/B364)</f>
        <v>1</v>
      </c>
      <c r="P365" s="48">
        <v>34</v>
      </c>
      <c r="Q365" s="49">
        <f t="shared" ref="Q365:Q367" si="32">IF(P365=0,"",P365/P364)</f>
        <v>1</v>
      </c>
      <c r="R365" s="49">
        <f t="shared" ref="R365:R367" si="33">IF(P365=0,"",100%-Q365)</f>
        <v>0</v>
      </c>
      <c r="S365" s="27"/>
      <c r="T365" s="27"/>
      <c r="U365" s="27"/>
      <c r="V365" s="27"/>
      <c r="W365" s="27"/>
      <c r="X365" s="27"/>
      <c r="Y365" s="27"/>
      <c r="Z365" s="27"/>
    </row>
    <row r="366" spans="1:26" ht="15.75" x14ac:dyDescent="0.25">
      <c r="A366" s="41">
        <v>2402</v>
      </c>
      <c r="B366" s="42"/>
      <c r="C366" s="42"/>
      <c r="D366" s="42">
        <v>18</v>
      </c>
      <c r="E366" s="42"/>
      <c r="F366" s="171"/>
      <c r="G366" s="171"/>
      <c r="H366" s="171"/>
      <c r="I366" s="171"/>
      <c r="J366" s="171"/>
      <c r="K366" s="131"/>
      <c r="L366" s="119"/>
      <c r="M366" s="120"/>
      <c r="N366" s="121"/>
      <c r="O366" s="47">
        <f>IF(D366=0,"",D366/C365)</f>
        <v>0.52941176470588236</v>
      </c>
      <c r="P366" s="48">
        <v>32</v>
      </c>
      <c r="Q366" s="49">
        <f t="shared" si="32"/>
        <v>0.94117647058823528</v>
      </c>
      <c r="R366" s="49">
        <f t="shared" si="33"/>
        <v>5.8823529411764719E-2</v>
      </c>
      <c r="S366" s="141">
        <f>P366/P364</f>
        <v>0.94117647058823528</v>
      </c>
      <c r="T366" s="27"/>
      <c r="U366" s="27"/>
      <c r="V366" s="27"/>
      <c r="W366" s="27"/>
      <c r="X366" s="27"/>
      <c r="Y366" s="27"/>
      <c r="Z366" s="27"/>
    </row>
    <row r="367" spans="1:26" ht="15.75" x14ac:dyDescent="0.25">
      <c r="A367" s="41">
        <v>2501</v>
      </c>
      <c r="B367" s="42"/>
      <c r="C367" s="42"/>
      <c r="D367" s="42"/>
      <c r="E367" s="42">
        <v>11</v>
      </c>
      <c r="F367" s="171"/>
      <c r="G367" s="171"/>
      <c r="H367" s="171"/>
      <c r="I367" s="171"/>
      <c r="J367" s="171"/>
      <c r="K367" s="131"/>
      <c r="L367" s="119"/>
      <c r="M367" s="120"/>
      <c r="N367" s="121"/>
      <c r="O367" s="47">
        <f>IF(E367=0,"",E367/D366)</f>
        <v>0.61111111111111116</v>
      </c>
      <c r="P367" s="48">
        <v>32</v>
      </c>
      <c r="Q367" s="49">
        <f t="shared" si="32"/>
        <v>1</v>
      </c>
      <c r="R367" s="49">
        <f t="shared" si="33"/>
        <v>0</v>
      </c>
      <c r="S367" s="27"/>
      <c r="T367" s="27"/>
      <c r="U367" s="27"/>
      <c r="V367" s="27"/>
      <c r="W367" s="27"/>
      <c r="X367" s="27"/>
      <c r="Y367" s="27"/>
      <c r="Z367" s="27"/>
    </row>
    <row r="368" spans="1:26" ht="15.75" x14ac:dyDescent="0.25">
      <c r="A368" s="41">
        <v>2502</v>
      </c>
      <c r="B368" s="42"/>
      <c r="C368" s="42"/>
      <c r="D368" s="42"/>
      <c r="E368" s="42"/>
      <c r="F368" s="171"/>
      <c r="G368" s="171"/>
      <c r="H368" s="171"/>
      <c r="I368" s="171"/>
      <c r="J368" s="171"/>
      <c r="K368" s="131"/>
      <c r="L368" s="119"/>
      <c r="M368" s="120"/>
      <c r="N368" s="120"/>
      <c r="O368" s="120"/>
      <c r="P368" s="48"/>
      <c r="Q368" s="127"/>
      <c r="R368" s="126"/>
      <c r="S368" s="27"/>
      <c r="T368" s="27"/>
      <c r="U368" s="27"/>
      <c r="V368" s="27"/>
      <c r="W368" s="27"/>
      <c r="X368" s="27"/>
      <c r="Y368" s="27"/>
      <c r="Z368" s="27"/>
    </row>
    <row r="369" spans="1:26" ht="15.75" x14ac:dyDescent="0.25">
      <c r="A369" s="41">
        <v>2601</v>
      </c>
      <c r="B369" s="42"/>
      <c r="C369" s="42"/>
      <c r="D369" s="42"/>
      <c r="E369" s="42"/>
      <c r="F369" s="171"/>
      <c r="G369" s="171"/>
      <c r="H369" s="171"/>
      <c r="I369" s="171"/>
      <c r="J369" s="171"/>
      <c r="K369" s="131"/>
      <c r="L369" s="119"/>
      <c r="M369" s="120"/>
      <c r="N369" s="120"/>
      <c r="O369" s="120"/>
      <c r="P369" s="48"/>
      <c r="Q369" s="127"/>
      <c r="R369" s="126"/>
      <c r="S369" s="27"/>
      <c r="T369" s="27"/>
      <c r="U369" s="27"/>
      <c r="V369" s="27"/>
      <c r="W369" s="27"/>
      <c r="X369" s="27"/>
      <c r="Y369" s="27"/>
      <c r="Z369" s="27"/>
    </row>
    <row r="370" spans="1:26" ht="15.75" x14ac:dyDescent="0.25">
      <c r="A370" s="41">
        <v>2602</v>
      </c>
      <c r="B370" s="42"/>
      <c r="C370" s="42"/>
      <c r="D370" s="42"/>
      <c r="E370" s="42"/>
      <c r="F370" s="171"/>
      <c r="G370" s="171"/>
      <c r="H370" s="171"/>
      <c r="I370" s="171"/>
      <c r="J370" s="171"/>
      <c r="K370" s="131"/>
      <c r="L370" s="119"/>
      <c r="M370" s="120"/>
      <c r="N370" s="120"/>
      <c r="O370" s="120"/>
      <c r="P370" s="48"/>
      <c r="Q370" s="127"/>
      <c r="R370" s="126"/>
      <c r="S370" s="27"/>
      <c r="T370" s="27"/>
      <c r="U370" s="27"/>
      <c r="V370" s="27"/>
      <c r="W370" s="27"/>
      <c r="X370" s="27"/>
      <c r="Y370" s="27"/>
      <c r="Z370" s="27"/>
    </row>
    <row r="371" spans="1:26" ht="15.75" x14ac:dyDescent="0.25">
      <c r="A371" s="41">
        <v>2701</v>
      </c>
      <c r="B371" s="42"/>
      <c r="C371" s="42"/>
      <c r="D371" s="42"/>
      <c r="E371" s="42"/>
      <c r="F371" s="171"/>
      <c r="G371" s="171"/>
      <c r="H371" s="171"/>
      <c r="I371" s="171"/>
      <c r="J371" s="171"/>
      <c r="K371" s="131"/>
      <c r="L371" s="119"/>
      <c r="M371" s="120"/>
      <c r="N371" s="120"/>
      <c r="O371" s="120"/>
      <c r="P371" s="48"/>
      <c r="Q371" s="127"/>
      <c r="R371" s="126"/>
      <c r="S371" s="27"/>
      <c r="T371" s="27"/>
      <c r="U371" s="27"/>
      <c r="V371" s="27"/>
      <c r="W371" s="27"/>
      <c r="X371" s="27"/>
      <c r="Y371" s="27"/>
      <c r="Z371" s="27"/>
    </row>
    <row r="372" spans="1:26" ht="15.75" x14ac:dyDescent="0.25">
      <c r="A372" s="41">
        <v>2702</v>
      </c>
      <c r="B372" s="42"/>
      <c r="C372" s="42"/>
      <c r="D372" s="42"/>
      <c r="E372" s="42"/>
      <c r="F372" s="171"/>
      <c r="G372" s="171"/>
      <c r="H372" s="171"/>
      <c r="I372" s="171"/>
      <c r="J372" s="171"/>
      <c r="K372" s="131"/>
      <c r="L372" s="119"/>
      <c r="M372" s="120"/>
      <c r="N372" s="120"/>
      <c r="O372" s="120"/>
      <c r="P372" s="48"/>
      <c r="Q372" s="127"/>
      <c r="R372" s="126"/>
      <c r="S372" s="27"/>
      <c r="T372" s="27"/>
      <c r="U372" s="27"/>
      <c r="V372" s="27"/>
      <c r="W372" s="27"/>
      <c r="X372" s="27"/>
      <c r="Y372" s="27"/>
      <c r="Z372" s="27"/>
    </row>
    <row r="373" spans="1:26" ht="15.75" x14ac:dyDescent="0.25">
      <c r="A373" s="41">
        <v>2801</v>
      </c>
      <c r="B373" s="42"/>
      <c r="C373" s="42"/>
      <c r="D373" s="42"/>
      <c r="E373" s="42"/>
      <c r="F373" s="171"/>
      <c r="G373" s="171"/>
      <c r="H373" s="171"/>
      <c r="I373" s="171"/>
      <c r="J373" s="171"/>
      <c r="K373" s="131"/>
      <c r="L373" s="119"/>
      <c r="M373" s="120"/>
      <c r="N373" s="122"/>
      <c r="O373" s="157"/>
      <c r="P373" s="48"/>
      <c r="Q373" s="127"/>
      <c r="R373" s="126"/>
      <c r="S373" s="27"/>
      <c r="T373" s="27"/>
      <c r="U373" s="27"/>
      <c r="V373" s="27"/>
      <c r="W373" s="27"/>
      <c r="X373" s="27"/>
      <c r="Y373" s="27"/>
      <c r="Z373" s="27"/>
    </row>
    <row r="374" spans="1:26" ht="15.75" x14ac:dyDescent="0.25">
      <c r="A374" s="41">
        <v>2802</v>
      </c>
      <c r="B374" s="42"/>
      <c r="C374" s="42"/>
      <c r="D374" s="42"/>
      <c r="E374" s="42"/>
      <c r="F374" s="171"/>
      <c r="G374" s="171"/>
      <c r="H374" s="171"/>
      <c r="I374" s="171"/>
      <c r="J374" s="171"/>
      <c r="K374" s="131"/>
      <c r="L374" s="119"/>
      <c r="M374" s="120"/>
      <c r="N374" s="122"/>
      <c r="O374" s="126"/>
      <c r="P374" s="124"/>
      <c r="Q374" s="127"/>
      <c r="R374" s="126"/>
      <c r="S374" s="27"/>
      <c r="T374" s="27"/>
      <c r="U374" s="27"/>
      <c r="V374" s="27"/>
      <c r="W374" s="27"/>
      <c r="X374" s="27"/>
      <c r="Y374" s="27"/>
      <c r="Z374" s="27"/>
    </row>
    <row r="375" spans="1:26" ht="15.75" x14ac:dyDescent="0.25">
      <c r="A375" s="41">
        <v>2901</v>
      </c>
      <c r="B375" s="42"/>
      <c r="C375" s="42"/>
      <c r="D375" s="42"/>
      <c r="E375" s="42"/>
      <c r="F375" s="171"/>
      <c r="G375" s="171"/>
      <c r="H375" s="171"/>
      <c r="I375" s="171"/>
      <c r="J375" s="171"/>
      <c r="K375" s="131"/>
      <c r="L375" s="119"/>
      <c r="M375" s="120"/>
      <c r="N375" s="122"/>
      <c r="O375" s="126"/>
      <c r="P375" s="124"/>
      <c r="Q375" s="127"/>
      <c r="R375" s="126"/>
      <c r="S375" s="27"/>
      <c r="T375" s="27"/>
      <c r="U375" s="27"/>
      <c r="V375" s="27"/>
      <c r="W375" s="27"/>
      <c r="X375" s="27"/>
      <c r="Y375" s="27"/>
      <c r="Z375" s="27"/>
    </row>
    <row r="376" spans="1:26" ht="15.75" x14ac:dyDescent="0.25">
      <c r="A376" s="41">
        <v>2902</v>
      </c>
      <c r="B376" s="42"/>
      <c r="C376" s="42"/>
      <c r="D376" s="42"/>
      <c r="E376" s="42"/>
      <c r="F376" s="171"/>
      <c r="G376" s="171"/>
      <c r="H376" s="171"/>
      <c r="I376" s="171"/>
      <c r="J376" s="171"/>
      <c r="K376" s="131"/>
      <c r="L376" s="119"/>
      <c r="M376" s="120"/>
      <c r="N376" s="122"/>
      <c r="O376" s="120"/>
      <c r="P376" s="122"/>
      <c r="Q376" s="151"/>
      <c r="R376" s="126"/>
      <c r="S376" s="27"/>
      <c r="T376" s="27"/>
      <c r="U376" s="27"/>
      <c r="V376" s="27"/>
      <c r="W376" s="27"/>
      <c r="X376" s="27"/>
      <c r="Y376" s="27"/>
      <c r="Z376" s="27"/>
    </row>
    <row r="377" spans="1:26" ht="15.75" x14ac:dyDescent="0.25">
      <c r="A377" s="41">
        <v>3001</v>
      </c>
      <c r="B377" s="42"/>
      <c r="C377" s="42"/>
      <c r="D377" s="42"/>
      <c r="E377" s="42"/>
      <c r="F377" s="171"/>
      <c r="G377" s="171"/>
      <c r="H377" s="171"/>
      <c r="I377" s="171"/>
      <c r="J377" s="171"/>
      <c r="K377" s="131"/>
      <c r="L377" s="119"/>
      <c r="M377" s="120"/>
      <c r="N377" s="122"/>
      <c r="O377" s="52" t="s">
        <v>35</v>
      </c>
      <c r="P377" s="94"/>
      <c r="Q377" s="54" t="str">
        <f>IF(SUM(K368:K377)=0,"",SUM(K368:K377))</f>
        <v/>
      </c>
      <c r="R377" s="55" t="s">
        <v>20</v>
      </c>
      <c r="S377" s="27"/>
      <c r="T377" s="27"/>
      <c r="U377" s="27"/>
      <c r="V377" s="27"/>
      <c r="W377" s="27"/>
      <c r="X377" s="27"/>
      <c r="Y377" s="27"/>
      <c r="Z377" s="27"/>
    </row>
    <row r="378" spans="1:26" ht="15.75" x14ac:dyDescent="0.25">
      <c r="A378" s="41">
        <v>3002</v>
      </c>
      <c r="B378" s="42"/>
      <c r="C378" s="42"/>
      <c r="D378" s="42"/>
      <c r="E378" s="42"/>
      <c r="F378" s="171"/>
      <c r="G378" s="171"/>
      <c r="H378" s="171"/>
      <c r="I378" s="171"/>
      <c r="J378" s="171"/>
      <c r="K378" s="131"/>
      <c r="L378" s="119"/>
      <c r="M378" s="120"/>
      <c r="N378" s="122"/>
      <c r="O378" s="56" t="s">
        <v>36</v>
      </c>
      <c r="P378" s="96" t="e">
        <f>IF(P377/Q377=0,"",P377/Q377)</f>
        <v>#VALUE!</v>
      </c>
      <c r="Q378" s="58" t="e">
        <f>IF(P377/Q377=0,"",P377/Q377)</f>
        <v>#VALUE!</v>
      </c>
      <c r="R378" s="59" t="s">
        <v>37</v>
      </c>
      <c r="S378" s="27"/>
      <c r="T378" s="27"/>
      <c r="U378" s="27"/>
      <c r="V378" s="27"/>
      <c r="W378" s="27"/>
      <c r="X378" s="27"/>
      <c r="Y378" s="27"/>
      <c r="Z378" s="27"/>
    </row>
    <row r="379" spans="1:26" ht="15.75" x14ac:dyDescent="0.25">
      <c r="A379" s="41">
        <v>3101</v>
      </c>
      <c r="B379" s="42"/>
      <c r="C379" s="42"/>
      <c r="D379" s="42"/>
      <c r="E379" s="42"/>
      <c r="F379" s="171"/>
      <c r="G379" s="171"/>
      <c r="H379" s="171"/>
      <c r="I379" s="171"/>
      <c r="J379" s="171"/>
      <c r="K379" s="131"/>
      <c r="L379" s="128"/>
      <c r="M379" s="129"/>
      <c r="N379" s="130"/>
      <c r="O379" s="61"/>
      <c r="P379" s="62"/>
      <c r="Q379" s="62"/>
      <c r="R379" s="63"/>
      <c r="S379" s="27"/>
      <c r="T379" s="27"/>
      <c r="U379" s="27"/>
      <c r="V379" s="27"/>
      <c r="W379" s="27"/>
      <c r="X379" s="27"/>
      <c r="Y379" s="27"/>
      <c r="Z379" s="27"/>
    </row>
    <row r="380" spans="1:26" ht="18" customHeight="1" x14ac:dyDescent="0.25">
      <c r="A380" s="22"/>
      <c r="B380" s="210" t="s">
        <v>79</v>
      </c>
      <c r="C380" s="210"/>
      <c r="D380" s="210"/>
      <c r="E380" s="210"/>
      <c r="F380" s="210"/>
      <c r="G380" s="210"/>
      <c r="H380" s="210"/>
      <c r="I380" s="210"/>
      <c r="J380" s="210"/>
      <c r="K380" s="64">
        <f>SUM(K364:K376)</f>
        <v>0</v>
      </c>
      <c r="L380" s="65" t="str">
        <f>IF(K372=0,"",K372/#REF!)</f>
        <v/>
      </c>
      <c r="M380" s="65" t="str">
        <f>IF(K380=0,"",K380/#REF!)</f>
        <v/>
      </c>
      <c r="N380" s="65" t="str">
        <f>IF(K372=0,"",M380-L380)</f>
        <v/>
      </c>
      <c r="O380" s="1"/>
      <c r="P380" s="27"/>
      <c r="Q380" s="30"/>
      <c r="R380" s="1"/>
      <c r="S380" s="27"/>
      <c r="T380" s="27"/>
      <c r="U380" s="27"/>
      <c r="V380" s="27"/>
      <c r="W380" s="27"/>
      <c r="X380" s="27"/>
      <c r="Y380" s="27"/>
      <c r="Z380" s="27"/>
    </row>
    <row r="381" spans="1:26" ht="12.75" customHeight="1" x14ac:dyDescent="0.2">
      <c r="A381" s="27"/>
      <c r="B381" s="182"/>
      <c r="C381" s="27"/>
      <c r="D381" s="27"/>
      <c r="E381" s="27"/>
      <c r="F381" s="27"/>
      <c r="G381" s="27"/>
      <c r="H381" s="27"/>
      <c r="I381" s="27"/>
      <c r="J381" s="27"/>
      <c r="K381" s="189"/>
      <c r="L381" s="1"/>
      <c r="M381" s="1"/>
      <c r="N381" s="27"/>
      <c r="O381" s="1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spans="1:26" ht="12.75" customHeight="1" x14ac:dyDescent="0.2">
      <c r="A382" s="27"/>
      <c r="B382" s="182"/>
      <c r="C382" s="27"/>
      <c r="D382" s="27"/>
      <c r="E382" s="27"/>
      <c r="F382" s="27"/>
      <c r="G382" s="27"/>
      <c r="H382" s="27"/>
      <c r="I382" s="27"/>
      <c r="J382" s="27"/>
      <c r="K382" s="189"/>
      <c r="L382" s="1"/>
      <c r="M382" s="1"/>
      <c r="N382" s="27"/>
      <c r="O382" s="1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spans="1:26" ht="26.25" x14ac:dyDescent="0.4">
      <c r="B383" s="211" t="s">
        <v>68</v>
      </c>
      <c r="C383" s="212"/>
      <c r="D383" s="212"/>
      <c r="E383" s="212"/>
      <c r="F383" s="212"/>
      <c r="G383" s="212"/>
      <c r="H383" s="212"/>
      <c r="I383" s="212"/>
      <c r="J383" s="212"/>
      <c r="K383" s="66" t="s">
        <v>97</v>
      </c>
      <c r="L383" s="1"/>
      <c r="M383" s="1"/>
      <c r="N383" s="27"/>
      <c r="O383" s="1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spans="1:26" ht="20.25" x14ac:dyDescent="0.2">
      <c r="A384" s="223" t="s">
        <v>19</v>
      </c>
      <c r="B384" s="224" t="s">
        <v>69</v>
      </c>
      <c r="C384" s="225"/>
      <c r="D384" s="225"/>
      <c r="E384" s="225"/>
      <c r="F384" s="225"/>
      <c r="G384" s="225"/>
      <c r="H384" s="225"/>
      <c r="I384" s="225"/>
      <c r="J384" s="226"/>
      <c r="K384" s="227" t="s">
        <v>20</v>
      </c>
      <c r="L384" s="221" t="s">
        <v>11</v>
      </c>
      <c r="M384" s="221" t="s">
        <v>12</v>
      </c>
      <c r="N384" s="229" t="s">
        <v>13</v>
      </c>
      <c r="O384" s="221" t="s">
        <v>14</v>
      </c>
      <c r="P384" s="222" t="s">
        <v>15</v>
      </c>
      <c r="Q384" s="222" t="s">
        <v>16</v>
      </c>
      <c r="R384" s="221" t="s">
        <v>17</v>
      </c>
      <c r="S384" s="27"/>
      <c r="T384" s="27"/>
      <c r="U384" s="27"/>
      <c r="V384" s="27"/>
      <c r="W384" s="27"/>
      <c r="X384" s="27"/>
      <c r="Y384" s="27"/>
      <c r="Z384" s="27"/>
    </row>
    <row r="385" spans="1:26" ht="15.75" x14ac:dyDescent="0.25">
      <c r="A385" s="217"/>
      <c r="B385" s="41" t="s">
        <v>70</v>
      </c>
      <c r="C385" s="41" t="s">
        <v>71</v>
      </c>
      <c r="D385" s="41" t="s">
        <v>72</v>
      </c>
      <c r="E385" s="41" t="s">
        <v>73</v>
      </c>
      <c r="F385" s="41" t="s">
        <v>74</v>
      </c>
      <c r="G385" s="41" t="s">
        <v>75</v>
      </c>
      <c r="H385" s="41" t="s">
        <v>76</v>
      </c>
      <c r="I385" s="41" t="s">
        <v>77</v>
      </c>
      <c r="J385" s="41" t="s">
        <v>78</v>
      </c>
      <c r="K385" s="253"/>
      <c r="L385" s="217"/>
      <c r="M385" s="217"/>
      <c r="N385" s="217"/>
      <c r="O385" s="217"/>
      <c r="P385" s="217"/>
      <c r="Q385" s="217"/>
      <c r="R385" s="217"/>
      <c r="S385" s="27"/>
      <c r="T385" s="27"/>
      <c r="U385" s="27"/>
      <c r="V385" s="27"/>
      <c r="W385" s="27"/>
      <c r="X385" s="27"/>
      <c r="Y385" s="27"/>
      <c r="Z385" s="27"/>
    </row>
    <row r="386" spans="1:26" ht="15.75" x14ac:dyDescent="0.25">
      <c r="A386" s="41">
        <v>2401</v>
      </c>
      <c r="B386" s="160">
        <v>40</v>
      </c>
      <c r="C386" s="42"/>
      <c r="D386" s="42"/>
      <c r="E386" s="42"/>
      <c r="F386" s="171"/>
      <c r="G386" s="171"/>
      <c r="H386" s="171"/>
      <c r="I386" s="171"/>
      <c r="J386" s="171"/>
      <c r="K386" s="131"/>
      <c r="L386" s="114"/>
      <c r="M386" s="115"/>
      <c r="N386" s="116"/>
      <c r="O386" s="43"/>
      <c r="P386" s="44">
        <f>B386</f>
        <v>40</v>
      </c>
      <c r="Q386" s="45"/>
      <c r="R386" s="43"/>
      <c r="S386" s="27"/>
      <c r="T386" s="27"/>
      <c r="U386" s="27"/>
      <c r="V386" s="27"/>
      <c r="W386" s="27"/>
      <c r="X386" s="27"/>
      <c r="Y386" s="27"/>
      <c r="Z386" s="27"/>
    </row>
    <row r="387" spans="1:26" ht="15.75" x14ac:dyDescent="0.25">
      <c r="A387" s="41">
        <v>2402</v>
      </c>
      <c r="B387" s="42"/>
      <c r="C387" s="176">
        <v>33</v>
      </c>
      <c r="D387" s="42"/>
      <c r="E387" s="42"/>
      <c r="F387" s="171"/>
      <c r="G387" s="171"/>
      <c r="H387" s="171"/>
      <c r="I387" s="171"/>
      <c r="J387" s="171"/>
      <c r="K387" s="131"/>
      <c r="L387" s="119"/>
      <c r="M387" s="120"/>
      <c r="N387" s="121"/>
      <c r="O387" s="47">
        <f>IF(C387=0,"",C387/B386)</f>
        <v>0.82499999999999996</v>
      </c>
      <c r="P387" s="48">
        <v>33</v>
      </c>
      <c r="Q387" s="49">
        <f t="shared" ref="Q387:Q389" si="34">IF(P387=0,"",P387/P386)</f>
        <v>0.82499999999999996</v>
      </c>
      <c r="R387" s="49">
        <f t="shared" ref="R387:R389" si="35">IF(P387=0,"",100%-Q387)</f>
        <v>0.17500000000000004</v>
      </c>
      <c r="S387" s="27"/>
      <c r="T387" s="27"/>
      <c r="U387" s="27"/>
      <c r="V387" s="27"/>
      <c r="W387" s="27"/>
      <c r="X387" s="27"/>
      <c r="Y387" s="27"/>
      <c r="Z387" s="27"/>
    </row>
    <row r="388" spans="1:26" ht="15.75" x14ac:dyDescent="0.25">
      <c r="A388" s="41">
        <v>2501</v>
      </c>
      <c r="B388" s="42"/>
      <c r="C388" s="42"/>
      <c r="D388" s="42">
        <v>20</v>
      </c>
      <c r="E388" s="42"/>
      <c r="F388" s="171"/>
      <c r="G388" s="171"/>
      <c r="H388" s="171"/>
      <c r="I388" s="171"/>
      <c r="J388" s="171"/>
      <c r="K388" s="131"/>
      <c r="L388" s="119"/>
      <c r="M388" s="120"/>
      <c r="N388" s="121"/>
      <c r="O388" s="47">
        <f>IF(D388=0,"",D388/C387)</f>
        <v>0.60606060606060608</v>
      </c>
      <c r="P388" s="48">
        <v>33</v>
      </c>
      <c r="Q388" s="49">
        <f t="shared" si="34"/>
        <v>1</v>
      </c>
      <c r="R388" s="49">
        <f t="shared" si="35"/>
        <v>0</v>
      </c>
      <c r="S388" s="141">
        <f>P388/P386</f>
        <v>0.82499999999999996</v>
      </c>
      <c r="T388" s="27"/>
      <c r="U388" s="27"/>
      <c r="V388" s="27"/>
      <c r="W388" s="27"/>
      <c r="X388" s="27"/>
      <c r="Y388" s="27"/>
      <c r="Z388" s="27"/>
    </row>
    <row r="389" spans="1:26" ht="15.75" x14ac:dyDescent="0.25">
      <c r="A389" s="41">
        <v>2502</v>
      </c>
      <c r="B389" s="42"/>
      <c r="C389" s="42"/>
      <c r="D389" s="42"/>
      <c r="E389" s="42"/>
      <c r="F389" s="171"/>
      <c r="G389" s="171"/>
      <c r="H389" s="171"/>
      <c r="I389" s="171"/>
      <c r="J389" s="171"/>
      <c r="K389" s="131"/>
      <c r="L389" s="119"/>
      <c r="M389" s="120"/>
      <c r="N389" s="121"/>
      <c r="O389" s="47" t="str">
        <f>IF(E389=0,"",E389/D388)</f>
        <v/>
      </c>
      <c r="P389" s="48"/>
      <c r="Q389" s="49" t="str">
        <f t="shared" si="34"/>
        <v/>
      </c>
      <c r="R389" s="49" t="str">
        <f t="shared" si="35"/>
        <v/>
      </c>
      <c r="S389" s="27"/>
      <c r="T389" s="27"/>
      <c r="U389" s="27"/>
      <c r="V389" s="27"/>
      <c r="W389" s="27"/>
      <c r="X389" s="27"/>
      <c r="Y389" s="27"/>
      <c r="Z389" s="27"/>
    </row>
    <row r="390" spans="1:26" ht="15.75" x14ac:dyDescent="0.25">
      <c r="A390" s="41">
        <v>2601</v>
      </c>
      <c r="B390" s="42"/>
      <c r="C390" s="42"/>
      <c r="D390" s="42"/>
      <c r="E390" s="42"/>
      <c r="F390" s="171"/>
      <c r="G390" s="171"/>
      <c r="H390" s="171"/>
      <c r="I390" s="171"/>
      <c r="J390" s="171"/>
      <c r="K390" s="131"/>
      <c r="L390" s="119"/>
      <c r="M390" s="120"/>
      <c r="N390" s="120"/>
      <c r="O390" s="120"/>
      <c r="P390" s="48"/>
      <c r="Q390" s="127"/>
      <c r="R390" s="126"/>
      <c r="S390" s="27"/>
      <c r="T390" s="27"/>
      <c r="U390" s="27"/>
      <c r="V390" s="27"/>
      <c r="W390" s="27"/>
      <c r="X390" s="27"/>
      <c r="Y390" s="27"/>
      <c r="Z390" s="27"/>
    </row>
    <row r="391" spans="1:26" ht="15.75" x14ac:dyDescent="0.25">
      <c r="A391" s="41">
        <v>2602</v>
      </c>
      <c r="B391" s="42"/>
      <c r="C391" s="42"/>
      <c r="D391" s="42"/>
      <c r="E391" s="42"/>
      <c r="F391" s="171"/>
      <c r="G391" s="171"/>
      <c r="H391" s="171"/>
      <c r="I391" s="171"/>
      <c r="J391" s="171"/>
      <c r="K391" s="131"/>
      <c r="L391" s="119"/>
      <c r="M391" s="120"/>
      <c r="N391" s="120"/>
      <c r="O391" s="120"/>
      <c r="P391" s="48"/>
      <c r="Q391" s="127"/>
      <c r="R391" s="126"/>
      <c r="S391" s="27"/>
      <c r="T391" s="27"/>
      <c r="U391" s="27"/>
      <c r="V391" s="27"/>
      <c r="W391" s="27"/>
      <c r="X391" s="27"/>
      <c r="Y391" s="27"/>
      <c r="Z391" s="27"/>
    </row>
    <row r="392" spans="1:26" ht="15.75" x14ac:dyDescent="0.25">
      <c r="A392" s="41">
        <v>2701</v>
      </c>
      <c r="B392" s="42"/>
      <c r="C392" s="42"/>
      <c r="D392" s="42"/>
      <c r="E392" s="42"/>
      <c r="F392" s="171"/>
      <c r="G392" s="171"/>
      <c r="H392" s="171"/>
      <c r="I392" s="171"/>
      <c r="J392" s="171"/>
      <c r="K392" s="131"/>
      <c r="L392" s="119"/>
      <c r="M392" s="120"/>
      <c r="N392" s="120"/>
      <c r="O392" s="120"/>
      <c r="P392" s="48"/>
      <c r="Q392" s="127"/>
      <c r="R392" s="126"/>
      <c r="S392" s="27"/>
      <c r="T392" s="27"/>
      <c r="U392" s="27"/>
      <c r="V392" s="27"/>
      <c r="W392" s="27"/>
      <c r="X392" s="27"/>
      <c r="Y392" s="27"/>
      <c r="Z392" s="27"/>
    </row>
    <row r="393" spans="1:26" ht="15.75" x14ac:dyDescent="0.25">
      <c r="A393" s="41">
        <v>2702</v>
      </c>
      <c r="B393" s="42"/>
      <c r="C393" s="42"/>
      <c r="D393" s="42"/>
      <c r="E393" s="42"/>
      <c r="F393" s="171"/>
      <c r="G393" s="171"/>
      <c r="H393" s="171"/>
      <c r="I393" s="171"/>
      <c r="J393" s="171"/>
      <c r="K393" s="131"/>
      <c r="L393" s="119"/>
      <c r="M393" s="120"/>
      <c r="N393" s="120"/>
      <c r="O393" s="120"/>
      <c r="P393" s="48"/>
      <c r="Q393" s="127"/>
      <c r="R393" s="126"/>
      <c r="S393" s="27"/>
      <c r="T393" s="27"/>
      <c r="U393" s="27"/>
      <c r="V393" s="27"/>
      <c r="W393" s="27"/>
      <c r="X393" s="27"/>
      <c r="Y393" s="27"/>
      <c r="Z393" s="27"/>
    </row>
    <row r="394" spans="1:26" ht="15.75" x14ac:dyDescent="0.25">
      <c r="A394" s="41">
        <v>2801</v>
      </c>
      <c r="B394" s="42"/>
      <c r="C394" s="42"/>
      <c r="D394" s="42"/>
      <c r="E394" s="42"/>
      <c r="F394" s="171"/>
      <c r="G394" s="171"/>
      <c r="H394" s="171"/>
      <c r="I394" s="171"/>
      <c r="J394" s="171"/>
      <c r="K394" s="131"/>
      <c r="L394" s="119"/>
      <c r="M394" s="120"/>
      <c r="N394" s="120"/>
      <c r="O394" s="120"/>
      <c r="P394" s="48"/>
      <c r="Q394" s="127"/>
      <c r="R394" s="126"/>
      <c r="S394" s="27"/>
      <c r="T394" s="27"/>
      <c r="U394" s="27"/>
      <c r="V394" s="27"/>
      <c r="W394" s="27"/>
      <c r="X394" s="27"/>
      <c r="Y394" s="27"/>
      <c r="Z394" s="27"/>
    </row>
    <row r="395" spans="1:26" ht="15.75" x14ac:dyDescent="0.25">
      <c r="A395" s="41">
        <v>2802</v>
      </c>
      <c r="B395" s="42"/>
      <c r="C395" s="42"/>
      <c r="D395" s="42"/>
      <c r="E395" s="42"/>
      <c r="F395" s="171"/>
      <c r="G395" s="171"/>
      <c r="H395" s="171"/>
      <c r="I395" s="171"/>
      <c r="J395" s="171"/>
      <c r="K395" s="131"/>
      <c r="L395" s="119"/>
      <c r="M395" s="120"/>
      <c r="N395" s="122"/>
      <c r="O395" s="157"/>
      <c r="P395" s="48"/>
      <c r="Q395" s="127"/>
      <c r="R395" s="126"/>
      <c r="S395" s="27"/>
      <c r="T395" s="27"/>
      <c r="U395" s="27"/>
      <c r="V395" s="27"/>
      <c r="W395" s="27"/>
      <c r="X395" s="27"/>
      <c r="Y395" s="27"/>
      <c r="Z395" s="27"/>
    </row>
    <row r="396" spans="1:26" ht="15.75" x14ac:dyDescent="0.25">
      <c r="A396" s="41">
        <v>2901</v>
      </c>
      <c r="B396" s="42"/>
      <c r="C396" s="42"/>
      <c r="D396" s="42"/>
      <c r="E396" s="42"/>
      <c r="F396" s="171"/>
      <c r="G396" s="171"/>
      <c r="H396" s="171"/>
      <c r="I396" s="171"/>
      <c r="J396" s="171"/>
      <c r="K396" s="131"/>
      <c r="L396" s="119"/>
      <c r="M396" s="120"/>
      <c r="N396" s="122"/>
      <c r="O396" s="126"/>
      <c r="P396" s="124"/>
      <c r="Q396" s="127"/>
      <c r="R396" s="126"/>
      <c r="S396" s="27"/>
      <c r="T396" s="27"/>
      <c r="U396" s="27"/>
      <c r="V396" s="27"/>
      <c r="W396" s="27"/>
      <c r="X396" s="27"/>
      <c r="Y396" s="27"/>
      <c r="Z396" s="27"/>
    </row>
    <row r="397" spans="1:26" ht="15.75" x14ac:dyDescent="0.25">
      <c r="A397" s="41">
        <v>2902</v>
      </c>
      <c r="B397" s="42"/>
      <c r="C397" s="42"/>
      <c r="D397" s="42"/>
      <c r="E397" s="42"/>
      <c r="F397" s="171"/>
      <c r="G397" s="171"/>
      <c r="H397" s="171"/>
      <c r="I397" s="171"/>
      <c r="J397" s="171"/>
      <c r="K397" s="131"/>
      <c r="L397" s="119"/>
      <c r="M397" s="120"/>
      <c r="N397" s="122"/>
      <c r="O397" s="126"/>
      <c r="P397" s="124"/>
      <c r="Q397" s="127"/>
      <c r="R397" s="126"/>
      <c r="S397" s="27"/>
      <c r="T397" s="27"/>
      <c r="U397" s="27"/>
      <c r="V397" s="27"/>
      <c r="W397" s="27"/>
      <c r="X397" s="27"/>
      <c r="Y397" s="27"/>
      <c r="Z397" s="27"/>
    </row>
    <row r="398" spans="1:26" ht="15.75" x14ac:dyDescent="0.25">
      <c r="A398" s="41">
        <v>3001</v>
      </c>
      <c r="B398" s="42"/>
      <c r="C398" s="42"/>
      <c r="D398" s="42"/>
      <c r="E398" s="42"/>
      <c r="F398" s="171"/>
      <c r="G398" s="171"/>
      <c r="H398" s="171"/>
      <c r="I398" s="171"/>
      <c r="J398" s="171"/>
      <c r="K398" s="131"/>
      <c r="L398" s="119"/>
      <c r="M398" s="120"/>
      <c r="N398" s="122"/>
      <c r="O398" s="120"/>
      <c r="P398" s="122"/>
      <c r="Q398" s="151"/>
      <c r="R398" s="126"/>
      <c r="S398" s="27"/>
      <c r="T398" s="27"/>
      <c r="U398" s="27"/>
      <c r="V398" s="27"/>
      <c r="W398" s="27"/>
      <c r="X398" s="27"/>
      <c r="Y398" s="27"/>
      <c r="Z398" s="27"/>
    </row>
    <row r="399" spans="1:26" ht="15.75" x14ac:dyDescent="0.25">
      <c r="A399" s="41">
        <v>3002</v>
      </c>
      <c r="B399" s="42"/>
      <c r="C399" s="42"/>
      <c r="D399" s="42"/>
      <c r="E399" s="42"/>
      <c r="F399" s="171"/>
      <c r="G399" s="171"/>
      <c r="H399" s="171"/>
      <c r="I399" s="171"/>
      <c r="J399" s="171"/>
      <c r="K399" s="131"/>
      <c r="L399" s="119"/>
      <c r="M399" s="120"/>
      <c r="N399" s="122"/>
      <c r="O399" s="52" t="s">
        <v>35</v>
      </c>
      <c r="P399" s="94"/>
      <c r="Q399" s="54" t="str">
        <f>IF(SUM(K390:K399)=0,"",SUM(K390:K399))</f>
        <v/>
      </c>
      <c r="R399" s="55" t="s">
        <v>20</v>
      </c>
      <c r="S399" s="27"/>
      <c r="T399" s="27"/>
      <c r="U399" s="27"/>
      <c r="V399" s="27"/>
      <c r="W399" s="27"/>
      <c r="X399" s="27"/>
      <c r="Y399" s="27"/>
      <c r="Z399" s="27"/>
    </row>
    <row r="400" spans="1:26" ht="15.75" x14ac:dyDescent="0.25">
      <c r="A400" s="41">
        <v>3101</v>
      </c>
      <c r="B400" s="42"/>
      <c r="C400" s="42"/>
      <c r="D400" s="42"/>
      <c r="E400" s="42"/>
      <c r="F400" s="171"/>
      <c r="G400" s="171"/>
      <c r="H400" s="171"/>
      <c r="I400" s="171"/>
      <c r="J400" s="171"/>
      <c r="K400" s="131"/>
      <c r="L400" s="119"/>
      <c r="M400" s="120"/>
      <c r="N400" s="122"/>
      <c r="O400" s="56" t="s">
        <v>36</v>
      </c>
      <c r="P400" s="96" t="e">
        <f>IF(P399/Q399=0,"",P399/Q399)</f>
        <v>#VALUE!</v>
      </c>
      <c r="Q400" s="58" t="e">
        <f>IF(P399/Q399=0,"",P399/Q399)</f>
        <v>#VALUE!</v>
      </c>
      <c r="R400" s="59" t="s">
        <v>37</v>
      </c>
      <c r="S400" s="27"/>
      <c r="T400" s="27"/>
      <c r="U400" s="27"/>
      <c r="V400" s="27"/>
      <c r="W400" s="27"/>
      <c r="X400" s="27"/>
      <c r="Y400" s="27"/>
      <c r="Z400" s="27"/>
    </row>
    <row r="401" spans="1:26" ht="15.75" x14ac:dyDescent="0.25">
      <c r="A401" s="41">
        <v>3102</v>
      </c>
      <c r="B401" s="42"/>
      <c r="C401" s="42"/>
      <c r="D401" s="42"/>
      <c r="E401" s="42"/>
      <c r="F401" s="171"/>
      <c r="G401" s="171"/>
      <c r="H401" s="171"/>
      <c r="I401" s="171"/>
      <c r="J401" s="171"/>
      <c r="K401" s="131"/>
      <c r="L401" s="128"/>
      <c r="M401" s="129"/>
      <c r="N401" s="130"/>
      <c r="O401" s="61"/>
      <c r="P401" s="62"/>
      <c r="Q401" s="62"/>
      <c r="R401" s="63"/>
      <c r="S401" s="27"/>
      <c r="T401" s="27"/>
      <c r="U401" s="27"/>
      <c r="V401" s="27"/>
      <c r="W401" s="27"/>
      <c r="X401" s="27"/>
      <c r="Y401" s="27"/>
      <c r="Z401" s="27"/>
    </row>
    <row r="402" spans="1:26" ht="18" customHeight="1" x14ac:dyDescent="0.25">
      <c r="A402" s="22"/>
      <c r="B402" s="210" t="s">
        <v>79</v>
      </c>
      <c r="C402" s="210"/>
      <c r="D402" s="210"/>
      <c r="E402" s="210"/>
      <c r="F402" s="210"/>
      <c r="G402" s="210"/>
      <c r="H402" s="210"/>
      <c r="I402" s="210"/>
      <c r="J402" s="210"/>
      <c r="K402" s="64">
        <f>SUM(K386:K398)</f>
        <v>0</v>
      </c>
      <c r="L402" s="65" t="str">
        <f>IF(K394=0,"",K394/#REF!)</f>
        <v/>
      </c>
      <c r="M402" s="65" t="str">
        <f>IF(K402=0,"",K402/#REF!)</f>
        <v/>
      </c>
      <c r="N402" s="65" t="str">
        <f>IF(K394=0,"",M402-L402)</f>
        <v/>
      </c>
      <c r="O402" s="1"/>
      <c r="P402" s="27"/>
      <c r="Q402" s="30"/>
      <c r="R402" s="1"/>
      <c r="S402" s="27"/>
      <c r="T402" s="27"/>
      <c r="U402" s="27"/>
      <c r="V402" s="27"/>
      <c r="W402" s="27"/>
      <c r="X402" s="27"/>
      <c r="Y402" s="27"/>
      <c r="Z402" s="27"/>
    </row>
    <row r="403" spans="1:26" ht="12.75" customHeight="1" x14ac:dyDescent="0.2">
      <c r="A403" s="27"/>
      <c r="B403" s="182"/>
      <c r="C403" s="27"/>
      <c r="D403" s="27"/>
      <c r="E403" s="27"/>
      <c r="F403" s="27"/>
      <c r="G403" s="27"/>
      <c r="H403" s="27"/>
      <c r="I403" s="27"/>
      <c r="J403" s="27"/>
      <c r="K403" s="189"/>
      <c r="L403" s="1"/>
      <c r="M403" s="1"/>
      <c r="N403" s="27"/>
      <c r="O403" s="1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spans="1:26" ht="12.75" customHeight="1" x14ac:dyDescent="0.2">
      <c r="A404" s="27"/>
      <c r="B404" s="182"/>
      <c r="C404" s="27"/>
      <c r="D404" s="27"/>
      <c r="E404" s="27"/>
      <c r="F404" s="27"/>
      <c r="G404" s="27"/>
      <c r="H404" s="27"/>
      <c r="I404" s="27"/>
      <c r="J404" s="27"/>
      <c r="K404" s="189"/>
      <c r="L404" s="1"/>
      <c r="M404" s="1"/>
      <c r="N404" s="27"/>
      <c r="O404" s="1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spans="1:26" ht="26.25" x14ac:dyDescent="0.4">
      <c r="B405" s="211" t="s">
        <v>68</v>
      </c>
      <c r="C405" s="212"/>
      <c r="D405" s="212"/>
      <c r="E405" s="212"/>
      <c r="F405" s="212"/>
      <c r="G405" s="212"/>
      <c r="H405" s="212"/>
      <c r="I405" s="212"/>
      <c r="J405" s="212"/>
      <c r="K405" s="66" t="s">
        <v>98</v>
      </c>
      <c r="L405" s="1"/>
      <c r="M405" s="1"/>
      <c r="N405" s="27"/>
      <c r="O405" s="1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spans="1:26" ht="20.25" x14ac:dyDescent="0.2">
      <c r="A406" s="223" t="s">
        <v>19</v>
      </c>
      <c r="B406" s="224" t="s">
        <v>69</v>
      </c>
      <c r="C406" s="225"/>
      <c r="D406" s="225"/>
      <c r="E406" s="225"/>
      <c r="F406" s="225"/>
      <c r="G406" s="225"/>
      <c r="H406" s="225"/>
      <c r="I406" s="225"/>
      <c r="J406" s="226"/>
      <c r="K406" s="227" t="s">
        <v>20</v>
      </c>
      <c r="L406" s="221" t="s">
        <v>11</v>
      </c>
      <c r="M406" s="221" t="s">
        <v>12</v>
      </c>
      <c r="N406" s="229" t="s">
        <v>13</v>
      </c>
      <c r="O406" s="221" t="s">
        <v>14</v>
      </c>
      <c r="P406" s="222" t="s">
        <v>15</v>
      </c>
      <c r="Q406" s="222" t="s">
        <v>16</v>
      </c>
      <c r="R406" s="221" t="s">
        <v>17</v>
      </c>
      <c r="S406" s="27"/>
      <c r="T406" s="27"/>
      <c r="U406" s="27"/>
      <c r="V406" s="27"/>
      <c r="W406" s="27"/>
      <c r="X406" s="27"/>
      <c r="Y406" s="27"/>
      <c r="Z406" s="27"/>
    </row>
    <row r="407" spans="1:26" ht="15.75" x14ac:dyDescent="0.25">
      <c r="A407" s="217"/>
      <c r="B407" s="41" t="s">
        <v>70</v>
      </c>
      <c r="C407" s="41" t="s">
        <v>71</v>
      </c>
      <c r="D407" s="41" t="s">
        <v>72</v>
      </c>
      <c r="E407" s="41" t="s">
        <v>73</v>
      </c>
      <c r="F407" s="41" t="s">
        <v>74</v>
      </c>
      <c r="G407" s="41" t="s">
        <v>75</v>
      </c>
      <c r="H407" s="41" t="s">
        <v>76</v>
      </c>
      <c r="I407" s="41" t="s">
        <v>77</v>
      </c>
      <c r="J407" s="41" t="s">
        <v>78</v>
      </c>
      <c r="K407" s="253"/>
      <c r="L407" s="217"/>
      <c r="M407" s="217"/>
      <c r="N407" s="217"/>
      <c r="O407" s="217"/>
      <c r="P407" s="217"/>
      <c r="Q407" s="217"/>
      <c r="R407" s="217"/>
      <c r="S407" s="27"/>
      <c r="T407" s="27"/>
      <c r="U407" s="27"/>
      <c r="V407" s="27"/>
      <c r="W407" s="27"/>
      <c r="X407" s="27"/>
      <c r="Y407" s="27"/>
      <c r="Z407" s="27"/>
    </row>
    <row r="408" spans="1:26" ht="15.75" x14ac:dyDescent="0.25">
      <c r="A408" s="41">
        <v>2402</v>
      </c>
      <c r="B408" s="160">
        <v>39</v>
      </c>
      <c r="C408" s="42"/>
      <c r="D408" s="42"/>
      <c r="E408" s="42"/>
      <c r="F408" s="171"/>
      <c r="G408" s="171"/>
      <c r="H408" s="171"/>
      <c r="I408" s="171"/>
      <c r="J408" s="171"/>
      <c r="K408" s="131"/>
      <c r="L408" s="114"/>
      <c r="M408" s="115"/>
      <c r="N408" s="116"/>
      <c r="O408" s="43"/>
      <c r="P408" s="44">
        <f>B408</f>
        <v>39</v>
      </c>
      <c r="Q408" s="45"/>
      <c r="R408" s="43"/>
      <c r="S408" s="27"/>
      <c r="T408" s="27"/>
      <c r="U408" s="27"/>
      <c r="V408" s="27"/>
      <c r="W408" s="27"/>
      <c r="X408" s="27"/>
      <c r="Y408" s="27"/>
      <c r="Z408" s="27"/>
    </row>
    <row r="409" spans="1:26" ht="15.75" x14ac:dyDescent="0.25">
      <c r="A409" s="41">
        <v>2501</v>
      </c>
      <c r="B409" s="42"/>
      <c r="C409" s="176">
        <v>27</v>
      </c>
      <c r="D409" s="42"/>
      <c r="E409" s="42"/>
      <c r="F409" s="171"/>
      <c r="G409" s="171"/>
      <c r="H409" s="171"/>
      <c r="I409" s="171"/>
      <c r="J409" s="171"/>
      <c r="K409" s="131"/>
      <c r="L409" s="119"/>
      <c r="M409" s="120"/>
      <c r="N409" s="121"/>
      <c r="O409" s="47">
        <f>IF(C409=0,"",C409/B408)</f>
        <v>0.69230769230769229</v>
      </c>
      <c r="P409" s="48">
        <v>29</v>
      </c>
      <c r="Q409" s="49">
        <f>IF(P409=0,"",P409/P408)</f>
        <v>0.74358974358974361</v>
      </c>
      <c r="R409" s="49">
        <f t="shared" ref="R409:R411" si="36">IF(P409=0,"",100%-Q409)</f>
        <v>0.25641025641025639</v>
      </c>
      <c r="S409" s="27"/>
      <c r="T409" s="27"/>
      <c r="U409" s="27"/>
      <c r="V409" s="27"/>
      <c r="W409" s="27"/>
      <c r="X409" s="27"/>
      <c r="Y409" s="27"/>
      <c r="Z409" s="27"/>
    </row>
    <row r="410" spans="1:26" ht="15.75" x14ac:dyDescent="0.25">
      <c r="A410" s="41">
        <v>2502</v>
      </c>
      <c r="B410" s="42"/>
      <c r="C410" s="42"/>
      <c r="D410" s="42"/>
      <c r="E410" s="42"/>
      <c r="F410" s="171"/>
      <c r="G410" s="171"/>
      <c r="H410" s="171"/>
      <c r="I410" s="171"/>
      <c r="J410" s="171"/>
      <c r="K410" s="131"/>
      <c r="L410" s="119"/>
      <c r="M410" s="120"/>
      <c r="N410" s="121"/>
      <c r="O410" s="47" t="str">
        <f>IF(D410=0,"",D410/C409)</f>
        <v/>
      </c>
      <c r="P410" s="48"/>
      <c r="Q410" s="49" t="str">
        <f t="shared" ref="Q410:Q411" si="37">IF(P410=0,"",P410/P409)</f>
        <v/>
      </c>
      <c r="R410" s="49" t="str">
        <f t="shared" si="36"/>
        <v/>
      </c>
      <c r="S410" s="141">
        <f>P410/P408</f>
        <v>0</v>
      </c>
      <c r="T410" s="27"/>
      <c r="U410" s="27"/>
      <c r="V410" s="27"/>
      <c r="W410" s="27"/>
      <c r="X410" s="27"/>
      <c r="Y410" s="27"/>
      <c r="Z410" s="27"/>
    </row>
    <row r="411" spans="1:26" ht="15.75" x14ac:dyDescent="0.25">
      <c r="A411" s="41">
        <v>2601</v>
      </c>
      <c r="B411" s="42"/>
      <c r="C411" s="42"/>
      <c r="D411" s="42"/>
      <c r="E411" s="42"/>
      <c r="F411" s="171"/>
      <c r="G411" s="171"/>
      <c r="H411" s="171"/>
      <c r="I411" s="171"/>
      <c r="J411" s="171"/>
      <c r="K411" s="131"/>
      <c r="L411" s="119"/>
      <c r="M411" s="120"/>
      <c r="N411" s="121"/>
      <c r="O411" s="47" t="str">
        <f>IF(E411=0,"",E411/D410)</f>
        <v/>
      </c>
      <c r="P411" s="48"/>
      <c r="Q411" s="49" t="str">
        <f t="shared" si="37"/>
        <v/>
      </c>
      <c r="R411" s="49" t="str">
        <f t="shared" si="36"/>
        <v/>
      </c>
      <c r="S411" s="27"/>
      <c r="T411" s="27"/>
      <c r="U411" s="27"/>
      <c r="V411" s="27"/>
      <c r="W411" s="27"/>
      <c r="X411" s="27"/>
      <c r="Y411" s="27"/>
      <c r="Z411" s="27"/>
    </row>
    <row r="412" spans="1:26" ht="15.75" x14ac:dyDescent="0.25">
      <c r="A412" s="41">
        <v>2602</v>
      </c>
      <c r="B412" s="42"/>
      <c r="C412" s="42"/>
      <c r="D412" s="42"/>
      <c r="E412" s="42"/>
      <c r="F412" s="171"/>
      <c r="G412" s="171"/>
      <c r="H412" s="171"/>
      <c r="I412" s="171"/>
      <c r="J412" s="171"/>
      <c r="K412" s="131"/>
      <c r="L412" s="119"/>
      <c r="M412" s="120"/>
      <c r="N412" s="120"/>
      <c r="O412" s="120"/>
      <c r="P412" s="48"/>
      <c r="Q412" s="127"/>
      <c r="R412" s="126"/>
      <c r="S412" s="27"/>
      <c r="T412" s="27"/>
      <c r="U412" s="27"/>
      <c r="V412" s="27"/>
      <c r="W412" s="27"/>
      <c r="X412" s="27"/>
      <c r="Y412" s="27"/>
      <c r="Z412" s="27"/>
    </row>
    <row r="413" spans="1:26" ht="15.75" x14ac:dyDescent="0.25">
      <c r="A413" s="41">
        <v>2701</v>
      </c>
      <c r="B413" s="42"/>
      <c r="C413" s="42"/>
      <c r="D413" s="42"/>
      <c r="E413" s="42"/>
      <c r="F413" s="171"/>
      <c r="G413" s="171"/>
      <c r="H413" s="171"/>
      <c r="I413" s="171"/>
      <c r="J413" s="171"/>
      <c r="K413" s="131"/>
      <c r="L413" s="119"/>
      <c r="M413" s="120"/>
      <c r="N413" s="120"/>
      <c r="O413" s="120"/>
      <c r="P413" s="48"/>
      <c r="Q413" s="127"/>
      <c r="R413" s="126"/>
      <c r="S413" s="27"/>
      <c r="T413" s="27"/>
      <c r="U413" s="27"/>
      <c r="V413" s="27"/>
      <c r="W413" s="27"/>
      <c r="X413" s="27"/>
      <c r="Y413" s="27"/>
      <c r="Z413" s="27"/>
    </row>
    <row r="414" spans="1:26" ht="15.75" x14ac:dyDescent="0.25">
      <c r="A414" s="41">
        <v>2702</v>
      </c>
      <c r="B414" s="42"/>
      <c r="C414" s="42"/>
      <c r="D414" s="42"/>
      <c r="E414" s="42"/>
      <c r="F414" s="171"/>
      <c r="G414" s="171"/>
      <c r="H414" s="171"/>
      <c r="I414" s="171"/>
      <c r="J414" s="171"/>
      <c r="K414" s="131"/>
      <c r="L414" s="119"/>
      <c r="M414" s="120"/>
      <c r="N414" s="120"/>
      <c r="O414" s="120"/>
      <c r="P414" s="48"/>
      <c r="Q414" s="127"/>
      <c r="R414" s="126"/>
      <c r="S414" s="27"/>
      <c r="T414" s="27"/>
      <c r="U414" s="27"/>
      <c r="V414" s="27"/>
      <c r="W414" s="27"/>
      <c r="X414" s="27"/>
      <c r="Y414" s="27"/>
      <c r="Z414" s="27"/>
    </row>
    <row r="415" spans="1:26" ht="15.75" x14ac:dyDescent="0.25">
      <c r="A415" s="41">
        <v>2801</v>
      </c>
      <c r="B415" s="42"/>
      <c r="C415" s="42"/>
      <c r="D415" s="42"/>
      <c r="E415" s="42"/>
      <c r="F415" s="171"/>
      <c r="G415" s="171"/>
      <c r="H415" s="171"/>
      <c r="I415" s="171"/>
      <c r="J415" s="171"/>
      <c r="K415" s="131"/>
      <c r="L415" s="119"/>
      <c r="M415" s="120"/>
      <c r="N415" s="120"/>
      <c r="O415" s="120"/>
      <c r="P415" s="48"/>
      <c r="Q415" s="127"/>
      <c r="R415" s="126"/>
      <c r="S415" s="27"/>
      <c r="T415" s="27"/>
      <c r="U415" s="27"/>
      <c r="V415" s="27"/>
      <c r="W415" s="27"/>
      <c r="X415" s="27"/>
      <c r="Y415" s="27"/>
      <c r="Z415" s="27"/>
    </row>
    <row r="416" spans="1:26" ht="15.75" x14ac:dyDescent="0.25">
      <c r="A416" s="41">
        <v>2802</v>
      </c>
      <c r="B416" s="42"/>
      <c r="C416" s="42"/>
      <c r="D416" s="42"/>
      <c r="E416" s="42"/>
      <c r="F416" s="171"/>
      <c r="G416" s="171"/>
      <c r="H416" s="171"/>
      <c r="I416" s="171"/>
      <c r="J416" s="171"/>
      <c r="K416" s="131"/>
      <c r="L416" s="119"/>
      <c r="M416" s="120"/>
      <c r="N416" s="120"/>
      <c r="O416" s="120"/>
      <c r="P416" s="48"/>
      <c r="Q416" s="127"/>
      <c r="R416" s="126"/>
      <c r="S416" s="27"/>
      <c r="T416" s="27"/>
      <c r="U416" s="27"/>
      <c r="V416" s="27"/>
      <c r="W416" s="27"/>
      <c r="X416" s="27"/>
      <c r="Y416" s="27"/>
      <c r="Z416" s="27"/>
    </row>
    <row r="417" spans="1:26" ht="15.75" x14ac:dyDescent="0.25">
      <c r="A417" s="41">
        <v>2901</v>
      </c>
      <c r="B417" s="42"/>
      <c r="C417" s="42"/>
      <c r="D417" s="42"/>
      <c r="E417" s="42"/>
      <c r="F417" s="171"/>
      <c r="G417" s="171"/>
      <c r="H417" s="171"/>
      <c r="I417" s="171"/>
      <c r="J417" s="171"/>
      <c r="K417" s="131"/>
      <c r="L417" s="119"/>
      <c r="M417" s="120"/>
      <c r="N417" s="122"/>
      <c r="O417" s="157"/>
      <c r="P417" s="48"/>
      <c r="Q417" s="127"/>
      <c r="R417" s="126"/>
      <c r="S417" s="27"/>
      <c r="T417" s="27"/>
      <c r="U417" s="27"/>
      <c r="V417" s="27"/>
      <c r="W417" s="27"/>
      <c r="X417" s="27"/>
      <c r="Y417" s="27"/>
      <c r="Z417" s="27"/>
    </row>
    <row r="418" spans="1:26" ht="15.75" x14ac:dyDescent="0.25">
      <c r="A418" s="41">
        <v>2902</v>
      </c>
      <c r="B418" s="42"/>
      <c r="C418" s="42"/>
      <c r="D418" s="42"/>
      <c r="E418" s="42"/>
      <c r="F418" s="171"/>
      <c r="G418" s="171"/>
      <c r="H418" s="171"/>
      <c r="I418" s="171"/>
      <c r="J418" s="171"/>
      <c r="K418" s="131"/>
      <c r="L418" s="119"/>
      <c r="M418" s="120"/>
      <c r="N418" s="122"/>
      <c r="O418" s="126"/>
      <c r="P418" s="124"/>
      <c r="Q418" s="127"/>
      <c r="R418" s="126"/>
      <c r="S418" s="27"/>
      <c r="T418" s="27"/>
      <c r="U418" s="27"/>
      <c r="V418" s="27"/>
      <c r="W418" s="27"/>
      <c r="X418" s="27"/>
      <c r="Y418" s="27"/>
      <c r="Z418" s="27"/>
    </row>
    <row r="419" spans="1:26" ht="15.75" x14ac:dyDescent="0.25">
      <c r="A419" s="41">
        <v>3001</v>
      </c>
      <c r="B419" s="42"/>
      <c r="C419" s="42"/>
      <c r="D419" s="42"/>
      <c r="E419" s="42"/>
      <c r="F419" s="171"/>
      <c r="G419" s="171"/>
      <c r="H419" s="171"/>
      <c r="I419" s="171"/>
      <c r="J419" s="171"/>
      <c r="K419" s="131"/>
      <c r="L419" s="119"/>
      <c r="M419" s="120"/>
      <c r="N419" s="122"/>
      <c r="O419" s="126"/>
      <c r="P419" s="124"/>
      <c r="Q419" s="127"/>
      <c r="R419" s="126"/>
      <c r="S419" s="27"/>
      <c r="T419" s="27"/>
      <c r="U419" s="27"/>
      <c r="V419" s="27"/>
      <c r="W419" s="27"/>
      <c r="X419" s="27"/>
      <c r="Y419" s="27"/>
      <c r="Z419" s="27"/>
    </row>
    <row r="420" spans="1:26" ht="15.75" x14ac:dyDescent="0.25">
      <c r="A420" s="41">
        <v>3002</v>
      </c>
      <c r="B420" s="42"/>
      <c r="C420" s="42"/>
      <c r="D420" s="42"/>
      <c r="E420" s="42"/>
      <c r="F420" s="171"/>
      <c r="G420" s="171"/>
      <c r="H420" s="171"/>
      <c r="I420" s="171"/>
      <c r="J420" s="171"/>
      <c r="K420" s="131"/>
      <c r="L420" s="119"/>
      <c r="M420" s="120"/>
      <c r="N420" s="122"/>
      <c r="O420" s="120"/>
      <c r="P420" s="122"/>
      <c r="Q420" s="151"/>
      <c r="R420" s="126"/>
      <c r="S420" s="27"/>
      <c r="T420" s="27"/>
      <c r="U420" s="27"/>
      <c r="V420" s="27"/>
      <c r="W420" s="27"/>
      <c r="X420" s="27"/>
      <c r="Y420" s="27"/>
      <c r="Z420" s="27"/>
    </row>
    <row r="421" spans="1:26" ht="15.75" x14ac:dyDescent="0.25">
      <c r="A421" s="41">
        <v>3101</v>
      </c>
      <c r="B421" s="42"/>
      <c r="C421" s="42"/>
      <c r="D421" s="42"/>
      <c r="E421" s="42"/>
      <c r="F421" s="171"/>
      <c r="G421" s="171"/>
      <c r="H421" s="171"/>
      <c r="I421" s="171"/>
      <c r="J421" s="171"/>
      <c r="K421" s="131"/>
      <c r="L421" s="119"/>
      <c r="M421" s="120"/>
      <c r="N421" s="122"/>
      <c r="O421" s="52" t="s">
        <v>35</v>
      </c>
      <c r="P421" s="94"/>
      <c r="Q421" s="54" t="str">
        <f>IF(SUM(K412:K421)=0,"",SUM(K412:K421))</f>
        <v/>
      </c>
      <c r="R421" s="55" t="s">
        <v>20</v>
      </c>
      <c r="S421" s="27"/>
      <c r="T421" s="27"/>
      <c r="U421" s="27"/>
      <c r="V421" s="27"/>
      <c r="W421" s="27"/>
      <c r="X421" s="27"/>
      <c r="Y421" s="27"/>
      <c r="Z421" s="27"/>
    </row>
    <row r="422" spans="1:26" ht="15.75" x14ac:dyDescent="0.25">
      <c r="A422" s="41">
        <v>3102</v>
      </c>
      <c r="B422" s="42"/>
      <c r="C422" s="42"/>
      <c r="D422" s="42"/>
      <c r="E422" s="42"/>
      <c r="F422" s="171"/>
      <c r="G422" s="171"/>
      <c r="H422" s="171"/>
      <c r="I422" s="171"/>
      <c r="J422" s="171"/>
      <c r="K422" s="131"/>
      <c r="L422" s="119"/>
      <c r="M422" s="120"/>
      <c r="N422" s="122"/>
      <c r="O422" s="56" t="s">
        <v>36</v>
      </c>
      <c r="P422" s="96" t="e">
        <f>IF(P421/Q421=0,"",P421/Q421)</f>
        <v>#VALUE!</v>
      </c>
      <c r="Q422" s="58" t="e">
        <f>IF(P421/Q421=0,"",P421/Q421)</f>
        <v>#VALUE!</v>
      </c>
      <c r="R422" s="59" t="s">
        <v>37</v>
      </c>
      <c r="S422" s="27"/>
      <c r="T422" s="27"/>
      <c r="U422" s="27"/>
      <c r="V422" s="27"/>
      <c r="W422" s="27"/>
      <c r="X422" s="27"/>
      <c r="Y422" s="27"/>
      <c r="Z422" s="27"/>
    </row>
    <row r="423" spans="1:26" ht="15.75" x14ac:dyDescent="0.25">
      <c r="A423" s="41">
        <v>3201</v>
      </c>
      <c r="B423" s="178"/>
      <c r="C423" s="178"/>
      <c r="D423" s="178"/>
      <c r="E423" s="178"/>
      <c r="F423" s="193"/>
      <c r="G423" s="193"/>
      <c r="H423" s="193"/>
      <c r="I423" s="193"/>
      <c r="J423" s="193"/>
      <c r="K423" s="131"/>
      <c r="L423" s="128"/>
      <c r="M423" s="129"/>
      <c r="N423" s="130"/>
      <c r="O423" s="61"/>
      <c r="P423" s="62"/>
      <c r="Q423" s="62"/>
      <c r="R423" s="63"/>
      <c r="S423" s="27"/>
      <c r="T423" s="27"/>
      <c r="U423" s="27"/>
      <c r="V423" s="27"/>
      <c r="W423" s="27"/>
      <c r="X423" s="27"/>
      <c r="Y423" s="27"/>
      <c r="Z423" s="27"/>
    </row>
    <row r="424" spans="1:26" ht="18" x14ac:dyDescent="0.25">
      <c r="A424" s="22"/>
      <c r="B424" s="210" t="s">
        <v>79</v>
      </c>
      <c r="C424" s="210"/>
      <c r="D424" s="210"/>
      <c r="E424" s="210"/>
      <c r="F424" s="210"/>
      <c r="G424" s="210"/>
      <c r="H424" s="210"/>
      <c r="I424" s="210"/>
      <c r="J424" s="210"/>
      <c r="K424" s="177">
        <f>SUM(K408:K420)</f>
        <v>0</v>
      </c>
      <c r="L424" s="65" t="str">
        <f>IF(K416=0,"",K416/#REF!)</f>
        <v/>
      </c>
      <c r="M424" s="65" t="str">
        <f>IF(K424=0,"",K424/#REF!)</f>
        <v/>
      </c>
      <c r="N424" s="65" t="str">
        <f>IF(K416=0,"",M424-L424)</f>
        <v/>
      </c>
      <c r="O424" s="1"/>
      <c r="P424" s="27"/>
      <c r="Q424" s="30"/>
      <c r="R424" s="1"/>
      <c r="S424" s="27"/>
      <c r="T424" s="27"/>
      <c r="U424" s="27"/>
      <c r="V424" s="27"/>
      <c r="W424" s="27"/>
      <c r="X424" s="27"/>
      <c r="Y424" s="27"/>
      <c r="Z424" s="27"/>
    </row>
    <row r="425" spans="1:26" ht="12.75" customHeight="1" x14ac:dyDescent="0.2">
      <c r="A425" s="27"/>
      <c r="B425" s="182"/>
      <c r="C425" s="27"/>
      <c r="D425" s="27"/>
      <c r="E425" s="27"/>
      <c r="F425" s="27"/>
      <c r="G425" s="27"/>
      <c r="H425" s="27"/>
      <c r="I425" s="27"/>
      <c r="J425" s="27"/>
      <c r="K425" s="189"/>
      <c r="L425" s="1"/>
      <c r="M425" s="1"/>
      <c r="N425" s="27"/>
      <c r="O425" s="1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spans="1:26" ht="12.75" customHeight="1" x14ac:dyDescent="0.2">
      <c r="A426" s="27"/>
      <c r="B426" s="182"/>
      <c r="C426" s="27"/>
      <c r="D426" s="27"/>
      <c r="E426" s="27"/>
      <c r="F426" s="27"/>
      <c r="G426" s="27"/>
      <c r="H426" s="27"/>
      <c r="I426" s="27"/>
      <c r="J426" s="27"/>
      <c r="K426" s="189"/>
      <c r="L426" s="1"/>
      <c r="M426" s="1"/>
      <c r="N426" s="27"/>
      <c r="O426" s="1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spans="1:26" ht="26.25" x14ac:dyDescent="0.4">
      <c r="B427" s="211" t="s">
        <v>68</v>
      </c>
      <c r="C427" s="212"/>
      <c r="D427" s="212"/>
      <c r="E427" s="212"/>
      <c r="F427" s="212"/>
      <c r="G427" s="212"/>
      <c r="H427" s="212"/>
      <c r="I427" s="212"/>
      <c r="J427" s="212"/>
      <c r="K427" s="66" t="s">
        <v>99</v>
      </c>
      <c r="L427" s="1"/>
      <c r="M427" s="1"/>
      <c r="N427" s="27"/>
      <c r="O427" s="1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spans="1:26" ht="20.25" x14ac:dyDescent="0.2">
      <c r="A428" s="223" t="s">
        <v>19</v>
      </c>
      <c r="B428" s="224" t="s">
        <v>69</v>
      </c>
      <c r="C428" s="225"/>
      <c r="D428" s="225"/>
      <c r="E428" s="225"/>
      <c r="F428" s="225"/>
      <c r="G428" s="225"/>
      <c r="H428" s="225"/>
      <c r="I428" s="225"/>
      <c r="J428" s="226"/>
      <c r="K428" s="227" t="s">
        <v>20</v>
      </c>
      <c r="L428" s="221" t="s">
        <v>11</v>
      </c>
      <c r="M428" s="221" t="s">
        <v>12</v>
      </c>
      <c r="N428" s="229" t="s">
        <v>13</v>
      </c>
      <c r="O428" s="221" t="s">
        <v>14</v>
      </c>
      <c r="P428" s="222" t="s">
        <v>15</v>
      </c>
      <c r="Q428" s="222" t="s">
        <v>16</v>
      </c>
      <c r="R428" s="221" t="s">
        <v>17</v>
      </c>
      <c r="S428" s="27"/>
      <c r="T428" s="27"/>
      <c r="U428" s="27"/>
      <c r="V428" s="27"/>
      <c r="W428" s="27"/>
      <c r="X428" s="27"/>
      <c r="Y428" s="27"/>
      <c r="Z428" s="27"/>
    </row>
    <row r="429" spans="1:26" ht="15.75" x14ac:dyDescent="0.25">
      <c r="A429" s="217"/>
      <c r="B429" s="41" t="s">
        <v>70</v>
      </c>
      <c r="C429" s="41" t="s">
        <v>71</v>
      </c>
      <c r="D429" s="41" t="s">
        <v>72</v>
      </c>
      <c r="E429" s="41" t="s">
        <v>73</v>
      </c>
      <c r="F429" s="41" t="s">
        <v>74</v>
      </c>
      <c r="G429" s="41" t="s">
        <v>75</v>
      </c>
      <c r="H429" s="41" t="s">
        <v>76</v>
      </c>
      <c r="I429" s="41" t="s">
        <v>77</v>
      </c>
      <c r="J429" s="41" t="s">
        <v>78</v>
      </c>
      <c r="K429" s="253"/>
      <c r="L429" s="217"/>
      <c r="M429" s="217"/>
      <c r="N429" s="217"/>
      <c r="O429" s="217"/>
      <c r="P429" s="217"/>
      <c r="Q429" s="217"/>
      <c r="R429" s="217"/>
      <c r="S429" s="27"/>
      <c r="T429" s="27"/>
      <c r="U429" s="27"/>
      <c r="V429" s="27"/>
      <c r="W429" s="27"/>
      <c r="X429" s="27"/>
      <c r="Y429" s="27"/>
      <c r="Z429" s="27"/>
    </row>
    <row r="430" spans="1:26" ht="15.75" x14ac:dyDescent="0.25">
      <c r="A430" s="41">
        <v>2501</v>
      </c>
      <c r="B430" s="160">
        <v>34</v>
      </c>
      <c r="C430" s="42"/>
      <c r="D430" s="42"/>
      <c r="E430" s="42"/>
      <c r="F430" s="171"/>
      <c r="G430" s="171"/>
      <c r="H430" s="171"/>
      <c r="I430" s="171"/>
      <c r="J430" s="171"/>
      <c r="K430" s="131"/>
      <c r="L430" s="114"/>
      <c r="M430" s="115"/>
      <c r="N430" s="116"/>
      <c r="O430" s="43"/>
      <c r="P430" s="44">
        <f>B430</f>
        <v>34</v>
      </c>
      <c r="Q430" s="45"/>
      <c r="R430" s="43"/>
      <c r="S430" s="27"/>
      <c r="T430" s="27"/>
      <c r="U430" s="27"/>
      <c r="V430" s="27"/>
      <c r="W430" s="27"/>
      <c r="X430" s="27"/>
      <c r="Y430" s="27"/>
      <c r="Z430" s="27"/>
    </row>
    <row r="431" spans="1:26" ht="15.75" x14ac:dyDescent="0.25">
      <c r="A431" s="41">
        <v>2502</v>
      </c>
      <c r="B431" s="42"/>
      <c r="C431" s="176"/>
      <c r="D431" s="42"/>
      <c r="E431" s="42"/>
      <c r="F431" s="171"/>
      <c r="G431" s="171"/>
      <c r="H431" s="171"/>
      <c r="I431" s="171"/>
      <c r="J431" s="171"/>
      <c r="K431" s="131"/>
      <c r="L431" s="119"/>
      <c r="M431" s="120"/>
      <c r="N431" s="121"/>
      <c r="O431" s="70" t="str">
        <f>IF(C431=0,"",C431/B430)</f>
        <v/>
      </c>
      <c r="P431" s="48"/>
      <c r="Q431" s="71" t="str">
        <f>IF(P431=0,"",P431/P430)</f>
        <v/>
      </c>
      <c r="R431" s="71" t="str">
        <f t="shared" ref="R431:R433" si="38">IF(P431=0,"",100%-Q431)</f>
        <v/>
      </c>
      <c r="S431" s="27"/>
      <c r="T431" s="27"/>
      <c r="U431" s="27"/>
      <c r="V431" s="27"/>
      <c r="W431" s="27"/>
      <c r="X431" s="27"/>
      <c r="Y431" s="27"/>
      <c r="Z431" s="27"/>
    </row>
    <row r="432" spans="1:26" ht="15.75" x14ac:dyDescent="0.25">
      <c r="A432" s="41">
        <v>2601</v>
      </c>
      <c r="B432" s="42"/>
      <c r="C432" s="42"/>
      <c r="D432" s="42"/>
      <c r="E432" s="42"/>
      <c r="F432" s="171"/>
      <c r="G432" s="171"/>
      <c r="H432" s="171"/>
      <c r="I432" s="171"/>
      <c r="J432" s="171"/>
      <c r="K432" s="131"/>
      <c r="L432" s="119"/>
      <c r="M432" s="120"/>
      <c r="N432" s="121"/>
      <c r="O432" s="70" t="str">
        <f>IF(D432=0,"",D432/C431)</f>
        <v/>
      </c>
      <c r="P432" s="48"/>
      <c r="Q432" s="71" t="str">
        <f t="shared" ref="Q432:Q433" si="39">IF(P432=0,"",P432/P431)</f>
        <v/>
      </c>
      <c r="R432" s="71" t="str">
        <f t="shared" si="38"/>
        <v/>
      </c>
      <c r="S432" s="141">
        <f>P432/P430</f>
        <v>0</v>
      </c>
      <c r="T432" s="27"/>
      <c r="U432" s="27"/>
      <c r="V432" s="27"/>
      <c r="W432" s="27"/>
      <c r="X432" s="27"/>
      <c r="Y432" s="27"/>
      <c r="Z432" s="27"/>
    </row>
    <row r="433" spans="1:26" ht="15.75" x14ac:dyDescent="0.25">
      <c r="A433" s="41">
        <v>2602</v>
      </c>
      <c r="B433" s="42"/>
      <c r="C433" s="42"/>
      <c r="D433" s="42"/>
      <c r="E433" s="42"/>
      <c r="F433" s="171"/>
      <c r="G433" s="171"/>
      <c r="H433" s="171"/>
      <c r="I433" s="171"/>
      <c r="J433" s="171"/>
      <c r="K433" s="131"/>
      <c r="L433" s="119"/>
      <c r="M433" s="120"/>
      <c r="N433" s="121"/>
      <c r="O433" s="70" t="str">
        <f>IF(E433=0,"",E433/D432)</f>
        <v/>
      </c>
      <c r="P433" s="48"/>
      <c r="Q433" s="71" t="str">
        <f t="shared" si="39"/>
        <v/>
      </c>
      <c r="R433" s="71" t="str">
        <f t="shared" si="38"/>
        <v/>
      </c>
      <c r="S433" s="27"/>
      <c r="T433" s="27"/>
      <c r="U433" s="27"/>
      <c r="V433" s="27"/>
      <c r="W433" s="27"/>
      <c r="X433" s="27"/>
      <c r="Y433" s="27"/>
      <c r="Z433" s="27"/>
    </row>
    <row r="434" spans="1:26" ht="15.75" x14ac:dyDescent="0.25">
      <c r="A434" s="41">
        <v>2701</v>
      </c>
      <c r="B434" s="42"/>
      <c r="C434" s="42"/>
      <c r="D434" s="42"/>
      <c r="E434" s="42"/>
      <c r="F434" s="171"/>
      <c r="G434" s="171"/>
      <c r="H434" s="171"/>
      <c r="I434" s="171"/>
      <c r="J434" s="171"/>
      <c r="K434" s="131"/>
      <c r="L434" s="119"/>
      <c r="M434" s="120"/>
      <c r="N434" s="120"/>
      <c r="O434" s="120"/>
      <c r="P434" s="48"/>
      <c r="Q434" s="127"/>
      <c r="R434" s="126"/>
      <c r="S434" s="27"/>
      <c r="T434" s="27"/>
      <c r="U434" s="27"/>
      <c r="V434" s="27"/>
      <c r="W434" s="27"/>
      <c r="X434" s="27"/>
      <c r="Y434" s="27"/>
      <c r="Z434" s="27"/>
    </row>
    <row r="435" spans="1:26" ht="15.75" x14ac:dyDescent="0.25">
      <c r="A435" s="41">
        <v>2702</v>
      </c>
      <c r="B435" s="42"/>
      <c r="C435" s="42"/>
      <c r="D435" s="42"/>
      <c r="E435" s="42"/>
      <c r="F435" s="171"/>
      <c r="G435" s="171"/>
      <c r="H435" s="171"/>
      <c r="I435" s="171"/>
      <c r="J435" s="171"/>
      <c r="K435" s="131"/>
      <c r="L435" s="119"/>
      <c r="M435" s="120"/>
      <c r="N435" s="120"/>
      <c r="O435" s="120"/>
      <c r="P435" s="48"/>
      <c r="Q435" s="127"/>
      <c r="R435" s="126"/>
      <c r="S435" s="27"/>
      <c r="T435" s="27"/>
      <c r="U435" s="27"/>
      <c r="V435" s="27"/>
      <c r="W435" s="27"/>
      <c r="X435" s="27"/>
      <c r="Y435" s="27"/>
      <c r="Z435" s="27"/>
    </row>
    <row r="436" spans="1:26" ht="15.75" x14ac:dyDescent="0.25">
      <c r="A436" s="41">
        <v>2801</v>
      </c>
      <c r="B436" s="42"/>
      <c r="C436" s="42"/>
      <c r="D436" s="42"/>
      <c r="E436" s="42"/>
      <c r="F436" s="171"/>
      <c r="G436" s="171"/>
      <c r="H436" s="171"/>
      <c r="I436" s="171"/>
      <c r="J436" s="171"/>
      <c r="K436" s="131"/>
      <c r="L436" s="119"/>
      <c r="M436" s="120"/>
      <c r="N436" s="120"/>
      <c r="O436" s="120"/>
      <c r="P436" s="48"/>
      <c r="Q436" s="127"/>
      <c r="R436" s="126"/>
      <c r="S436" s="27"/>
      <c r="T436" s="27"/>
      <c r="U436" s="27"/>
      <c r="V436" s="27"/>
      <c r="W436" s="27"/>
      <c r="X436" s="27"/>
      <c r="Y436" s="27"/>
      <c r="Z436" s="27"/>
    </row>
    <row r="437" spans="1:26" ht="15.75" x14ac:dyDescent="0.25">
      <c r="A437" s="41">
        <v>2802</v>
      </c>
      <c r="B437" s="42"/>
      <c r="C437" s="42"/>
      <c r="D437" s="42"/>
      <c r="E437" s="42"/>
      <c r="F437" s="171"/>
      <c r="G437" s="171"/>
      <c r="H437" s="171"/>
      <c r="I437" s="171"/>
      <c r="J437" s="171"/>
      <c r="K437" s="131"/>
      <c r="L437" s="119"/>
      <c r="M437" s="120"/>
      <c r="N437" s="120"/>
      <c r="O437" s="120"/>
      <c r="P437" s="48"/>
      <c r="Q437" s="127"/>
      <c r="R437" s="126"/>
      <c r="S437" s="27"/>
      <c r="T437" s="27"/>
      <c r="U437" s="27"/>
      <c r="V437" s="27"/>
      <c r="W437" s="27"/>
      <c r="X437" s="27"/>
      <c r="Y437" s="27"/>
      <c r="Z437" s="27"/>
    </row>
    <row r="438" spans="1:26" ht="15.75" x14ac:dyDescent="0.25">
      <c r="A438" s="41">
        <v>2901</v>
      </c>
      <c r="B438" s="42"/>
      <c r="C438" s="42"/>
      <c r="D438" s="42"/>
      <c r="E438" s="42"/>
      <c r="F438" s="171"/>
      <c r="G438" s="171"/>
      <c r="H438" s="171"/>
      <c r="I438" s="171"/>
      <c r="J438" s="171"/>
      <c r="K438" s="131"/>
      <c r="L438" s="119"/>
      <c r="M438" s="120"/>
      <c r="N438" s="120"/>
      <c r="O438" s="120"/>
      <c r="P438" s="48"/>
      <c r="Q438" s="127"/>
      <c r="R438" s="126"/>
      <c r="S438" s="27"/>
      <c r="T438" s="27"/>
      <c r="U438" s="27"/>
      <c r="V438" s="27"/>
      <c r="W438" s="27"/>
      <c r="X438" s="27"/>
      <c r="Y438" s="27"/>
      <c r="Z438" s="27"/>
    </row>
    <row r="439" spans="1:26" ht="15.75" x14ac:dyDescent="0.25">
      <c r="A439" s="41">
        <v>2902</v>
      </c>
      <c r="B439" s="42"/>
      <c r="C439" s="42"/>
      <c r="D439" s="42"/>
      <c r="E439" s="42"/>
      <c r="F439" s="171"/>
      <c r="G439" s="171"/>
      <c r="H439" s="171"/>
      <c r="I439" s="171"/>
      <c r="J439" s="171"/>
      <c r="K439" s="131"/>
      <c r="L439" s="119"/>
      <c r="M439" s="120"/>
      <c r="N439" s="122"/>
      <c r="O439" s="154"/>
      <c r="P439" s="48"/>
      <c r="Q439" s="127"/>
      <c r="R439" s="126"/>
      <c r="S439" s="27"/>
      <c r="T439" s="27"/>
      <c r="U439" s="27"/>
      <c r="V439" s="27"/>
      <c r="W439" s="27"/>
      <c r="X439" s="27"/>
      <c r="Y439" s="27"/>
      <c r="Z439" s="27"/>
    </row>
    <row r="440" spans="1:26" ht="15.75" x14ac:dyDescent="0.25">
      <c r="A440" s="41">
        <v>3001</v>
      </c>
      <c r="B440" s="42"/>
      <c r="C440" s="42"/>
      <c r="D440" s="42"/>
      <c r="E440" s="42"/>
      <c r="F440" s="171"/>
      <c r="G440" s="171"/>
      <c r="H440" s="171"/>
      <c r="I440" s="171"/>
      <c r="J440" s="171"/>
      <c r="K440" s="131"/>
      <c r="L440" s="119"/>
      <c r="M440" s="120"/>
      <c r="N440" s="122"/>
      <c r="O440" s="126"/>
      <c r="P440" s="124"/>
      <c r="Q440" s="127"/>
      <c r="R440" s="126"/>
      <c r="S440" s="27"/>
      <c r="T440" s="27"/>
      <c r="U440" s="27"/>
      <c r="V440" s="27"/>
      <c r="W440" s="27"/>
      <c r="X440" s="27"/>
      <c r="Y440" s="27"/>
      <c r="Z440" s="27"/>
    </row>
    <row r="441" spans="1:26" ht="15.75" x14ac:dyDescent="0.25">
      <c r="A441" s="41">
        <v>3002</v>
      </c>
      <c r="B441" s="42"/>
      <c r="C441" s="42"/>
      <c r="D441" s="42"/>
      <c r="E441" s="42"/>
      <c r="F441" s="171"/>
      <c r="G441" s="171"/>
      <c r="H441" s="171"/>
      <c r="I441" s="171"/>
      <c r="J441" s="171"/>
      <c r="K441" s="131"/>
      <c r="L441" s="119"/>
      <c r="M441" s="120"/>
      <c r="N441" s="122"/>
      <c r="O441" s="126"/>
      <c r="P441" s="124"/>
      <c r="Q441" s="127"/>
      <c r="R441" s="126"/>
      <c r="S441" s="27"/>
      <c r="T441" s="27"/>
      <c r="U441" s="27"/>
      <c r="V441" s="27"/>
      <c r="W441" s="27"/>
      <c r="X441" s="27"/>
      <c r="Y441" s="27"/>
      <c r="Z441" s="27"/>
    </row>
    <row r="442" spans="1:26" ht="15.75" x14ac:dyDescent="0.25">
      <c r="A442" s="41">
        <v>3101</v>
      </c>
      <c r="B442" s="42"/>
      <c r="C442" s="42"/>
      <c r="D442" s="42"/>
      <c r="E442" s="42"/>
      <c r="F442" s="171"/>
      <c r="G442" s="171"/>
      <c r="H442" s="171"/>
      <c r="I442" s="171"/>
      <c r="J442" s="171"/>
      <c r="K442" s="131"/>
      <c r="L442" s="119"/>
      <c r="M442" s="120"/>
      <c r="N442" s="122"/>
      <c r="O442" s="120"/>
      <c r="P442" s="122"/>
      <c r="Q442" s="151"/>
      <c r="R442" s="126"/>
      <c r="S442" s="27"/>
      <c r="T442" s="27"/>
      <c r="U442" s="27"/>
      <c r="V442" s="27"/>
      <c r="W442" s="27"/>
      <c r="X442" s="27"/>
      <c r="Y442" s="27"/>
      <c r="Z442" s="27"/>
    </row>
    <row r="443" spans="1:26" ht="15.75" x14ac:dyDescent="0.25">
      <c r="A443" s="41">
        <v>3102</v>
      </c>
      <c r="B443" s="42"/>
      <c r="C443" s="42"/>
      <c r="D443" s="42"/>
      <c r="E443" s="42"/>
      <c r="F443" s="171"/>
      <c r="G443" s="171"/>
      <c r="H443" s="171"/>
      <c r="I443" s="171"/>
      <c r="J443" s="171"/>
      <c r="K443" s="131"/>
      <c r="L443" s="119"/>
      <c r="M443" s="120"/>
      <c r="N443" s="122"/>
      <c r="O443" s="52" t="s">
        <v>35</v>
      </c>
      <c r="P443" s="94"/>
      <c r="Q443" s="54" t="str">
        <f>IF(SUM(K434:K443)=0,"",SUM(K434:K443))</f>
        <v/>
      </c>
      <c r="R443" s="55" t="s">
        <v>20</v>
      </c>
      <c r="S443" s="27"/>
      <c r="T443" s="27"/>
      <c r="U443" s="27"/>
      <c r="V443" s="27"/>
      <c r="W443" s="27"/>
      <c r="X443" s="27"/>
      <c r="Y443" s="27"/>
      <c r="Z443" s="27"/>
    </row>
    <row r="444" spans="1:26" ht="15.75" x14ac:dyDescent="0.25">
      <c r="A444" s="41">
        <v>3201</v>
      </c>
      <c r="B444" s="42"/>
      <c r="C444" s="42"/>
      <c r="D444" s="42"/>
      <c r="E444" s="42"/>
      <c r="F444" s="171"/>
      <c r="G444" s="171"/>
      <c r="H444" s="171"/>
      <c r="I444" s="171"/>
      <c r="J444" s="171"/>
      <c r="K444" s="131"/>
      <c r="L444" s="119"/>
      <c r="M444" s="120"/>
      <c r="N444" s="122"/>
      <c r="O444" s="56" t="s">
        <v>36</v>
      </c>
      <c r="P444" s="96" t="e">
        <f>IF(P443/Q443=0,"",P443/Q443)</f>
        <v>#VALUE!</v>
      </c>
      <c r="Q444" s="58" t="e">
        <f>IF(P443/Q443=0,"",P443/Q443)</f>
        <v>#VALUE!</v>
      </c>
      <c r="R444" s="59" t="s">
        <v>37</v>
      </c>
      <c r="S444" s="27"/>
      <c r="T444" s="27"/>
      <c r="U444" s="27"/>
      <c r="V444" s="27"/>
      <c r="W444" s="27"/>
      <c r="X444" s="27"/>
      <c r="Y444" s="27"/>
      <c r="Z444" s="27"/>
    </row>
    <row r="445" spans="1:26" ht="15.75" x14ac:dyDescent="0.25">
      <c r="A445" s="41">
        <v>3202</v>
      </c>
      <c r="B445" s="178"/>
      <c r="C445" s="178"/>
      <c r="D445" s="178"/>
      <c r="E445" s="178"/>
      <c r="F445" s="193"/>
      <c r="G445" s="193"/>
      <c r="H445" s="193"/>
      <c r="I445" s="193"/>
      <c r="J445" s="193"/>
      <c r="K445" s="131"/>
      <c r="L445" s="128"/>
      <c r="M445" s="129"/>
      <c r="N445" s="130"/>
      <c r="O445" s="61"/>
      <c r="P445" s="62"/>
      <c r="Q445" s="62"/>
      <c r="R445" s="63"/>
      <c r="S445" s="27"/>
      <c r="T445" s="27"/>
      <c r="U445" s="27"/>
      <c r="V445" s="27"/>
      <c r="W445" s="27"/>
      <c r="X445" s="27"/>
      <c r="Y445" s="27"/>
      <c r="Z445" s="27"/>
    </row>
    <row r="446" spans="1:26" ht="18" x14ac:dyDescent="0.25">
      <c r="A446" s="22"/>
      <c r="B446" s="210" t="s">
        <v>79</v>
      </c>
      <c r="C446" s="210"/>
      <c r="D446" s="210"/>
      <c r="E446" s="210"/>
      <c r="F446" s="210"/>
      <c r="G446" s="210"/>
      <c r="H446" s="210"/>
      <c r="I446" s="210"/>
      <c r="J446" s="210"/>
      <c r="K446" s="177">
        <f>SUM(K430:K442)</f>
        <v>0</v>
      </c>
      <c r="L446" s="65" t="str">
        <f>IF(K438=0,"",K438/#REF!)</f>
        <v/>
      </c>
      <c r="M446" s="65" t="str">
        <f>IF(K446=0,"",K446/#REF!)</f>
        <v/>
      </c>
      <c r="N446" s="65" t="str">
        <f>IF(K438=0,"",M446-L446)</f>
        <v/>
      </c>
      <c r="O446" s="1"/>
      <c r="P446" s="27"/>
      <c r="Q446" s="30"/>
      <c r="R446" s="1"/>
      <c r="S446" s="27"/>
      <c r="T446" s="27"/>
      <c r="U446" s="27"/>
      <c r="V446" s="27"/>
      <c r="W446" s="27"/>
      <c r="X446" s="27"/>
      <c r="Y446" s="27"/>
      <c r="Z446" s="27"/>
    </row>
    <row r="447" spans="1:26" ht="12.75" customHeight="1" x14ac:dyDescent="0.2">
      <c r="A447" s="27"/>
      <c r="B447" s="182"/>
      <c r="C447" s="27"/>
      <c r="D447" s="27"/>
      <c r="E447" s="27"/>
      <c r="F447" s="27"/>
      <c r="G447" s="27"/>
      <c r="H447" s="27"/>
      <c r="I447" s="27"/>
      <c r="J447" s="27"/>
      <c r="K447" s="189"/>
      <c r="L447" s="1"/>
      <c r="M447" s="1"/>
      <c r="N447" s="27"/>
      <c r="O447" s="1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spans="1:26" ht="12.75" customHeight="1" x14ac:dyDescent="0.2">
      <c r="A448" s="27"/>
      <c r="B448" s="182"/>
      <c r="C448" s="27"/>
      <c r="D448" s="27"/>
      <c r="E448" s="27"/>
      <c r="F448" s="27"/>
      <c r="G448" s="27"/>
      <c r="H448" s="27"/>
      <c r="I448" s="27"/>
      <c r="J448" s="27"/>
      <c r="K448" s="189"/>
      <c r="L448" s="1"/>
      <c r="M448" s="1"/>
      <c r="N448" s="27"/>
      <c r="O448" s="1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spans="1:26" ht="12.75" customHeight="1" x14ac:dyDescent="0.2">
      <c r="A449" s="27"/>
      <c r="B449" s="182"/>
      <c r="C449" s="27"/>
      <c r="D449" s="27"/>
      <c r="E449" s="27"/>
      <c r="F449" s="27"/>
      <c r="G449" s="27"/>
      <c r="H449" s="27"/>
      <c r="I449" s="27"/>
      <c r="J449" s="27"/>
      <c r="K449" s="189"/>
      <c r="L449" s="1"/>
      <c r="M449" s="1"/>
      <c r="N449" s="27"/>
      <c r="O449" s="1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spans="1:26" ht="12.75" customHeight="1" x14ac:dyDescent="0.2">
      <c r="A450" s="27"/>
      <c r="B450" s="182"/>
      <c r="C450" s="27"/>
      <c r="D450" s="27"/>
      <c r="E450" s="27"/>
      <c r="F450" s="27"/>
      <c r="G450" s="27"/>
      <c r="H450" s="27"/>
      <c r="I450" s="27"/>
      <c r="J450" s="27"/>
      <c r="K450" s="189"/>
      <c r="L450" s="1"/>
      <c r="M450" s="1"/>
      <c r="N450" s="27"/>
      <c r="O450" s="1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spans="1:26" ht="12.75" customHeight="1" x14ac:dyDescent="0.2">
      <c r="A451" s="27"/>
      <c r="B451" s="182"/>
      <c r="C451" s="27"/>
      <c r="D451" s="27"/>
      <c r="E451" s="27"/>
      <c r="F451" s="27"/>
      <c r="G451" s="27"/>
      <c r="H451" s="27"/>
      <c r="I451" s="27"/>
      <c r="J451" s="27"/>
      <c r="K451" s="189"/>
      <c r="L451" s="1"/>
      <c r="M451" s="1"/>
      <c r="N451" s="27"/>
      <c r="O451" s="1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spans="1:26" ht="12.75" customHeight="1" x14ac:dyDescent="0.2">
      <c r="A452" s="27"/>
      <c r="B452" s="182"/>
      <c r="C452" s="27"/>
      <c r="D452" s="27"/>
      <c r="E452" s="27"/>
      <c r="F452" s="27"/>
      <c r="G452" s="27"/>
      <c r="H452" s="27"/>
      <c r="I452" s="27"/>
      <c r="J452" s="27"/>
      <c r="K452" s="189"/>
      <c r="L452" s="1"/>
      <c r="M452" s="1"/>
      <c r="N452" s="27"/>
      <c r="O452" s="1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spans="1:26" ht="12.75" customHeight="1" x14ac:dyDescent="0.2">
      <c r="A453" s="27"/>
      <c r="B453" s="182"/>
      <c r="C453" s="27"/>
      <c r="D453" s="27"/>
      <c r="E453" s="27"/>
      <c r="F453" s="27"/>
      <c r="G453" s="27"/>
      <c r="H453" s="27"/>
      <c r="I453" s="27"/>
      <c r="J453" s="27"/>
      <c r="K453" s="189"/>
      <c r="L453" s="1"/>
      <c r="M453" s="1"/>
      <c r="N453" s="27"/>
      <c r="O453" s="1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spans="1:26" ht="12.75" customHeight="1" x14ac:dyDescent="0.2">
      <c r="A454" s="27"/>
      <c r="B454" s="182"/>
      <c r="C454" s="27"/>
      <c r="D454" s="27"/>
      <c r="E454" s="27"/>
      <c r="F454" s="27"/>
      <c r="G454" s="27"/>
      <c r="H454" s="27"/>
      <c r="I454" s="27"/>
      <c r="J454" s="27"/>
      <c r="K454" s="189"/>
      <c r="L454" s="1"/>
      <c r="M454" s="1"/>
      <c r="N454" s="27"/>
      <c r="O454" s="1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spans="1:26" ht="12.75" customHeight="1" x14ac:dyDescent="0.2">
      <c r="A455" s="27"/>
      <c r="B455" s="182"/>
      <c r="C455" s="27"/>
      <c r="D455" s="27"/>
      <c r="E455" s="27"/>
      <c r="F455" s="27"/>
      <c r="G455" s="27"/>
      <c r="H455" s="27"/>
      <c r="I455" s="27"/>
      <c r="J455" s="27"/>
      <c r="K455" s="189"/>
      <c r="L455" s="1"/>
      <c r="M455" s="1"/>
      <c r="N455" s="27"/>
      <c r="O455" s="1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spans="1:26" ht="12.75" customHeight="1" x14ac:dyDescent="0.2">
      <c r="A456" s="27"/>
      <c r="B456" s="182"/>
      <c r="C456" s="27"/>
      <c r="D456" s="27"/>
      <c r="E456" s="27"/>
      <c r="F456" s="27"/>
      <c r="G456" s="27"/>
      <c r="H456" s="27"/>
      <c r="I456" s="27"/>
      <c r="J456" s="27"/>
      <c r="K456" s="189"/>
      <c r="L456" s="1"/>
      <c r="M456" s="1"/>
      <c r="N456" s="27"/>
      <c r="O456" s="1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spans="1:26" ht="12.75" customHeight="1" x14ac:dyDescent="0.2">
      <c r="A457" s="27"/>
      <c r="B457" s="182"/>
      <c r="C457" s="27"/>
      <c r="D457" s="27"/>
      <c r="E457" s="27"/>
      <c r="F457" s="27"/>
      <c r="G457" s="27"/>
      <c r="H457" s="27"/>
      <c r="I457" s="27"/>
      <c r="J457" s="27"/>
      <c r="K457" s="189"/>
      <c r="L457" s="1"/>
      <c r="M457" s="1"/>
      <c r="N457" s="27"/>
      <c r="O457" s="1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spans="1:26" ht="12.75" customHeight="1" x14ac:dyDescent="0.2">
      <c r="A458" s="27"/>
      <c r="B458" s="182"/>
      <c r="C458" s="27"/>
      <c r="D458" s="27"/>
      <c r="E458" s="27"/>
      <c r="F458" s="27"/>
      <c r="G458" s="27"/>
      <c r="H458" s="27"/>
      <c r="I458" s="27"/>
      <c r="J458" s="27"/>
      <c r="K458" s="189"/>
      <c r="L458" s="1"/>
      <c r="M458" s="1"/>
      <c r="N458" s="27"/>
      <c r="O458" s="1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spans="1:26" ht="12.75" customHeight="1" x14ac:dyDescent="0.2">
      <c r="A459" s="27"/>
      <c r="B459" s="182"/>
      <c r="C459" s="27"/>
      <c r="D459" s="27"/>
      <c r="E459" s="27"/>
      <c r="F459" s="27"/>
      <c r="G459" s="27"/>
      <c r="H459" s="27"/>
      <c r="I459" s="27"/>
      <c r="J459" s="27"/>
      <c r="K459" s="189"/>
      <c r="L459" s="1"/>
      <c r="M459" s="1"/>
      <c r="N459" s="27"/>
      <c r="O459" s="1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spans="1:26" ht="12.75" customHeight="1" x14ac:dyDescent="0.2">
      <c r="A460" s="27"/>
      <c r="B460" s="182"/>
      <c r="C460" s="27"/>
      <c r="D460" s="27"/>
      <c r="E460" s="27"/>
      <c r="F460" s="27"/>
      <c r="G460" s="27"/>
      <c r="H460" s="27"/>
      <c r="I460" s="27"/>
      <c r="J460" s="27"/>
      <c r="K460" s="189"/>
      <c r="L460" s="1"/>
      <c r="M460" s="1"/>
      <c r="N460" s="27"/>
      <c r="O460" s="1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spans="1:26" ht="12.75" customHeight="1" x14ac:dyDescent="0.2">
      <c r="A461" s="27"/>
      <c r="B461" s="182"/>
      <c r="C461" s="27"/>
      <c r="D461" s="27"/>
      <c r="E461" s="27"/>
      <c r="F461" s="27"/>
      <c r="G461" s="27"/>
      <c r="H461" s="27"/>
      <c r="I461" s="27"/>
      <c r="J461" s="27"/>
      <c r="K461" s="189"/>
      <c r="L461" s="1"/>
      <c r="M461" s="1"/>
      <c r="N461" s="27"/>
      <c r="O461" s="1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spans="1:26" ht="12.75" customHeight="1" x14ac:dyDescent="0.2">
      <c r="A462" s="27"/>
      <c r="B462" s="182"/>
      <c r="C462" s="27"/>
      <c r="D462" s="27"/>
      <c r="E462" s="27"/>
      <c r="F462" s="27"/>
      <c r="G462" s="27"/>
      <c r="H462" s="27"/>
      <c r="I462" s="27"/>
      <c r="J462" s="27"/>
      <c r="K462" s="189"/>
      <c r="L462" s="1"/>
      <c r="M462" s="1"/>
      <c r="N462" s="27"/>
      <c r="O462" s="1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spans="1:26" ht="12.75" customHeight="1" x14ac:dyDescent="0.2">
      <c r="A463" s="27"/>
      <c r="B463" s="182"/>
      <c r="C463" s="27"/>
      <c r="D463" s="27"/>
      <c r="E463" s="27"/>
      <c r="F463" s="27"/>
      <c r="G463" s="27"/>
      <c r="H463" s="27"/>
      <c r="I463" s="27"/>
      <c r="J463" s="27"/>
      <c r="K463" s="189"/>
      <c r="L463" s="1"/>
      <c r="M463" s="1"/>
      <c r="N463" s="27"/>
      <c r="O463" s="1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spans="1:26" ht="12.75" customHeight="1" x14ac:dyDescent="0.2">
      <c r="A464" s="27"/>
      <c r="B464" s="182"/>
      <c r="C464" s="27"/>
      <c r="D464" s="27"/>
      <c r="E464" s="27"/>
      <c r="F464" s="27"/>
      <c r="G464" s="27"/>
      <c r="H464" s="27"/>
      <c r="I464" s="27"/>
      <c r="J464" s="27"/>
      <c r="K464" s="189"/>
      <c r="L464" s="1"/>
      <c r="M464" s="1"/>
      <c r="N464" s="27"/>
      <c r="O464" s="1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spans="1:26" ht="12.75" customHeight="1" x14ac:dyDescent="0.2">
      <c r="A465" s="27"/>
      <c r="B465" s="182"/>
      <c r="C465" s="27"/>
      <c r="D465" s="27"/>
      <c r="E465" s="27"/>
      <c r="F465" s="27"/>
      <c r="G465" s="27"/>
      <c r="H465" s="27"/>
      <c r="I465" s="27"/>
      <c r="J465" s="27"/>
      <c r="K465" s="189"/>
      <c r="L465" s="1"/>
      <c r="M465" s="1"/>
      <c r="N465" s="27"/>
      <c r="O465" s="1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spans="1:26" ht="12.75" customHeight="1" x14ac:dyDescent="0.2">
      <c r="A466" s="27"/>
      <c r="B466" s="182"/>
      <c r="C466" s="27"/>
      <c r="D466" s="27"/>
      <c r="E466" s="27"/>
      <c r="F466" s="27"/>
      <c r="G466" s="27"/>
      <c r="H466" s="27"/>
      <c r="I466" s="27"/>
      <c r="J466" s="27"/>
      <c r="K466" s="189"/>
      <c r="L466" s="1"/>
      <c r="M466" s="1"/>
      <c r="N466" s="27"/>
      <c r="O466" s="1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spans="1:26" ht="12.75" customHeight="1" x14ac:dyDescent="0.2">
      <c r="A467" s="27"/>
      <c r="B467" s="182"/>
      <c r="C467" s="27"/>
      <c r="D467" s="27"/>
      <c r="E467" s="27"/>
      <c r="F467" s="27"/>
      <c r="G467" s="27"/>
      <c r="H467" s="27"/>
      <c r="I467" s="27"/>
      <c r="J467" s="27"/>
      <c r="K467" s="189"/>
      <c r="L467" s="1"/>
      <c r="M467" s="1"/>
      <c r="N467" s="27"/>
      <c r="O467" s="1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spans="1:26" ht="12.75" customHeight="1" x14ac:dyDescent="0.2">
      <c r="A468" s="27"/>
      <c r="B468" s="182"/>
      <c r="C468" s="27"/>
      <c r="D468" s="27"/>
      <c r="E468" s="27"/>
      <c r="F468" s="27"/>
      <c r="G468" s="27"/>
      <c r="H468" s="27"/>
      <c r="I468" s="27"/>
      <c r="J468" s="27"/>
      <c r="K468" s="189"/>
      <c r="L468" s="1"/>
      <c r="M468" s="1"/>
      <c r="N468" s="27"/>
      <c r="O468" s="1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spans="1:26" ht="12.75" customHeight="1" x14ac:dyDescent="0.2">
      <c r="A469" s="27"/>
      <c r="B469" s="182"/>
      <c r="C469" s="27"/>
      <c r="D469" s="27"/>
      <c r="E469" s="27"/>
      <c r="F469" s="27"/>
      <c r="G469" s="27"/>
      <c r="H469" s="27"/>
      <c r="I469" s="27"/>
      <c r="J469" s="27"/>
      <c r="K469" s="189"/>
      <c r="L469" s="1"/>
      <c r="M469" s="1"/>
      <c r="N469" s="27"/>
      <c r="O469" s="1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spans="1:26" ht="12.75" customHeight="1" x14ac:dyDescent="0.2">
      <c r="A470" s="27"/>
      <c r="B470" s="182"/>
      <c r="C470" s="27"/>
      <c r="D470" s="27"/>
      <c r="E470" s="27"/>
      <c r="F470" s="27"/>
      <c r="G470" s="27"/>
      <c r="H470" s="27"/>
      <c r="I470" s="27"/>
      <c r="J470" s="27"/>
      <c r="K470" s="189"/>
      <c r="L470" s="1"/>
      <c r="M470" s="1"/>
      <c r="N470" s="27"/>
      <c r="O470" s="1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spans="1:26" ht="12.75" customHeight="1" x14ac:dyDescent="0.2">
      <c r="A471" s="27"/>
      <c r="B471" s="182"/>
      <c r="C471" s="27"/>
      <c r="D471" s="27"/>
      <c r="E471" s="27"/>
      <c r="F471" s="27"/>
      <c r="G471" s="27"/>
      <c r="H471" s="27"/>
      <c r="I471" s="27"/>
      <c r="J471" s="27"/>
      <c r="K471" s="189"/>
      <c r="L471" s="1"/>
      <c r="M471" s="1"/>
      <c r="N471" s="27"/>
      <c r="O471" s="1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spans="1:26" ht="12.75" customHeight="1" x14ac:dyDescent="0.2">
      <c r="A472" s="27"/>
      <c r="B472" s="182"/>
      <c r="C472" s="27"/>
      <c r="D472" s="27"/>
      <c r="E472" s="27"/>
      <c r="F472" s="27"/>
      <c r="G472" s="27"/>
      <c r="H472" s="27"/>
      <c r="I472" s="27"/>
      <c r="J472" s="27"/>
      <c r="K472" s="189"/>
      <c r="L472" s="1"/>
      <c r="M472" s="1"/>
      <c r="N472" s="27"/>
      <c r="O472" s="1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spans="1:26" ht="12.75" customHeight="1" x14ac:dyDescent="0.2">
      <c r="A473" s="27"/>
      <c r="B473" s="182"/>
      <c r="C473" s="27"/>
      <c r="D473" s="27"/>
      <c r="E473" s="27"/>
      <c r="F473" s="27"/>
      <c r="G473" s="27"/>
      <c r="H473" s="27"/>
      <c r="I473" s="27"/>
      <c r="J473" s="27"/>
      <c r="K473" s="189"/>
      <c r="L473" s="1"/>
      <c r="M473" s="1"/>
      <c r="N473" s="27"/>
      <c r="O473" s="1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spans="1:26" ht="12.75" customHeight="1" x14ac:dyDescent="0.2">
      <c r="A474" s="27"/>
      <c r="B474" s="182"/>
      <c r="C474" s="27"/>
      <c r="D474" s="27"/>
      <c r="E474" s="27"/>
      <c r="F474" s="27"/>
      <c r="G474" s="27"/>
      <c r="H474" s="27"/>
      <c r="I474" s="27"/>
      <c r="J474" s="27"/>
      <c r="K474" s="189"/>
      <c r="L474" s="1"/>
      <c r="M474" s="1"/>
      <c r="N474" s="27"/>
      <c r="O474" s="1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spans="1:26" ht="12.75" customHeight="1" x14ac:dyDescent="0.2">
      <c r="A475" s="27"/>
      <c r="B475" s="182"/>
      <c r="C475" s="27"/>
      <c r="D475" s="27"/>
      <c r="E475" s="27"/>
      <c r="F475" s="27"/>
      <c r="G475" s="27"/>
      <c r="H475" s="27"/>
      <c r="I475" s="27"/>
      <c r="J475" s="27"/>
      <c r="K475" s="189"/>
      <c r="L475" s="1"/>
      <c r="M475" s="1"/>
      <c r="N475" s="27"/>
      <c r="O475" s="1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spans="1:26" ht="12.75" customHeight="1" x14ac:dyDescent="0.2">
      <c r="A476" s="27"/>
      <c r="B476" s="182"/>
      <c r="C476" s="27"/>
      <c r="D476" s="27"/>
      <c r="E476" s="27"/>
      <c r="F476" s="27"/>
      <c r="G476" s="27"/>
      <c r="H476" s="27"/>
      <c r="I476" s="27"/>
      <c r="J476" s="27"/>
      <c r="K476" s="189"/>
      <c r="L476" s="1"/>
      <c r="M476" s="1"/>
      <c r="N476" s="27"/>
      <c r="O476" s="1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spans="1:26" ht="12.75" customHeight="1" x14ac:dyDescent="0.2">
      <c r="A477" s="27"/>
      <c r="B477" s="182"/>
      <c r="C477" s="27"/>
      <c r="D477" s="27"/>
      <c r="E477" s="27"/>
      <c r="F477" s="27"/>
      <c r="G477" s="27"/>
      <c r="H477" s="27"/>
      <c r="I477" s="27"/>
      <c r="J477" s="27"/>
      <c r="K477" s="189"/>
      <c r="L477" s="1"/>
      <c r="M477" s="1"/>
      <c r="N477" s="27"/>
      <c r="O477" s="1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spans="1:26" ht="12.75" customHeight="1" x14ac:dyDescent="0.2">
      <c r="A478" s="27"/>
      <c r="B478" s="182"/>
      <c r="C478" s="27"/>
      <c r="D478" s="27"/>
      <c r="E478" s="27"/>
      <c r="F478" s="27"/>
      <c r="G478" s="27"/>
      <c r="H478" s="27"/>
      <c r="I478" s="27"/>
      <c r="J478" s="27"/>
      <c r="K478" s="189"/>
      <c r="L478" s="1"/>
      <c r="M478" s="1"/>
      <c r="N478" s="27"/>
      <c r="O478" s="1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spans="1:26" ht="12.75" customHeight="1" x14ac:dyDescent="0.2">
      <c r="A479" s="27"/>
      <c r="B479" s="182"/>
      <c r="C479" s="27"/>
      <c r="D479" s="27"/>
      <c r="E479" s="27"/>
      <c r="F479" s="27"/>
      <c r="G479" s="27"/>
      <c r="H479" s="27"/>
      <c r="I479" s="27"/>
      <c r="J479" s="27"/>
      <c r="K479" s="189"/>
      <c r="L479" s="1"/>
      <c r="M479" s="1"/>
      <c r="N479" s="27"/>
      <c r="O479" s="1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spans="1:26" ht="12.75" customHeight="1" x14ac:dyDescent="0.2">
      <c r="A480" s="27"/>
      <c r="B480" s="182"/>
      <c r="C480" s="27"/>
      <c r="D480" s="27"/>
      <c r="E480" s="27"/>
      <c r="F480" s="27"/>
      <c r="G480" s="27"/>
      <c r="H480" s="27"/>
      <c r="I480" s="27"/>
      <c r="J480" s="27"/>
      <c r="K480" s="189"/>
      <c r="L480" s="1"/>
      <c r="M480" s="1"/>
      <c r="N480" s="27"/>
      <c r="O480" s="1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spans="1:26" ht="12.75" customHeight="1" x14ac:dyDescent="0.2">
      <c r="A481" s="27"/>
      <c r="B481" s="182"/>
      <c r="C481" s="27"/>
      <c r="D481" s="27"/>
      <c r="E481" s="27"/>
      <c r="F481" s="27"/>
      <c r="G481" s="27"/>
      <c r="H481" s="27"/>
      <c r="I481" s="27"/>
      <c r="J481" s="27"/>
      <c r="K481" s="189"/>
      <c r="L481" s="1"/>
      <c r="M481" s="1"/>
      <c r="N481" s="27"/>
      <c r="O481" s="1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spans="1:26" ht="12.75" customHeight="1" x14ac:dyDescent="0.2">
      <c r="A482" s="27"/>
      <c r="B482" s="182"/>
      <c r="C482" s="27"/>
      <c r="D482" s="27"/>
      <c r="E482" s="27"/>
      <c r="F482" s="27"/>
      <c r="G482" s="27"/>
      <c r="H482" s="27"/>
      <c r="I482" s="27"/>
      <c r="J482" s="27"/>
      <c r="K482" s="189"/>
      <c r="L482" s="1"/>
      <c r="M482" s="1"/>
      <c r="N482" s="27"/>
      <c r="O482" s="1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spans="1:26" ht="12.75" customHeight="1" x14ac:dyDescent="0.2">
      <c r="A483" s="27"/>
      <c r="B483" s="182"/>
      <c r="C483" s="27"/>
      <c r="D483" s="27"/>
      <c r="E483" s="27"/>
      <c r="F483" s="27"/>
      <c r="G483" s="27"/>
      <c r="H483" s="27"/>
      <c r="I483" s="27"/>
      <c r="J483" s="27"/>
      <c r="K483" s="189"/>
      <c r="L483" s="1"/>
      <c r="M483" s="1"/>
      <c r="N483" s="27"/>
      <c r="O483" s="1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spans="1:26" ht="12.75" customHeight="1" x14ac:dyDescent="0.2">
      <c r="A484" s="27"/>
      <c r="B484" s="182"/>
      <c r="C484" s="27"/>
      <c r="D484" s="27"/>
      <c r="E484" s="27"/>
      <c r="F484" s="27"/>
      <c r="G484" s="27"/>
      <c r="H484" s="27"/>
      <c r="I484" s="27"/>
      <c r="J484" s="27"/>
      <c r="K484" s="189"/>
      <c r="L484" s="1"/>
      <c r="M484" s="1"/>
      <c r="N484" s="27"/>
      <c r="O484" s="1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spans="1:26" ht="12.75" customHeight="1" x14ac:dyDescent="0.2">
      <c r="A485" s="27"/>
      <c r="B485" s="182"/>
      <c r="C485" s="27"/>
      <c r="D485" s="27"/>
      <c r="E485" s="27"/>
      <c r="F485" s="27"/>
      <c r="G485" s="27"/>
      <c r="H485" s="27"/>
      <c r="I485" s="27"/>
      <c r="J485" s="27"/>
      <c r="K485" s="189"/>
      <c r="L485" s="1"/>
      <c r="M485" s="1"/>
      <c r="N485" s="27"/>
      <c r="O485" s="1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spans="1:26" ht="12.75" customHeight="1" x14ac:dyDescent="0.2">
      <c r="A486" s="27"/>
      <c r="B486" s="182"/>
      <c r="C486" s="27"/>
      <c r="D486" s="27"/>
      <c r="E486" s="27"/>
      <c r="F486" s="27"/>
      <c r="G486" s="27"/>
      <c r="H486" s="27"/>
      <c r="I486" s="27"/>
      <c r="J486" s="27"/>
      <c r="K486" s="189"/>
      <c r="L486" s="1"/>
      <c r="M486" s="1"/>
      <c r="N486" s="27"/>
      <c r="O486" s="1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spans="1:26" ht="12.75" customHeight="1" x14ac:dyDescent="0.2">
      <c r="A487" s="27"/>
      <c r="B487" s="182"/>
      <c r="C487" s="27"/>
      <c r="D487" s="27"/>
      <c r="E487" s="27"/>
      <c r="F487" s="27"/>
      <c r="G487" s="27"/>
      <c r="H487" s="27"/>
      <c r="I487" s="27"/>
      <c r="J487" s="27"/>
      <c r="K487" s="189"/>
      <c r="L487" s="1"/>
      <c r="M487" s="1"/>
      <c r="N487" s="27"/>
      <c r="O487" s="1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spans="1:26" ht="12.75" customHeight="1" x14ac:dyDescent="0.2">
      <c r="A488" s="27"/>
      <c r="B488" s="182"/>
      <c r="C488" s="27"/>
      <c r="D488" s="27"/>
      <c r="E488" s="27"/>
      <c r="F488" s="27"/>
      <c r="G488" s="27"/>
      <c r="H488" s="27"/>
      <c r="I488" s="27"/>
      <c r="J488" s="27"/>
      <c r="K488" s="189"/>
      <c r="L488" s="1"/>
      <c r="M488" s="1"/>
      <c r="N488" s="27"/>
      <c r="O488" s="1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spans="1:26" ht="12.75" customHeight="1" x14ac:dyDescent="0.2">
      <c r="A489" s="27"/>
      <c r="B489" s="182"/>
      <c r="C489" s="27"/>
      <c r="D489" s="27"/>
      <c r="E489" s="27"/>
      <c r="F489" s="27"/>
      <c r="G489" s="27"/>
      <c r="H489" s="27"/>
      <c r="I489" s="27"/>
      <c r="J489" s="27"/>
      <c r="K489" s="189"/>
      <c r="L489" s="1"/>
      <c r="M489" s="1"/>
      <c r="N489" s="27"/>
      <c r="O489" s="1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spans="1:26" ht="12.75" customHeight="1" x14ac:dyDescent="0.2">
      <c r="A490" s="27"/>
      <c r="B490" s="182"/>
      <c r="C490" s="27"/>
      <c r="D490" s="27"/>
      <c r="E490" s="27"/>
      <c r="F490" s="27"/>
      <c r="G490" s="27"/>
      <c r="H490" s="27"/>
      <c r="I490" s="27"/>
      <c r="J490" s="27"/>
      <c r="K490" s="189"/>
      <c r="L490" s="1"/>
      <c r="M490" s="1"/>
      <c r="N490" s="27"/>
      <c r="O490" s="1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spans="1:26" ht="12.75" customHeight="1" x14ac:dyDescent="0.2">
      <c r="A491" s="27"/>
      <c r="B491" s="182"/>
      <c r="C491" s="27"/>
      <c r="D491" s="27"/>
      <c r="E491" s="27"/>
      <c r="F491" s="27"/>
      <c r="G491" s="27"/>
      <c r="H491" s="27"/>
      <c r="I491" s="27"/>
      <c r="J491" s="27"/>
      <c r="K491" s="189"/>
      <c r="L491" s="1"/>
      <c r="M491" s="1"/>
      <c r="N491" s="27"/>
      <c r="O491" s="1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spans="1:26" ht="12.75" customHeight="1" x14ac:dyDescent="0.2">
      <c r="A492" s="27"/>
      <c r="B492" s="182"/>
      <c r="C492" s="27"/>
      <c r="D492" s="27"/>
      <c r="E492" s="27"/>
      <c r="F492" s="27"/>
      <c r="G492" s="27"/>
      <c r="H492" s="27"/>
      <c r="I492" s="27"/>
      <c r="J492" s="27"/>
      <c r="K492" s="189"/>
      <c r="L492" s="1"/>
      <c r="M492" s="1"/>
      <c r="N492" s="27"/>
      <c r="O492" s="1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spans="1:26" ht="12.75" customHeight="1" x14ac:dyDescent="0.2">
      <c r="A493" s="27"/>
      <c r="B493" s="182"/>
      <c r="C493" s="27"/>
      <c r="D493" s="27"/>
      <c r="E493" s="27"/>
      <c r="F493" s="27"/>
      <c r="G493" s="27"/>
      <c r="H493" s="27"/>
      <c r="I493" s="27"/>
      <c r="J493" s="27"/>
      <c r="K493" s="189"/>
      <c r="L493" s="1"/>
      <c r="M493" s="1"/>
      <c r="N493" s="27"/>
      <c r="O493" s="1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spans="1:26" ht="12.75" customHeight="1" x14ac:dyDescent="0.2">
      <c r="A494" s="27"/>
      <c r="B494" s="182"/>
      <c r="C494" s="27"/>
      <c r="D494" s="27"/>
      <c r="E494" s="27"/>
      <c r="F494" s="27"/>
      <c r="G494" s="27"/>
      <c r="H494" s="27"/>
      <c r="I494" s="27"/>
      <c r="J494" s="27"/>
      <c r="K494" s="189"/>
      <c r="L494" s="1"/>
      <c r="M494" s="1"/>
      <c r="N494" s="27"/>
      <c r="O494" s="1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spans="1:26" ht="12.75" customHeight="1" x14ac:dyDescent="0.2">
      <c r="A495" s="27"/>
      <c r="B495" s="182"/>
      <c r="C495" s="27"/>
      <c r="D495" s="27"/>
      <c r="E495" s="27"/>
      <c r="F495" s="27"/>
      <c r="G495" s="27"/>
      <c r="H495" s="27"/>
      <c r="I495" s="27"/>
      <c r="J495" s="27"/>
      <c r="K495" s="189"/>
      <c r="L495" s="1"/>
      <c r="M495" s="1"/>
      <c r="N495" s="27"/>
      <c r="O495" s="1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spans="1:26" ht="12.75" customHeight="1" x14ac:dyDescent="0.2">
      <c r="A496" s="27"/>
      <c r="B496" s="182"/>
      <c r="C496" s="27"/>
      <c r="D496" s="27"/>
      <c r="E496" s="27"/>
      <c r="F496" s="27"/>
      <c r="G496" s="27"/>
      <c r="H496" s="27"/>
      <c r="I496" s="27"/>
      <c r="J496" s="27"/>
      <c r="K496" s="189"/>
      <c r="L496" s="1"/>
      <c r="M496" s="1"/>
      <c r="N496" s="27"/>
      <c r="O496" s="1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spans="1:26" ht="12.75" customHeight="1" x14ac:dyDescent="0.2">
      <c r="A497" s="27"/>
      <c r="B497" s="182"/>
      <c r="C497" s="27"/>
      <c r="D497" s="27"/>
      <c r="E497" s="27"/>
      <c r="F497" s="27"/>
      <c r="G497" s="27"/>
      <c r="H497" s="27"/>
      <c r="I497" s="27"/>
      <c r="J497" s="27"/>
      <c r="K497" s="189"/>
      <c r="L497" s="1"/>
      <c r="M497" s="1"/>
      <c r="N497" s="27"/>
      <c r="O497" s="1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spans="1:26" ht="12.75" customHeight="1" x14ac:dyDescent="0.2">
      <c r="A498" s="27"/>
      <c r="B498" s="182"/>
      <c r="C498" s="27"/>
      <c r="D498" s="27"/>
      <c r="E498" s="27"/>
      <c r="F498" s="27"/>
      <c r="G498" s="27"/>
      <c r="H498" s="27"/>
      <c r="I498" s="27"/>
      <c r="J498" s="27"/>
      <c r="K498" s="189"/>
      <c r="L498" s="1"/>
      <c r="M498" s="1"/>
      <c r="N498" s="27"/>
      <c r="O498" s="1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spans="1:26" ht="12.75" customHeight="1" x14ac:dyDescent="0.2">
      <c r="A499" s="27"/>
      <c r="B499" s="182"/>
      <c r="C499" s="27"/>
      <c r="D499" s="27"/>
      <c r="E499" s="27"/>
      <c r="F499" s="27"/>
      <c r="G499" s="27"/>
      <c r="H499" s="27"/>
      <c r="I499" s="27"/>
      <c r="J499" s="27"/>
      <c r="K499" s="189"/>
      <c r="L499" s="1"/>
      <c r="M499" s="1"/>
      <c r="N499" s="27"/>
      <c r="O499" s="1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spans="1:26" ht="12.75" customHeight="1" x14ac:dyDescent="0.2">
      <c r="A500" s="27"/>
      <c r="B500" s="182"/>
      <c r="C500" s="27"/>
      <c r="D500" s="27"/>
      <c r="E500" s="27"/>
      <c r="F500" s="27"/>
      <c r="G500" s="27"/>
      <c r="H500" s="27"/>
      <c r="I500" s="27"/>
      <c r="J500" s="27"/>
      <c r="K500" s="189"/>
      <c r="L500" s="1"/>
      <c r="M500" s="1"/>
      <c r="N500" s="27"/>
      <c r="O500" s="1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spans="1:26" ht="12.75" customHeight="1" x14ac:dyDescent="0.2">
      <c r="A501" s="27"/>
      <c r="B501" s="182"/>
      <c r="C501" s="27"/>
      <c r="D501" s="27"/>
      <c r="E501" s="27"/>
      <c r="F501" s="27"/>
      <c r="G501" s="27"/>
      <c r="H501" s="27"/>
      <c r="I501" s="27"/>
      <c r="J501" s="27"/>
      <c r="K501" s="189"/>
      <c r="L501" s="1"/>
      <c r="M501" s="1"/>
      <c r="N501" s="27"/>
      <c r="O501" s="1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spans="1:26" ht="12.75" customHeight="1" x14ac:dyDescent="0.2">
      <c r="A502" s="27"/>
      <c r="B502" s="182"/>
      <c r="C502" s="27"/>
      <c r="D502" s="27"/>
      <c r="E502" s="27"/>
      <c r="F502" s="27"/>
      <c r="G502" s="27"/>
      <c r="H502" s="27"/>
      <c r="I502" s="27"/>
      <c r="J502" s="27"/>
      <c r="K502" s="189"/>
      <c r="L502" s="1"/>
      <c r="M502" s="1"/>
      <c r="N502" s="27"/>
      <c r="O502" s="1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spans="1:26" ht="12.75" customHeight="1" x14ac:dyDescent="0.2">
      <c r="A503" s="27"/>
      <c r="B503" s="182"/>
      <c r="C503" s="27"/>
      <c r="D503" s="27"/>
      <c r="E503" s="27"/>
      <c r="F503" s="27"/>
      <c r="G503" s="27"/>
      <c r="H503" s="27"/>
      <c r="I503" s="27"/>
      <c r="J503" s="27"/>
      <c r="K503" s="189"/>
      <c r="L503" s="1"/>
      <c r="M503" s="1"/>
      <c r="N503" s="27"/>
      <c r="O503" s="1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spans="1:26" ht="12.75" customHeight="1" x14ac:dyDescent="0.2">
      <c r="A504" s="27"/>
      <c r="B504" s="182"/>
      <c r="C504" s="27"/>
      <c r="D504" s="27"/>
      <c r="E504" s="27"/>
      <c r="F504" s="27"/>
      <c r="G504" s="27"/>
      <c r="H504" s="27"/>
      <c r="I504" s="27"/>
      <c r="J504" s="27"/>
      <c r="K504" s="189"/>
      <c r="L504" s="1"/>
      <c r="M504" s="1"/>
      <c r="N504" s="27"/>
      <c r="O504" s="1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spans="1:26" ht="12.75" customHeight="1" x14ac:dyDescent="0.2">
      <c r="A505" s="27"/>
      <c r="B505" s="182"/>
      <c r="C505" s="27"/>
      <c r="D505" s="27"/>
      <c r="E505" s="27"/>
      <c r="F505" s="27"/>
      <c r="G505" s="27"/>
      <c r="H505" s="27"/>
      <c r="I505" s="27"/>
      <c r="J505" s="27"/>
      <c r="K505" s="189"/>
      <c r="L505" s="1"/>
      <c r="M505" s="1"/>
      <c r="N505" s="27"/>
      <c r="O505" s="1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spans="1:26" ht="12.75" customHeight="1" x14ac:dyDescent="0.2">
      <c r="A506" s="27"/>
      <c r="B506" s="182"/>
      <c r="C506" s="27"/>
      <c r="D506" s="27"/>
      <c r="E506" s="27"/>
      <c r="F506" s="27"/>
      <c r="G506" s="27"/>
      <c r="H506" s="27"/>
      <c r="I506" s="27"/>
      <c r="J506" s="27"/>
      <c r="K506" s="189"/>
      <c r="L506" s="1"/>
      <c r="M506" s="1"/>
      <c r="N506" s="27"/>
      <c r="O506" s="1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spans="1:26" ht="12.75" customHeight="1" x14ac:dyDescent="0.2">
      <c r="A507" s="27"/>
      <c r="B507" s="182"/>
      <c r="C507" s="27"/>
      <c r="D507" s="27"/>
      <c r="E507" s="27"/>
      <c r="F507" s="27"/>
      <c r="G507" s="27"/>
      <c r="H507" s="27"/>
      <c r="I507" s="27"/>
      <c r="J507" s="27"/>
      <c r="K507" s="189"/>
      <c r="L507" s="1"/>
      <c r="M507" s="1"/>
      <c r="N507" s="27"/>
      <c r="O507" s="1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spans="1:26" ht="12.75" customHeight="1" x14ac:dyDescent="0.2">
      <c r="A508" s="27"/>
      <c r="B508" s="182"/>
      <c r="C508" s="27"/>
      <c r="D508" s="27"/>
      <c r="E508" s="27"/>
      <c r="F508" s="27"/>
      <c r="G508" s="27"/>
      <c r="H508" s="27"/>
      <c r="I508" s="27"/>
      <c r="J508" s="27"/>
      <c r="K508" s="189"/>
      <c r="L508" s="1"/>
      <c r="M508" s="1"/>
      <c r="N508" s="27"/>
      <c r="O508" s="1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spans="1:26" ht="12.75" customHeight="1" x14ac:dyDescent="0.2">
      <c r="A509" s="27"/>
      <c r="B509" s="182"/>
      <c r="C509" s="27"/>
      <c r="D509" s="27"/>
      <c r="E509" s="27"/>
      <c r="F509" s="27"/>
      <c r="G509" s="27"/>
      <c r="H509" s="27"/>
      <c r="I509" s="27"/>
      <c r="J509" s="27"/>
      <c r="K509" s="189"/>
      <c r="L509" s="1"/>
      <c r="M509" s="1"/>
      <c r="N509" s="27"/>
      <c r="O509" s="1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spans="1:26" ht="12.75" customHeight="1" x14ac:dyDescent="0.2">
      <c r="A510" s="27"/>
      <c r="B510" s="182"/>
      <c r="C510" s="27"/>
      <c r="D510" s="27"/>
      <c r="E510" s="27"/>
      <c r="F510" s="27"/>
      <c r="G510" s="27"/>
      <c r="H510" s="27"/>
      <c r="I510" s="27"/>
      <c r="J510" s="27"/>
      <c r="K510" s="189"/>
      <c r="L510" s="1"/>
      <c r="M510" s="1"/>
      <c r="N510" s="27"/>
      <c r="O510" s="1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spans="1:26" ht="12.75" customHeight="1" x14ac:dyDescent="0.2">
      <c r="A511" s="27"/>
      <c r="B511" s="182"/>
      <c r="C511" s="27"/>
      <c r="D511" s="27"/>
      <c r="E511" s="27"/>
      <c r="F511" s="27"/>
      <c r="G511" s="27"/>
      <c r="H511" s="27"/>
      <c r="I511" s="27"/>
      <c r="J511" s="27"/>
      <c r="K511" s="189"/>
      <c r="L511" s="1"/>
      <c r="M511" s="1"/>
      <c r="N511" s="27"/>
      <c r="O511" s="1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spans="1:26" ht="12.75" customHeight="1" x14ac:dyDescent="0.2">
      <c r="A512" s="27"/>
      <c r="B512" s="182"/>
      <c r="C512" s="27"/>
      <c r="D512" s="27"/>
      <c r="E512" s="27"/>
      <c r="F512" s="27"/>
      <c r="G512" s="27"/>
      <c r="H512" s="27"/>
      <c r="I512" s="27"/>
      <c r="J512" s="27"/>
      <c r="K512" s="189"/>
      <c r="L512" s="1"/>
      <c r="M512" s="1"/>
      <c r="N512" s="27"/>
      <c r="O512" s="1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spans="1:26" ht="12.75" customHeight="1" x14ac:dyDescent="0.2">
      <c r="A513" s="27"/>
      <c r="B513" s="182"/>
      <c r="C513" s="27"/>
      <c r="D513" s="27"/>
      <c r="E513" s="27"/>
      <c r="F513" s="27"/>
      <c r="G513" s="27"/>
      <c r="H513" s="27"/>
      <c r="I513" s="27"/>
      <c r="J513" s="27"/>
      <c r="K513" s="189"/>
      <c r="L513" s="1"/>
      <c r="M513" s="1"/>
      <c r="N513" s="27"/>
      <c r="O513" s="1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spans="1:26" ht="12.75" customHeight="1" x14ac:dyDescent="0.2">
      <c r="A514" s="27"/>
      <c r="B514" s="182"/>
      <c r="C514" s="27"/>
      <c r="D514" s="27"/>
      <c r="E514" s="27"/>
      <c r="F514" s="27"/>
      <c r="G514" s="27"/>
      <c r="H514" s="27"/>
      <c r="I514" s="27"/>
      <c r="J514" s="27"/>
      <c r="K514" s="189"/>
      <c r="L514" s="1"/>
      <c r="M514" s="1"/>
      <c r="N514" s="27"/>
      <c r="O514" s="1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spans="1:26" ht="12.75" customHeight="1" x14ac:dyDescent="0.2">
      <c r="A515" s="27"/>
      <c r="B515" s="182"/>
      <c r="C515" s="27"/>
      <c r="D515" s="27"/>
      <c r="E515" s="27"/>
      <c r="F515" s="27"/>
      <c r="G515" s="27"/>
      <c r="H515" s="27"/>
      <c r="I515" s="27"/>
      <c r="J515" s="27"/>
      <c r="K515" s="189"/>
      <c r="L515" s="1"/>
      <c r="M515" s="1"/>
      <c r="N515" s="27"/>
      <c r="O515" s="1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spans="1:26" ht="12.75" customHeight="1" x14ac:dyDescent="0.2">
      <c r="A516" s="27"/>
      <c r="B516" s="182"/>
      <c r="C516" s="27"/>
      <c r="D516" s="27"/>
      <c r="E516" s="27"/>
      <c r="F516" s="27"/>
      <c r="G516" s="27"/>
      <c r="H516" s="27"/>
      <c r="I516" s="27"/>
      <c r="J516" s="27"/>
      <c r="K516" s="189"/>
      <c r="L516" s="1"/>
      <c r="M516" s="1"/>
      <c r="N516" s="27"/>
      <c r="O516" s="1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spans="1:26" ht="12.75" customHeight="1" x14ac:dyDescent="0.2">
      <c r="A517" s="27"/>
      <c r="B517" s="182"/>
      <c r="C517" s="27"/>
      <c r="D517" s="27"/>
      <c r="E517" s="27"/>
      <c r="F517" s="27"/>
      <c r="G517" s="27"/>
      <c r="H517" s="27"/>
      <c r="I517" s="27"/>
      <c r="J517" s="27"/>
      <c r="K517" s="189"/>
      <c r="L517" s="1"/>
      <c r="M517" s="1"/>
      <c r="N517" s="27"/>
      <c r="O517" s="1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spans="1:26" ht="12.75" customHeight="1" x14ac:dyDescent="0.2">
      <c r="A518" s="27"/>
      <c r="B518" s="182"/>
      <c r="C518" s="27"/>
      <c r="D518" s="27"/>
      <c r="E518" s="27"/>
      <c r="F518" s="27"/>
      <c r="G518" s="27"/>
      <c r="H518" s="27"/>
      <c r="I518" s="27"/>
      <c r="J518" s="27"/>
      <c r="K518" s="189"/>
      <c r="L518" s="1"/>
      <c r="M518" s="1"/>
      <c r="N518" s="27"/>
      <c r="O518" s="1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spans="1:26" ht="12.75" customHeight="1" x14ac:dyDescent="0.2">
      <c r="A519" s="27"/>
      <c r="B519" s="182"/>
      <c r="C519" s="27"/>
      <c r="D519" s="27"/>
      <c r="E519" s="27"/>
      <c r="F519" s="27"/>
      <c r="G519" s="27"/>
      <c r="H519" s="27"/>
      <c r="I519" s="27"/>
      <c r="J519" s="27"/>
      <c r="K519" s="189"/>
      <c r="L519" s="1"/>
      <c r="M519" s="1"/>
      <c r="N519" s="27"/>
      <c r="O519" s="1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spans="1:26" ht="12.75" customHeight="1" x14ac:dyDescent="0.2">
      <c r="A520" s="27"/>
      <c r="B520" s="182"/>
      <c r="C520" s="27"/>
      <c r="D520" s="27"/>
      <c r="E520" s="27"/>
      <c r="F520" s="27"/>
      <c r="G520" s="27"/>
      <c r="H520" s="27"/>
      <c r="I520" s="27"/>
      <c r="J520" s="27"/>
      <c r="K520" s="189"/>
      <c r="L520" s="1"/>
      <c r="M520" s="1"/>
      <c r="N520" s="27"/>
      <c r="O520" s="1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spans="1:26" ht="12.75" customHeight="1" x14ac:dyDescent="0.2">
      <c r="A521" s="27"/>
      <c r="B521" s="182"/>
      <c r="C521" s="27"/>
      <c r="D521" s="27"/>
      <c r="E521" s="27"/>
      <c r="F521" s="27"/>
      <c r="G521" s="27"/>
      <c r="H521" s="27"/>
      <c r="I521" s="27"/>
      <c r="J521" s="27"/>
      <c r="K521" s="189"/>
      <c r="L521" s="1"/>
      <c r="M521" s="1"/>
      <c r="N521" s="27"/>
      <c r="O521" s="1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spans="1:26" ht="12.75" customHeight="1" x14ac:dyDescent="0.2">
      <c r="A522" s="27"/>
      <c r="B522" s="182"/>
      <c r="C522" s="27"/>
      <c r="D522" s="27"/>
      <c r="E522" s="27"/>
      <c r="F522" s="27"/>
      <c r="G522" s="27"/>
      <c r="H522" s="27"/>
      <c r="I522" s="27"/>
      <c r="J522" s="27"/>
      <c r="K522" s="189"/>
      <c r="L522" s="1"/>
      <c r="M522" s="1"/>
      <c r="N522" s="27"/>
      <c r="O522" s="1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spans="1:26" ht="12.75" customHeight="1" x14ac:dyDescent="0.2">
      <c r="A523" s="27"/>
      <c r="B523" s="182"/>
      <c r="C523" s="27"/>
      <c r="D523" s="27"/>
      <c r="E523" s="27"/>
      <c r="F523" s="27"/>
      <c r="G523" s="27"/>
      <c r="H523" s="27"/>
      <c r="I523" s="27"/>
      <c r="J523" s="27"/>
      <c r="K523" s="189"/>
      <c r="L523" s="1"/>
      <c r="M523" s="1"/>
      <c r="N523" s="27"/>
      <c r="O523" s="1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spans="1:26" ht="12.75" customHeight="1" x14ac:dyDescent="0.2">
      <c r="A524" s="27"/>
      <c r="B524" s="182"/>
      <c r="C524" s="27"/>
      <c r="D524" s="27"/>
      <c r="E524" s="27"/>
      <c r="F524" s="27"/>
      <c r="G524" s="27"/>
      <c r="H524" s="27"/>
      <c r="I524" s="27"/>
      <c r="J524" s="27"/>
      <c r="K524" s="189"/>
      <c r="L524" s="1"/>
      <c r="M524" s="1"/>
      <c r="N524" s="27"/>
      <c r="O524" s="1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spans="1:26" ht="12.75" customHeight="1" x14ac:dyDescent="0.2">
      <c r="A525" s="27"/>
      <c r="B525" s="182"/>
      <c r="C525" s="27"/>
      <c r="D525" s="27"/>
      <c r="E525" s="27"/>
      <c r="F525" s="27"/>
      <c r="G525" s="27"/>
      <c r="H525" s="27"/>
      <c r="I525" s="27"/>
      <c r="J525" s="27"/>
      <c r="K525" s="189"/>
      <c r="L525" s="1"/>
      <c r="M525" s="1"/>
      <c r="N525" s="27"/>
      <c r="O525" s="1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spans="1:26" ht="12.75" customHeight="1" x14ac:dyDescent="0.2">
      <c r="A526" s="27"/>
      <c r="B526" s="182"/>
      <c r="C526" s="27"/>
      <c r="D526" s="27"/>
      <c r="E526" s="27"/>
      <c r="F526" s="27"/>
      <c r="G526" s="27"/>
      <c r="H526" s="27"/>
      <c r="I526" s="27"/>
      <c r="J526" s="27"/>
      <c r="K526" s="189"/>
      <c r="L526" s="1"/>
      <c r="M526" s="1"/>
      <c r="N526" s="27"/>
      <c r="O526" s="1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spans="1:26" ht="12.75" customHeight="1" x14ac:dyDescent="0.2">
      <c r="A527" s="27"/>
      <c r="B527" s="182"/>
      <c r="C527" s="27"/>
      <c r="D527" s="27"/>
      <c r="E527" s="27"/>
      <c r="F527" s="27"/>
      <c r="G527" s="27"/>
      <c r="H527" s="27"/>
      <c r="I527" s="27"/>
      <c r="J527" s="27"/>
      <c r="K527" s="189"/>
      <c r="L527" s="1"/>
      <c r="M527" s="1"/>
      <c r="N527" s="27"/>
      <c r="O527" s="1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spans="1:26" ht="12.75" customHeight="1" x14ac:dyDescent="0.2">
      <c r="A528" s="27"/>
      <c r="B528" s="182"/>
      <c r="C528" s="27"/>
      <c r="D528" s="27"/>
      <c r="E528" s="27"/>
      <c r="F528" s="27"/>
      <c r="G528" s="27"/>
      <c r="H528" s="27"/>
      <c r="I528" s="27"/>
      <c r="J528" s="27"/>
      <c r="K528" s="189"/>
      <c r="L528" s="1"/>
      <c r="M528" s="1"/>
      <c r="N528" s="27"/>
      <c r="O528" s="1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spans="1:26" ht="12.75" customHeight="1" x14ac:dyDescent="0.2">
      <c r="A529" s="27"/>
      <c r="B529" s="182"/>
      <c r="C529" s="27"/>
      <c r="D529" s="27"/>
      <c r="E529" s="27"/>
      <c r="F529" s="27"/>
      <c r="G529" s="27"/>
      <c r="H529" s="27"/>
      <c r="I529" s="27"/>
      <c r="J529" s="27"/>
      <c r="K529" s="189"/>
      <c r="L529" s="1"/>
      <c r="M529" s="1"/>
      <c r="N529" s="27"/>
      <c r="O529" s="1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spans="1:26" ht="12.75" customHeight="1" x14ac:dyDescent="0.2">
      <c r="A530" s="27"/>
      <c r="B530" s="182"/>
      <c r="C530" s="27"/>
      <c r="D530" s="27"/>
      <c r="E530" s="27"/>
      <c r="F530" s="27"/>
      <c r="G530" s="27"/>
      <c r="H530" s="27"/>
      <c r="I530" s="27"/>
      <c r="J530" s="27"/>
      <c r="K530" s="189"/>
      <c r="L530" s="1"/>
      <c r="M530" s="1"/>
      <c r="N530" s="27"/>
      <c r="O530" s="1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spans="1:26" ht="12.75" customHeight="1" x14ac:dyDescent="0.2">
      <c r="A531" s="27"/>
      <c r="B531" s="182"/>
      <c r="C531" s="27"/>
      <c r="D531" s="27"/>
      <c r="E531" s="27"/>
      <c r="F531" s="27"/>
      <c r="G531" s="27"/>
      <c r="H531" s="27"/>
      <c r="I531" s="27"/>
      <c r="J531" s="27"/>
      <c r="K531" s="189"/>
      <c r="L531" s="1"/>
      <c r="M531" s="1"/>
      <c r="N531" s="27"/>
      <c r="O531" s="1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spans="1:26" ht="12.75" customHeight="1" x14ac:dyDescent="0.2">
      <c r="A532" s="27"/>
      <c r="B532" s="182"/>
      <c r="C532" s="27"/>
      <c r="D532" s="27"/>
      <c r="E532" s="27"/>
      <c r="F532" s="27"/>
      <c r="G532" s="27"/>
      <c r="H532" s="27"/>
      <c r="I532" s="27"/>
      <c r="J532" s="27"/>
      <c r="K532" s="189"/>
      <c r="L532" s="1"/>
      <c r="M532" s="1"/>
      <c r="N532" s="27"/>
      <c r="O532" s="1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spans="1:26" ht="12.75" customHeight="1" x14ac:dyDescent="0.2">
      <c r="A533" s="27"/>
      <c r="B533" s="182"/>
      <c r="C533" s="27"/>
      <c r="D533" s="27"/>
      <c r="E533" s="27"/>
      <c r="F533" s="27"/>
      <c r="G533" s="27"/>
      <c r="H533" s="27"/>
      <c r="I533" s="27"/>
      <c r="J533" s="27"/>
      <c r="K533" s="189"/>
      <c r="L533" s="1"/>
      <c r="M533" s="1"/>
      <c r="N533" s="27"/>
      <c r="O533" s="1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spans="1:26" ht="12.75" customHeight="1" x14ac:dyDescent="0.2">
      <c r="A534" s="27"/>
      <c r="B534" s="182"/>
      <c r="C534" s="27"/>
      <c r="D534" s="27"/>
      <c r="E534" s="27"/>
      <c r="F534" s="27"/>
      <c r="G534" s="27"/>
      <c r="H534" s="27"/>
      <c r="I534" s="27"/>
      <c r="J534" s="27"/>
      <c r="K534" s="189"/>
      <c r="L534" s="1"/>
      <c r="M534" s="1"/>
      <c r="N534" s="27"/>
      <c r="O534" s="1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spans="1:26" ht="12.75" customHeight="1" x14ac:dyDescent="0.2">
      <c r="A535" s="27"/>
      <c r="B535" s="182"/>
      <c r="C535" s="27"/>
      <c r="D535" s="27"/>
      <c r="E535" s="27"/>
      <c r="F535" s="27"/>
      <c r="G535" s="27"/>
      <c r="H535" s="27"/>
      <c r="I535" s="27"/>
      <c r="J535" s="27"/>
      <c r="K535" s="189"/>
      <c r="L535" s="1"/>
      <c r="M535" s="1"/>
      <c r="N535" s="27"/>
      <c r="O535" s="1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spans="1:26" ht="12.75" customHeight="1" x14ac:dyDescent="0.2">
      <c r="A536" s="27"/>
      <c r="B536" s="182"/>
      <c r="C536" s="27"/>
      <c r="D536" s="27"/>
      <c r="E536" s="27"/>
      <c r="F536" s="27"/>
      <c r="G536" s="27"/>
      <c r="H536" s="27"/>
      <c r="I536" s="27"/>
      <c r="J536" s="27"/>
      <c r="K536" s="189"/>
      <c r="L536" s="1"/>
      <c r="M536" s="1"/>
      <c r="N536" s="27"/>
      <c r="O536" s="1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spans="1:26" ht="12.75" customHeight="1" x14ac:dyDescent="0.2">
      <c r="A537" s="27"/>
      <c r="B537" s="182"/>
      <c r="C537" s="27"/>
      <c r="D537" s="27"/>
      <c r="E537" s="27"/>
      <c r="F537" s="27"/>
      <c r="G537" s="27"/>
      <c r="H537" s="27"/>
      <c r="I537" s="27"/>
      <c r="J537" s="27"/>
      <c r="K537" s="189"/>
      <c r="L537" s="1"/>
      <c r="M537" s="1"/>
      <c r="N537" s="27"/>
      <c r="O537" s="1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spans="1:26" ht="12.75" customHeight="1" x14ac:dyDescent="0.2">
      <c r="A538" s="27"/>
      <c r="B538" s="182"/>
      <c r="C538" s="27"/>
      <c r="D538" s="27"/>
      <c r="E538" s="27"/>
      <c r="F538" s="27"/>
      <c r="G538" s="27"/>
      <c r="H538" s="27"/>
      <c r="I538" s="27"/>
      <c r="J538" s="27"/>
      <c r="K538" s="189"/>
      <c r="L538" s="1"/>
      <c r="M538" s="1"/>
      <c r="N538" s="27"/>
      <c r="O538" s="1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spans="1:26" ht="12.75" customHeight="1" x14ac:dyDescent="0.2">
      <c r="A539" s="27"/>
      <c r="B539" s="182"/>
      <c r="C539" s="27"/>
      <c r="D539" s="27"/>
      <c r="E539" s="27"/>
      <c r="F539" s="27"/>
      <c r="G539" s="27"/>
      <c r="H539" s="27"/>
      <c r="I539" s="27"/>
      <c r="J539" s="27"/>
      <c r="K539" s="189"/>
      <c r="L539" s="1"/>
      <c r="M539" s="1"/>
      <c r="N539" s="27"/>
      <c r="O539" s="1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spans="1:26" ht="12.75" customHeight="1" x14ac:dyDescent="0.2">
      <c r="A540" s="27"/>
      <c r="B540" s="182"/>
      <c r="C540" s="27"/>
      <c r="D540" s="27"/>
      <c r="E540" s="27"/>
      <c r="F540" s="27"/>
      <c r="G540" s="27"/>
      <c r="H540" s="27"/>
      <c r="I540" s="27"/>
      <c r="J540" s="27"/>
      <c r="K540" s="189"/>
      <c r="L540" s="1"/>
      <c r="M540" s="1"/>
      <c r="N540" s="27"/>
      <c r="O540" s="1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spans="1:26" ht="12.75" customHeight="1" x14ac:dyDescent="0.2">
      <c r="A541" s="27"/>
      <c r="B541" s="182"/>
      <c r="C541" s="27"/>
      <c r="D541" s="27"/>
      <c r="E541" s="27"/>
      <c r="F541" s="27"/>
      <c r="G541" s="27"/>
      <c r="H541" s="27"/>
      <c r="I541" s="27"/>
      <c r="J541" s="27"/>
      <c r="K541" s="189"/>
      <c r="L541" s="1"/>
      <c r="M541" s="1"/>
      <c r="N541" s="27"/>
      <c r="O541" s="1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spans="1:26" ht="12.75" customHeight="1" x14ac:dyDescent="0.2">
      <c r="A542" s="27"/>
      <c r="B542" s="182"/>
      <c r="C542" s="27"/>
      <c r="D542" s="27"/>
      <c r="E542" s="27"/>
      <c r="F542" s="27"/>
      <c r="G542" s="27"/>
      <c r="H542" s="27"/>
      <c r="I542" s="27"/>
      <c r="J542" s="27"/>
      <c r="K542" s="189"/>
      <c r="L542" s="1"/>
      <c r="M542" s="1"/>
      <c r="N542" s="27"/>
      <c r="O542" s="1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spans="1:26" ht="12.75" customHeight="1" x14ac:dyDescent="0.2">
      <c r="A543" s="27"/>
      <c r="B543" s="182"/>
      <c r="C543" s="27"/>
      <c r="D543" s="27"/>
      <c r="E543" s="27"/>
      <c r="F543" s="27"/>
      <c r="G543" s="27"/>
      <c r="H543" s="27"/>
      <c r="I543" s="27"/>
      <c r="J543" s="27"/>
      <c r="K543" s="189"/>
      <c r="L543" s="1"/>
      <c r="M543" s="1"/>
      <c r="N543" s="27"/>
      <c r="O543" s="1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spans="1:26" ht="12.75" customHeight="1" x14ac:dyDescent="0.2">
      <c r="A544" s="27"/>
      <c r="B544" s="182"/>
      <c r="C544" s="27"/>
      <c r="D544" s="27"/>
      <c r="E544" s="27"/>
      <c r="F544" s="27"/>
      <c r="G544" s="27"/>
      <c r="H544" s="27"/>
      <c r="I544" s="27"/>
      <c r="J544" s="27"/>
      <c r="K544" s="189"/>
      <c r="L544" s="1"/>
      <c r="M544" s="1"/>
      <c r="N544" s="27"/>
      <c r="O544" s="1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spans="1:26" ht="12.75" customHeight="1" x14ac:dyDescent="0.2">
      <c r="A545" s="27"/>
      <c r="B545" s="182"/>
      <c r="C545" s="27"/>
      <c r="D545" s="27"/>
      <c r="E545" s="27"/>
      <c r="F545" s="27"/>
      <c r="G545" s="27"/>
      <c r="H545" s="27"/>
      <c r="I545" s="27"/>
      <c r="J545" s="27"/>
      <c r="K545" s="189"/>
      <c r="L545" s="1"/>
      <c r="M545" s="1"/>
      <c r="N545" s="27"/>
      <c r="O545" s="1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spans="1:26" ht="12.75" customHeight="1" x14ac:dyDescent="0.2">
      <c r="A546" s="27"/>
      <c r="B546" s="182"/>
      <c r="C546" s="27"/>
      <c r="D546" s="27"/>
      <c r="E546" s="27"/>
      <c r="F546" s="27"/>
      <c r="G546" s="27"/>
      <c r="H546" s="27"/>
      <c r="I546" s="27"/>
      <c r="J546" s="27"/>
      <c r="K546" s="189"/>
      <c r="L546" s="1"/>
      <c r="M546" s="1"/>
      <c r="N546" s="27"/>
      <c r="O546" s="1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spans="1:26" ht="12.75" customHeight="1" x14ac:dyDescent="0.2">
      <c r="A547" s="27"/>
      <c r="B547" s="182"/>
      <c r="C547" s="27"/>
      <c r="D547" s="27"/>
      <c r="E547" s="27"/>
      <c r="F547" s="27"/>
      <c r="G547" s="27"/>
      <c r="H547" s="27"/>
      <c r="I547" s="27"/>
      <c r="J547" s="27"/>
      <c r="K547" s="189"/>
      <c r="L547" s="1"/>
      <c r="M547" s="1"/>
      <c r="N547" s="27"/>
      <c r="O547" s="1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spans="1:26" ht="12.75" customHeight="1" x14ac:dyDescent="0.2">
      <c r="A548" s="27"/>
      <c r="B548" s="182"/>
      <c r="C548" s="27"/>
      <c r="D548" s="27"/>
      <c r="E548" s="27"/>
      <c r="F548" s="27"/>
      <c r="G548" s="27"/>
      <c r="H548" s="27"/>
      <c r="I548" s="27"/>
      <c r="J548" s="27"/>
      <c r="K548" s="189"/>
      <c r="L548" s="1"/>
      <c r="M548" s="1"/>
      <c r="N548" s="27"/>
      <c r="O548" s="1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spans="1:26" ht="12.75" customHeight="1" x14ac:dyDescent="0.2">
      <c r="A549" s="27"/>
      <c r="B549" s="182"/>
      <c r="C549" s="27"/>
      <c r="D549" s="27"/>
      <c r="E549" s="27"/>
      <c r="F549" s="27"/>
      <c r="G549" s="27"/>
      <c r="H549" s="27"/>
      <c r="I549" s="27"/>
      <c r="J549" s="27"/>
      <c r="K549" s="189"/>
      <c r="L549" s="1"/>
      <c r="M549" s="1"/>
      <c r="N549" s="27"/>
      <c r="O549" s="1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spans="1:26" ht="12.75" customHeight="1" x14ac:dyDescent="0.2">
      <c r="A550" s="27"/>
      <c r="B550" s="182"/>
      <c r="C550" s="27"/>
      <c r="D550" s="27"/>
      <c r="E550" s="27"/>
      <c r="F550" s="27"/>
      <c r="G550" s="27"/>
      <c r="H550" s="27"/>
      <c r="I550" s="27"/>
      <c r="J550" s="27"/>
      <c r="K550" s="189"/>
      <c r="L550" s="1"/>
      <c r="M550" s="1"/>
      <c r="N550" s="27"/>
      <c r="O550" s="1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spans="1:26" ht="12.75" customHeight="1" x14ac:dyDescent="0.2">
      <c r="A551" s="27"/>
      <c r="B551" s="182"/>
      <c r="C551" s="27"/>
      <c r="D551" s="27"/>
      <c r="E551" s="27"/>
      <c r="F551" s="27"/>
      <c r="G551" s="27"/>
      <c r="H551" s="27"/>
      <c r="I551" s="27"/>
      <c r="J551" s="27"/>
      <c r="K551" s="189"/>
      <c r="L551" s="1"/>
      <c r="M551" s="1"/>
      <c r="N551" s="27"/>
      <c r="O551" s="1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spans="1:26" ht="12.75" customHeight="1" x14ac:dyDescent="0.2">
      <c r="A552" s="27"/>
      <c r="B552" s="182"/>
      <c r="C552" s="27"/>
      <c r="D552" s="27"/>
      <c r="E552" s="27"/>
      <c r="F552" s="27"/>
      <c r="G552" s="27"/>
      <c r="H552" s="27"/>
      <c r="I552" s="27"/>
      <c r="J552" s="27"/>
      <c r="K552" s="189"/>
      <c r="L552" s="1"/>
      <c r="M552" s="1"/>
      <c r="N552" s="27"/>
      <c r="O552" s="1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spans="1:26" ht="12.75" customHeight="1" x14ac:dyDescent="0.2">
      <c r="A553" s="27"/>
      <c r="B553" s="182"/>
      <c r="C553" s="27"/>
      <c r="D553" s="27"/>
      <c r="E553" s="27"/>
      <c r="F553" s="27"/>
      <c r="G553" s="27"/>
      <c r="H553" s="27"/>
      <c r="I553" s="27"/>
      <c r="J553" s="27"/>
      <c r="K553" s="189"/>
      <c r="L553" s="1"/>
      <c r="M553" s="1"/>
      <c r="N553" s="27"/>
      <c r="O553" s="1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spans="1:26" ht="12.75" customHeight="1" x14ac:dyDescent="0.2">
      <c r="A554" s="27"/>
      <c r="B554" s="182"/>
      <c r="C554" s="27"/>
      <c r="D554" s="27"/>
      <c r="E554" s="27"/>
      <c r="F554" s="27"/>
      <c r="G554" s="27"/>
      <c r="H554" s="27"/>
      <c r="I554" s="27"/>
      <c r="J554" s="27"/>
      <c r="K554" s="189"/>
      <c r="L554" s="1"/>
      <c r="M554" s="1"/>
      <c r="N554" s="27"/>
      <c r="O554" s="1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spans="1:26" ht="12.75" customHeight="1" x14ac:dyDescent="0.2">
      <c r="A555" s="27"/>
      <c r="B555" s="182"/>
      <c r="C555" s="27"/>
      <c r="D555" s="27"/>
      <c r="E555" s="27"/>
      <c r="F555" s="27"/>
      <c r="G555" s="27"/>
      <c r="H555" s="27"/>
      <c r="I555" s="27"/>
      <c r="J555" s="27"/>
      <c r="K555" s="189"/>
      <c r="L555" s="1"/>
      <c r="M555" s="1"/>
      <c r="N555" s="27"/>
      <c r="O555" s="1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spans="1:26" ht="12.75" customHeight="1" x14ac:dyDescent="0.2">
      <c r="A556" s="27"/>
      <c r="B556" s="182"/>
      <c r="C556" s="27"/>
      <c r="D556" s="27"/>
      <c r="E556" s="27"/>
      <c r="F556" s="27"/>
      <c r="G556" s="27"/>
      <c r="H556" s="27"/>
      <c r="I556" s="27"/>
      <c r="J556" s="27"/>
      <c r="K556" s="189"/>
      <c r="L556" s="1"/>
      <c r="M556" s="1"/>
      <c r="N556" s="27"/>
      <c r="O556" s="1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spans="1:26" ht="12.75" customHeight="1" x14ac:dyDescent="0.2">
      <c r="A557" s="27"/>
      <c r="B557" s="182"/>
      <c r="C557" s="27"/>
      <c r="D557" s="27"/>
      <c r="E557" s="27"/>
      <c r="F557" s="27"/>
      <c r="G557" s="27"/>
      <c r="H557" s="27"/>
      <c r="I557" s="27"/>
      <c r="J557" s="27"/>
      <c r="K557" s="189"/>
      <c r="L557" s="1"/>
      <c r="M557" s="1"/>
      <c r="N557" s="27"/>
      <c r="O557" s="1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spans="1:26" ht="12.75" customHeight="1" x14ac:dyDescent="0.2">
      <c r="A558" s="27"/>
      <c r="B558" s="182"/>
      <c r="C558" s="27"/>
      <c r="D558" s="27"/>
      <c r="E558" s="27"/>
      <c r="F558" s="27"/>
      <c r="G558" s="27"/>
      <c r="H558" s="27"/>
      <c r="I558" s="27"/>
      <c r="J558" s="27"/>
      <c r="K558" s="189"/>
      <c r="L558" s="1"/>
      <c r="M558" s="1"/>
      <c r="N558" s="27"/>
      <c r="O558" s="1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spans="1:26" ht="12.75" customHeight="1" x14ac:dyDescent="0.2">
      <c r="A559" s="27"/>
      <c r="B559" s="182"/>
      <c r="C559" s="27"/>
      <c r="D559" s="27"/>
      <c r="E559" s="27"/>
      <c r="F559" s="27"/>
      <c r="G559" s="27"/>
      <c r="H559" s="27"/>
      <c r="I559" s="27"/>
      <c r="J559" s="27"/>
      <c r="K559" s="189"/>
      <c r="L559" s="1"/>
      <c r="M559" s="1"/>
      <c r="N559" s="27"/>
      <c r="O559" s="1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spans="1:26" ht="12.75" customHeight="1" x14ac:dyDescent="0.2">
      <c r="A560" s="27"/>
      <c r="B560" s="182"/>
      <c r="C560" s="27"/>
      <c r="D560" s="27"/>
      <c r="E560" s="27"/>
      <c r="F560" s="27"/>
      <c r="G560" s="27"/>
      <c r="H560" s="27"/>
      <c r="I560" s="27"/>
      <c r="J560" s="27"/>
      <c r="K560" s="189"/>
      <c r="L560" s="1"/>
      <c r="M560" s="1"/>
      <c r="N560" s="27"/>
      <c r="O560" s="1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spans="1:26" ht="12.75" customHeight="1" x14ac:dyDescent="0.2">
      <c r="A561" s="27"/>
      <c r="B561" s="182"/>
      <c r="C561" s="27"/>
      <c r="D561" s="27"/>
      <c r="E561" s="27"/>
      <c r="F561" s="27"/>
      <c r="G561" s="27"/>
      <c r="H561" s="27"/>
      <c r="I561" s="27"/>
      <c r="J561" s="27"/>
      <c r="K561" s="189"/>
      <c r="L561" s="1"/>
      <c r="M561" s="1"/>
      <c r="N561" s="27"/>
      <c r="O561" s="1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spans="1:26" ht="12.75" customHeight="1" x14ac:dyDescent="0.2">
      <c r="A562" s="27"/>
      <c r="B562" s="182"/>
      <c r="C562" s="27"/>
      <c r="D562" s="27"/>
      <c r="E562" s="27"/>
      <c r="F562" s="27"/>
      <c r="G562" s="27"/>
      <c r="H562" s="27"/>
      <c r="I562" s="27"/>
      <c r="J562" s="27"/>
      <c r="K562" s="189"/>
      <c r="L562" s="1"/>
      <c r="M562" s="1"/>
      <c r="N562" s="27"/>
      <c r="O562" s="1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spans="1:26" ht="12.75" customHeight="1" x14ac:dyDescent="0.2">
      <c r="A563" s="27"/>
      <c r="B563" s="182"/>
      <c r="C563" s="27"/>
      <c r="D563" s="27"/>
      <c r="E563" s="27"/>
      <c r="F563" s="27"/>
      <c r="G563" s="27"/>
      <c r="H563" s="27"/>
      <c r="I563" s="27"/>
      <c r="J563" s="27"/>
      <c r="K563" s="189"/>
      <c r="L563" s="1"/>
      <c r="M563" s="1"/>
      <c r="N563" s="27"/>
      <c r="O563" s="1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spans="1:26" ht="12.75" customHeight="1" x14ac:dyDescent="0.2">
      <c r="A564" s="27"/>
      <c r="B564" s="182"/>
      <c r="C564" s="27"/>
      <c r="D564" s="27"/>
      <c r="E564" s="27"/>
      <c r="F564" s="27"/>
      <c r="G564" s="27"/>
      <c r="H564" s="27"/>
      <c r="I564" s="27"/>
      <c r="J564" s="27"/>
      <c r="K564" s="189"/>
      <c r="L564" s="1"/>
      <c r="M564" s="1"/>
      <c r="N564" s="27"/>
      <c r="O564" s="1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spans="1:26" ht="12.75" customHeight="1" x14ac:dyDescent="0.2">
      <c r="A565" s="27"/>
      <c r="B565" s="182"/>
      <c r="C565" s="27"/>
      <c r="D565" s="27"/>
      <c r="E565" s="27"/>
      <c r="F565" s="27"/>
      <c r="G565" s="27"/>
      <c r="H565" s="27"/>
      <c r="I565" s="27"/>
      <c r="J565" s="27"/>
      <c r="K565" s="189"/>
      <c r="L565" s="1"/>
      <c r="M565" s="1"/>
      <c r="N565" s="27"/>
      <c r="O565" s="1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spans="1:26" ht="12.75" customHeight="1" x14ac:dyDescent="0.2">
      <c r="A566" s="27"/>
      <c r="B566" s="182"/>
      <c r="C566" s="27"/>
      <c r="D566" s="27"/>
      <c r="E566" s="27"/>
      <c r="F566" s="27"/>
      <c r="G566" s="27"/>
      <c r="H566" s="27"/>
      <c r="I566" s="27"/>
      <c r="J566" s="27"/>
      <c r="K566" s="189"/>
      <c r="L566" s="1"/>
      <c r="M566" s="1"/>
      <c r="N566" s="27"/>
      <c r="O566" s="1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spans="1:26" ht="12.75" customHeight="1" x14ac:dyDescent="0.2">
      <c r="A567" s="27"/>
      <c r="B567" s="182"/>
      <c r="C567" s="27"/>
      <c r="D567" s="27"/>
      <c r="E567" s="27"/>
      <c r="F567" s="27"/>
      <c r="G567" s="27"/>
      <c r="H567" s="27"/>
      <c r="I567" s="27"/>
      <c r="J567" s="27"/>
      <c r="K567" s="189"/>
      <c r="L567" s="1"/>
      <c r="M567" s="1"/>
      <c r="N567" s="27"/>
      <c r="O567" s="1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spans="1:26" ht="12.75" customHeight="1" x14ac:dyDescent="0.2">
      <c r="A568" s="27"/>
      <c r="B568" s="182"/>
      <c r="C568" s="27"/>
      <c r="D568" s="27"/>
      <c r="E568" s="27"/>
      <c r="F568" s="27"/>
      <c r="G568" s="27"/>
      <c r="H568" s="27"/>
      <c r="I568" s="27"/>
      <c r="J568" s="27"/>
      <c r="K568" s="189"/>
      <c r="L568" s="1"/>
      <c r="M568" s="1"/>
      <c r="N568" s="27"/>
      <c r="O568" s="1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spans="1:26" ht="12.75" customHeight="1" x14ac:dyDescent="0.2">
      <c r="A569" s="27"/>
      <c r="B569" s="182"/>
      <c r="C569" s="27"/>
      <c r="D569" s="27"/>
      <c r="E569" s="27"/>
      <c r="F569" s="27"/>
      <c r="G569" s="27"/>
      <c r="H569" s="27"/>
      <c r="I569" s="27"/>
      <c r="J569" s="27"/>
      <c r="K569" s="189"/>
      <c r="L569" s="1"/>
      <c r="M569" s="1"/>
      <c r="N569" s="27"/>
      <c r="O569" s="1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spans="1:26" ht="12.75" customHeight="1" x14ac:dyDescent="0.2">
      <c r="A570" s="27"/>
      <c r="B570" s="182"/>
      <c r="C570" s="27"/>
      <c r="D570" s="27"/>
      <c r="E570" s="27"/>
      <c r="F570" s="27"/>
      <c r="G570" s="27"/>
      <c r="H570" s="27"/>
      <c r="I570" s="27"/>
      <c r="J570" s="27"/>
      <c r="K570" s="189"/>
      <c r="L570" s="1"/>
      <c r="M570" s="1"/>
      <c r="N570" s="27"/>
      <c r="O570" s="1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spans="1:26" ht="12.75" customHeight="1" x14ac:dyDescent="0.2">
      <c r="A571" s="27"/>
      <c r="B571" s="182"/>
      <c r="C571" s="27"/>
      <c r="D571" s="27"/>
      <c r="E571" s="27"/>
      <c r="F571" s="27"/>
      <c r="G571" s="27"/>
      <c r="H571" s="27"/>
      <c r="I571" s="27"/>
      <c r="J571" s="27"/>
      <c r="K571" s="189"/>
      <c r="L571" s="1"/>
      <c r="M571" s="1"/>
      <c r="N571" s="27"/>
      <c r="O571" s="1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spans="1:26" ht="12.75" customHeight="1" x14ac:dyDescent="0.2">
      <c r="A572" s="27"/>
      <c r="B572" s="182"/>
      <c r="C572" s="27"/>
      <c r="D572" s="27"/>
      <c r="E572" s="27"/>
      <c r="F572" s="27"/>
      <c r="G572" s="27"/>
      <c r="H572" s="27"/>
      <c r="I572" s="27"/>
      <c r="J572" s="27"/>
      <c r="K572" s="189"/>
      <c r="L572" s="1"/>
      <c r="M572" s="1"/>
      <c r="N572" s="27"/>
      <c r="O572" s="1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spans="1:26" ht="12.75" customHeight="1" x14ac:dyDescent="0.2">
      <c r="A573" s="27"/>
      <c r="B573" s="182"/>
      <c r="C573" s="27"/>
      <c r="D573" s="27"/>
      <c r="E573" s="27"/>
      <c r="F573" s="27"/>
      <c r="G573" s="27"/>
      <c r="H573" s="27"/>
      <c r="I573" s="27"/>
      <c r="J573" s="27"/>
      <c r="K573" s="189"/>
      <c r="L573" s="1"/>
      <c r="M573" s="1"/>
      <c r="N573" s="27"/>
      <c r="O573" s="1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spans="1:26" ht="12.75" customHeight="1" x14ac:dyDescent="0.2">
      <c r="A574" s="27"/>
      <c r="B574" s="182"/>
      <c r="C574" s="27"/>
      <c r="D574" s="27"/>
      <c r="E574" s="27"/>
      <c r="F574" s="27"/>
      <c r="G574" s="27"/>
      <c r="H574" s="27"/>
      <c r="I574" s="27"/>
      <c r="J574" s="27"/>
      <c r="K574" s="189"/>
      <c r="L574" s="1"/>
      <c r="M574" s="1"/>
      <c r="N574" s="27"/>
      <c r="O574" s="1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spans="1:26" ht="12.75" customHeight="1" x14ac:dyDescent="0.2">
      <c r="A575" s="27"/>
      <c r="B575" s="182"/>
      <c r="C575" s="27"/>
      <c r="D575" s="27"/>
      <c r="E575" s="27"/>
      <c r="F575" s="27"/>
      <c r="G575" s="27"/>
      <c r="H575" s="27"/>
      <c r="I575" s="27"/>
      <c r="J575" s="27"/>
      <c r="K575" s="189"/>
      <c r="L575" s="1"/>
      <c r="M575" s="1"/>
      <c r="N575" s="27"/>
      <c r="O575" s="1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spans="1:26" ht="12.75" customHeight="1" x14ac:dyDescent="0.2">
      <c r="A576" s="27"/>
      <c r="B576" s="182"/>
      <c r="C576" s="27"/>
      <c r="D576" s="27"/>
      <c r="E576" s="27"/>
      <c r="F576" s="27"/>
      <c r="G576" s="27"/>
      <c r="H576" s="27"/>
      <c r="I576" s="27"/>
      <c r="J576" s="27"/>
      <c r="K576" s="189"/>
      <c r="L576" s="1"/>
      <c r="M576" s="1"/>
      <c r="N576" s="27"/>
      <c r="O576" s="1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spans="1:26" ht="12.75" customHeight="1" x14ac:dyDescent="0.2">
      <c r="A577" s="27"/>
      <c r="B577" s="182"/>
      <c r="C577" s="27"/>
      <c r="D577" s="27"/>
      <c r="E577" s="27"/>
      <c r="F577" s="27"/>
      <c r="G577" s="27"/>
      <c r="H577" s="27"/>
      <c r="I577" s="27"/>
      <c r="J577" s="27"/>
      <c r="K577" s="189"/>
      <c r="L577" s="1"/>
      <c r="M577" s="1"/>
      <c r="N577" s="27"/>
      <c r="O577" s="1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spans="1:26" ht="12.75" customHeight="1" x14ac:dyDescent="0.2">
      <c r="A578" s="27"/>
      <c r="B578" s="182"/>
      <c r="C578" s="27"/>
      <c r="D578" s="27"/>
      <c r="E578" s="27"/>
      <c r="F578" s="27"/>
      <c r="G578" s="27"/>
      <c r="H578" s="27"/>
      <c r="I578" s="27"/>
      <c r="J578" s="27"/>
      <c r="K578" s="189"/>
      <c r="L578" s="1"/>
      <c r="M578" s="1"/>
      <c r="N578" s="27"/>
      <c r="O578" s="1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spans="1:26" ht="12.75" customHeight="1" x14ac:dyDescent="0.2">
      <c r="A579" s="27"/>
      <c r="B579" s="182"/>
      <c r="C579" s="27"/>
      <c r="D579" s="27"/>
      <c r="E579" s="27"/>
      <c r="F579" s="27"/>
      <c r="G579" s="27"/>
      <c r="H579" s="27"/>
      <c r="I579" s="27"/>
      <c r="J579" s="27"/>
      <c r="K579" s="189"/>
      <c r="L579" s="1"/>
      <c r="M579" s="1"/>
      <c r="N579" s="27"/>
      <c r="O579" s="1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spans="1:26" ht="12.75" customHeight="1" x14ac:dyDescent="0.2">
      <c r="A580" s="27"/>
      <c r="B580" s="182"/>
      <c r="C580" s="27"/>
      <c r="D580" s="27"/>
      <c r="E580" s="27"/>
      <c r="F580" s="27"/>
      <c r="G580" s="27"/>
      <c r="H580" s="27"/>
      <c r="I580" s="27"/>
      <c r="J580" s="27"/>
      <c r="K580" s="189"/>
      <c r="L580" s="1"/>
      <c r="M580" s="1"/>
      <c r="N580" s="27"/>
      <c r="O580" s="1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spans="1:26" ht="12.75" customHeight="1" x14ac:dyDescent="0.2">
      <c r="A581" s="27"/>
      <c r="B581" s="182"/>
      <c r="C581" s="27"/>
      <c r="D581" s="27"/>
      <c r="E581" s="27"/>
      <c r="F581" s="27"/>
      <c r="G581" s="27"/>
      <c r="H581" s="27"/>
      <c r="I581" s="27"/>
      <c r="J581" s="27"/>
      <c r="K581" s="189"/>
      <c r="L581" s="1"/>
      <c r="M581" s="1"/>
      <c r="N581" s="27"/>
      <c r="O581" s="1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spans="1:26" ht="12.75" customHeight="1" x14ac:dyDescent="0.2">
      <c r="A582" s="27"/>
      <c r="B582" s="182"/>
      <c r="C582" s="27"/>
      <c r="D582" s="27"/>
      <c r="E582" s="27"/>
      <c r="F582" s="27"/>
      <c r="G582" s="27"/>
      <c r="H582" s="27"/>
      <c r="I582" s="27"/>
      <c r="J582" s="27"/>
      <c r="K582" s="189"/>
      <c r="L582" s="1"/>
      <c r="M582" s="1"/>
      <c r="N582" s="27"/>
      <c r="O582" s="1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spans="1:26" ht="12.75" customHeight="1" x14ac:dyDescent="0.2">
      <c r="A583" s="27"/>
      <c r="B583" s="182"/>
      <c r="C583" s="27"/>
      <c r="D583" s="27"/>
      <c r="E583" s="27"/>
      <c r="F583" s="27"/>
      <c r="G583" s="27"/>
      <c r="H583" s="27"/>
      <c r="I583" s="27"/>
      <c r="J583" s="27"/>
      <c r="K583" s="189"/>
      <c r="L583" s="1"/>
      <c r="M583" s="1"/>
      <c r="N583" s="27"/>
      <c r="O583" s="1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spans="1:26" ht="12.75" customHeight="1" x14ac:dyDescent="0.2">
      <c r="A584" s="27"/>
      <c r="B584" s="182"/>
      <c r="C584" s="27"/>
      <c r="D584" s="27"/>
      <c r="E584" s="27"/>
      <c r="F584" s="27"/>
      <c r="G584" s="27"/>
      <c r="H584" s="27"/>
      <c r="I584" s="27"/>
      <c r="J584" s="27"/>
      <c r="K584" s="189"/>
      <c r="L584" s="1"/>
      <c r="M584" s="1"/>
      <c r="N584" s="27"/>
      <c r="O584" s="1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spans="1:26" ht="12.75" customHeight="1" x14ac:dyDescent="0.2">
      <c r="A585" s="27"/>
      <c r="B585" s="182"/>
      <c r="C585" s="27"/>
      <c r="D585" s="27"/>
      <c r="E585" s="27"/>
      <c r="F585" s="27"/>
      <c r="G585" s="27"/>
      <c r="H585" s="27"/>
      <c r="I585" s="27"/>
      <c r="J585" s="27"/>
      <c r="K585" s="189"/>
      <c r="L585" s="1"/>
      <c r="M585" s="1"/>
      <c r="N585" s="27"/>
      <c r="O585" s="1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spans="1:26" ht="12.75" customHeight="1" x14ac:dyDescent="0.2">
      <c r="A586" s="27"/>
      <c r="B586" s="182"/>
      <c r="C586" s="27"/>
      <c r="D586" s="27"/>
      <c r="E586" s="27"/>
      <c r="F586" s="27"/>
      <c r="G586" s="27"/>
      <c r="H586" s="27"/>
      <c r="I586" s="27"/>
      <c r="J586" s="27"/>
      <c r="K586" s="189"/>
      <c r="L586" s="1"/>
      <c r="M586" s="1"/>
      <c r="N586" s="27"/>
      <c r="O586" s="1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spans="1:26" ht="12.75" customHeight="1" x14ac:dyDescent="0.2">
      <c r="A587" s="27"/>
      <c r="B587" s="182"/>
      <c r="C587" s="27"/>
      <c r="D587" s="27"/>
      <c r="E587" s="27"/>
      <c r="F587" s="27"/>
      <c r="G587" s="27"/>
      <c r="H587" s="27"/>
      <c r="I587" s="27"/>
      <c r="J587" s="27"/>
      <c r="K587" s="189"/>
      <c r="L587" s="1"/>
      <c r="M587" s="1"/>
      <c r="N587" s="27"/>
      <c r="O587" s="1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spans="1:26" ht="12.75" customHeight="1" x14ac:dyDescent="0.2">
      <c r="A588" s="27"/>
      <c r="B588" s="182"/>
      <c r="C588" s="27"/>
      <c r="D588" s="27"/>
      <c r="E588" s="27"/>
      <c r="F588" s="27"/>
      <c r="G588" s="27"/>
      <c r="H588" s="27"/>
      <c r="I588" s="27"/>
      <c r="J588" s="27"/>
      <c r="K588" s="189"/>
      <c r="L588" s="1"/>
      <c r="M588" s="1"/>
      <c r="N588" s="27"/>
      <c r="O588" s="1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spans="1:26" ht="12.75" customHeight="1" x14ac:dyDescent="0.2">
      <c r="A589" s="27"/>
      <c r="B589" s="182"/>
      <c r="C589" s="27"/>
      <c r="D589" s="27"/>
      <c r="E589" s="27"/>
      <c r="F589" s="27"/>
      <c r="G589" s="27"/>
      <c r="H589" s="27"/>
      <c r="I589" s="27"/>
      <c r="J589" s="27"/>
      <c r="K589" s="189"/>
      <c r="L589" s="1"/>
      <c r="M589" s="1"/>
      <c r="N589" s="27"/>
      <c r="O589" s="1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spans="1:26" ht="12.75" customHeight="1" x14ac:dyDescent="0.2">
      <c r="A590" s="27"/>
      <c r="B590" s="182"/>
      <c r="C590" s="27"/>
      <c r="D590" s="27"/>
      <c r="E590" s="27"/>
      <c r="F590" s="27"/>
      <c r="G590" s="27"/>
      <c r="H590" s="27"/>
      <c r="I590" s="27"/>
      <c r="J590" s="27"/>
      <c r="K590" s="189"/>
      <c r="L590" s="1"/>
      <c r="M590" s="1"/>
      <c r="N590" s="27"/>
      <c r="O590" s="1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spans="1:26" ht="12.75" customHeight="1" x14ac:dyDescent="0.2">
      <c r="A591" s="27"/>
      <c r="B591" s="182"/>
      <c r="C591" s="27"/>
      <c r="D591" s="27"/>
      <c r="E591" s="27"/>
      <c r="F591" s="27"/>
      <c r="G591" s="27"/>
      <c r="H591" s="27"/>
      <c r="I591" s="27"/>
      <c r="J591" s="27"/>
      <c r="K591" s="189"/>
      <c r="L591" s="1"/>
      <c r="M591" s="1"/>
      <c r="N591" s="27"/>
      <c r="O591" s="1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spans="1:26" ht="12.75" customHeight="1" x14ac:dyDescent="0.2">
      <c r="A592" s="27"/>
      <c r="B592" s="182"/>
      <c r="C592" s="27"/>
      <c r="D592" s="27"/>
      <c r="E592" s="27"/>
      <c r="F592" s="27"/>
      <c r="G592" s="27"/>
      <c r="H592" s="27"/>
      <c r="I592" s="27"/>
      <c r="J592" s="27"/>
      <c r="K592" s="189"/>
      <c r="L592" s="1"/>
      <c r="M592" s="1"/>
      <c r="N592" s="27"/>
      <c r="O592" s="1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spans="1:26" ht="12.75" customHeight="1" x14ac:dyDescent="0.2">
      <c r="A593" s="27"/>
      <c r="B593" s="182"/>
      <c r="C593" s="27"/>
      <c r="D593" s="27"/>
      <c r="E593" s="27"/>
      <c r="F593" s="27"/>
      <c r="G593" s="27"/>
      <c r="H593" s="27"/>
      <c r="I593" s="27"/>
      <c r="J593" s="27"/>
      <c r="K593" s="189"/>
      <c r="L593" s="1"/>
      <c r="M593" s="1"/>
      <c r="N593" s="27"/>
      <c r="O593" s="1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spans="1:26" ht="12.75" customHeight="1" x14ac:dyDescent="0.2">
      <c r="A594" s="27"/>
      <c r="B594" s="182"/>
      <c r="C594" s="27"/>
      <c r="D594" s="27"/>
      <c r="E594" s="27"/>
      <c r="F594" s="27"/>
      <c r="G594" s="27"/>
      <c r="H594" s="27"/>
      <c r="I594" s="27"/>
      <c r="J594" s="27"/>
      <c r="K594" s="189"/>
      <c r="L594" s="1"/>
      <c r="M594" s="1"/>
      <c r="N594" s="27"/>
      <c r="O594" s="1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spans="1:26" ht="12.75" customHeight="1" x14ac:dyDescent="0.2">
      <c r="A595" s="27"/>
      <c r="B595" s="182"/>
      <c r="C595" s="27"/>
      <c r="D595" s="27"/>
      <c r="E595" s="27"/>
      <c r="F595" s="27"/>
      <c r="G595" s="27"/>
      <c r="H595" s="27"/>
      <c r="I595" s="27"/>
      <c r="J595" s="27"/>
      <c r="K595" s="189"/>
      <c r="L595" s="1"/>
      <c r="M595" s="1"/>
      <c r="N595" s="27"/>
      <c r="O595" s="1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spans="1:26" ht="12.75" customHeight="1" x14ac:dyDescent="0.2">
      <c r="A596" s="27"/>
      <c r="B596" s="182"/>
      <c r="C596" s="27"/>
      <c r="D596" s="27"/>
      <c r="E596" s="27"/>
      <c r="F596" s="27"/>
      <c r="G596" s="27"/>
      <c r="H596" s="27"/>
      <c r="I596" s="27"/>
      <c r="J596" s="27"/>
      <c r="K596" s="189"/>
      <c r="L596" s="1"/>
      <c r="M596" s="1"/>
      <c r="N596" s="27"/>
      <c r="O596" s="1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spans="1:26" ht="12.75" customHeight="1" x14ac:dyDescent="0.2">
      <c r="A597" s="27"/>
      <c r="B597" s="182"/>
      <c r="C597" s="27"/>
      <c r="D597" s="27"/>
      <c r="E597" s="27"/>
      <c r="F597" s="27"/>
      <c r="G597" s="27"/>
      <c r="H597" s="27"/>
      <c r="I597" s="27"/>
      <c r="J597" s="27"/>
      <c r="K597" s="189"/>
      <c r="L597" s="1"/>
      <c r="M597" s="1"/>
      <c r="N597" s="27"/>
      <c r="O597" s="1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spans="1:26" ht="12.75" customHeight="1" x14ac:dyDescent="0.2">
      <c r="A598" s="27"/>
      <c r="B598" s="182"/>
      <c r="C598" s="27"/>
      <c r="D598" s="27"/>
      <c r="E598" s="27"/>
      <c r="F598" s="27"/>
      <c r="G598" s="27"/>
      <c r="H598" s="27"/>
      <c r="I598" s="27"/>
      <c r="J598" s="27"/>
      <c r="K598" s="189"/>
      <c r="L598" s="1"/>
      <c r="M598" s="1"/>
      <c r="N598" s="27"/>
      <c r="O598" s="1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spans="1:26" ht="12.75" customHeight="1" x14ac:dyDescent="0.2">
      <c r="A599" s="27"/>
      <c r="B599" s="182"/>
      <c r="C599" s="27"/>
      <c r="D599" s="27"/>
      <c r="E599" s="27"/>
      <c r="F599" s="27"/>
      <c r="G599" s="27"/>
      <c r="H599" s="27"/>
      <c r="I599" s="27"/>
      <c r="J599" s="27"/>
      <c r="K599" s="189"/>
      <c r="L599" s="1"/>
      <c r="M599" s="1"/>
      <c r="N599" s="27"/>
      <c r="O599" s="1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spans="1:26" ht="12.75" customHeight="1" x14ac:dyDescent="0.2">
      <c r="A600" s="27"/>
      <c r="B600" s="182"/>
      <c r="C600" s="27"/>
      <c r="D600" s="27"/>
      <c r="E600" s="27"/>
      <c r="F600" s="27"/>
      <c r="G600" s="27"/>
      <c r="H600" s="27"/>
      <c r="I600" s="27"/>
      <c r="J600" s="27"/>
      <c r="K600" s="189"/>
      <c r="L600" s="1"/>
      <c r="M600" s="1"/>
      <c r="N600" s="27"/>
      <c r="O600" s="1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spans="1:26" ht="12.75" customHeight="1" x14ac:dyDescent="0.2">
      <c r="A601" s="27"/>
      <c r="B601" s="182"/>
      <c r="C601" s="27"/>
      <c r="D601" s="27"/>
      <c r="E601" s="27"/>
      <c r="F601" s="27"/>
      <c r="G601" s="27"/>
      <c r="H601" s="27"/>
      <c r="I601" s="27"/>
      <c r="J601" s="27"/>
      <c r="K601" s="189"/>
      <c r="L601" s="1"/>
      <c r="M601" s="1"/>
      <c r="N601" s="27"/>
      <c r="O601" s="1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spans="1:26" ht="12.75" customHeight="1" x14ac:dyDescent="0.2">
      <c r="A602" s="27"/>
      <c r="B602" s="182"/>
      <c r="C602" s="27"/>
      <c r="D602" s="27"/>
      <c r="E602" s="27"/>
      <c r="F602" s="27"/>
      <c r="G602" s="27"/>
      <c r="H602" s="27"/>
      <c r="I602" s="27"/>
      <c r="J602" s="27"/>
      <c r="K602" s="189"/>
      <c r="L602" s="1"/>
      <c r="M602" s="1"/>
      <c r="N602" s="27"/>
      <c r="O602" s="1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spans="1:26" ht="12.75" customHeight="1" x14ac:dyDescent="0.2">
      <c r="A603" s="27"/>
      <c r="B603" s="182"/>
      <c r="C603" s="27"/>
      <c r="D603" s="27"/>
      <c r="E603" s="27"/>
      <c r="F603" s="27"/>
      <c r="G603" s="27"/>
      <c r="H603" s="27"/>
      <c r="I603" s="27"/>
      <c r="J603" s="27"/>
      <c r="K603" s="189"/>
      <c r="L603" s="1"/>
      <c r="M603" s="1"/>
      <c r="N603" s="27"/>
      <c r="O603" s="1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spans="1:26" ht="12.75" customHeight="1" x14ac:dyDescent="0.2">
      <c r="A604" s="27"/>
      <c r="B604" s="182"/>
      <c r="C604" s="27"/>
      <c r="D604" s="27"/>
      <c r="E604" s="27"/>
      <c r="F604" s="27"/>
      <c r="G604" s="27"/>
      <c r="H604" s="27"/>
      <c r="I604" s="27"/>
      <c r="J604" s="27"/>
      <c r="K604" s="189"/>
      <c r="L604" s="1"/>
      <c r="M604" s="1"/>
      <c r="N604" s="27"/>
      <c r="O604" s="1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spans="1:26" ht="12.75" customHeight="1" x14ac:dyDescent="0.2">
      <c r="A605" s="27"/>
      <c r="B605" s="182"/>
      <c r="C605" s="27"/>
      <c r="D605" s="27"/>
      <c r="E605" s="27"/>
      <c r="F605" s="27"/>
      <c r="G605" s="27"/>
      <c r="H605" s="27"/>
      <c r="I605" s="27"/>
      <c r="J605" s="27"/>
      <c r="K605" s="189"/>
      <c r="L605" s="1"/>
      <c r="M605" s="1"/>
      <c r="N605" s="27"/>
      <c r="O605" s="1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spans="1:26" ht="12.75" customHeight="1" x14ac:dyDescent="0.2">
      <c r="A606" s="27"/>
      <c r="B606" s="182"/>
      <c r="C606" s="27"/>
      <c r="D606" s="27"/>
      <c r="E606" s="27"/>
      <c r="F606" s="27"/>
      <c r="G606" s="27"/>
      <c r="H606" s="27"/>
      <c r="I606" s="27"/>
      <c r="J606" s="27"/>
      <c r="K606" s="189"/>
      <c r="L606" s="1"/>
      <c r="M606" s="1"/>
      <c r="N606" s="27"/>
      <c r="O606" s="1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spans="1:26" ht="12.75" customHeight="1" x14ac:dyDescent="0.2">
      <c r="A607" s="27"/>
      <c r="B607" s="182"/>
      <c r="C607" s="27"/>
      <c r="D607" s="27"/>
      <c r="E607" s="27"/>
      <c r="F607" s="27"/>
      <c r="G607" s="27"/>
      <c r="H607" s="27"/>
      <c r="I607" s="27"/>
      <c r="J607" s="27"/>
      <c r="K607" s="189"/>
      <c r="L607" s="1"/>
      <c r="M607" s="1"/>
      <c r="N607" s="27"/>
      <c r="O607" s="1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spans="1:26" ht="12.75" customHeight="1" x14ac:dyDescent="0.2">
      <c r="A608" s="27"/>
      <c r="B608" s="182"/>
      <c r="C608" s="27"/>
      <c r="D608" s="27"/>
      <c r="E608" s="27"/>
      <c r="F608" s="27"/>
      <c r="G608" s="27"/>
      <c r="H608" s="27"/>
      <c r="I608" s="27"/>
      <c r="J608" s="27"/>
      <c r="K608" s="189"/>
      <c r="L608" s="1"/>
      <c r="M608" s="1"/>
      <c r="N608" s="27"/>
      <c r="O608" s="1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spans="1:26" ht="12.75" customHeight="1" x14ac:dyDescent="0.2">
      <c r="A609" s="27"/>
      <c r="B609" s="182"/>
      <c r="C609" s="27"/>
      <c r="D609" s="27"/>
      <c r="E609" s="27"/>
      <c r="F609" s="27"/>
      <c r="G609" s="27"/>
      <c r="H609" s="27"/>
      <c r="I609" s="27"/>
      <c r="J609" s="27"/>
      <c r="K609" s="189"/>
      <c r="L609" s="1"/>
      <c r="M609" s="1"/>
      <c r="N609" s="27"/>
      <c r="O609" s="1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spans="1:26" ht="12.75" customHeight="1" x14ac:dyDescent="0.2">
      <c r="A610" s="27"/>
      <c r="B610" s="182"/>
      <c r="C610" s="27"/>
      <c r="D610" s="27"/>
      <c r="E610" s="27"/>
      <c r="F610" s="27"/>
      <c r="G610" s="27"/>
      <c r="H610" s="27"/>
      <c r="I610" s="27"/>
      <c r="J610" s="27"/>
      <c r="K610" s="189"/>
      <c r="L610" s="1"/>
      <c r="M610" s="1"/>
      <c r="N610" s="27"/>
      <c r="O610" s="1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spans="1:26" ht="12.75" customHeight="1" x14ac:dyDescent="0.2">
      <c r="A611" s="27"/>
      <c r="B611" s="182"/>
      <c r="C611" s="27"/>
      <c r="D611" s="27"/>
      <c r="E611" s="27"/>
      <c r="F611" s="27"/>
      <c r="G611" s="27"/>
      <c r="H611" s="27"/>
      <c r="I611" s="27"/>
      <c r="J611" s="27"/>
      <c r="K611" s="189"/>
      <c r="L611" s="1"/>
      <c r="M611" s="1"/>
      <c r="N611" s="27"/>
      <c r="O611" s="1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spans="1:26" ht="12.75" customHeight="1" x14ac:dyDescent="0.2">
      <c r="A612" s="27"/>
      <c r="B612" s="182"/>
      <c r="C612" s="27"/>
      <c r="D612" s="27"/>
      <c r="E612" s="27"/>
      <c r="F612" s="27"/>
      <c r="G612" s="27"/>
      <c r="H612" s="27"/>
      <c r="I612" s="27"/>
      <c r="J612" s="27"/>
      <c r="K612" s="189"/>
      <c r="L612" s="1"/>
      <c r="M612" s="1"/>
      <c r="N612" s="27"/>
      <c r="O612" s="1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spans="1:26" ht="12.75" customHeight="1" x14ac:dyDescent="0.2">
      <c r="A613" s="27"/>
      <c r="B613" s="182"/>
      <c r="C613" s="27"/>
      <c r="D613" s="27"/>
      <c r="E613" s="27"/>
      <c r="F613" s="27"/>
      <c r="G613" s="27"/>
      <c r="H613" s="27"/>
      <c r="I613" s="27"/>
      <c r="J613" s="27"/>
      <c r="K613" s="189"/>
      <c r="L613" s="1"/>
      <c r="M613" s="1"/>
      <c r="N613" s="27"/>
      <c r="O613" s="1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spans="1:26" ht="12.75" customHeight="1" x14ac:dyDescent="0.2">
      <c r="A614" s="27"/>
      <c r="B614" s="182"/>
      <c r="C614" s="27"/>
      <c r="D614" s="27"/>
      <c r="E614" s="27"/>
      <c r="F614" s="27"/>
      <c r="G614" s="27"/>
      <c r="H614" s="27"/>
      <c r="I614" s="27"/>
      <c r="J614" s="27"/>
      <c r="K614" s="189"/>
      <c r="L614" s="1"/>
      <c r="M614" s="1"/>
      <c r="N614" s="27"/>
      <c r="O614" s="1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spans="1:26" ht="12.75" customHeight="1" x14ac:dyDescent="0.2">
      <c r="A615" s="27"/>
      <c r="B615" s="182"/>
      <c r="C615" s="27"/>
      <c r="D615" s="27"/>
      <c r="E615" s="27"/>
      <c r="F615" s="27"/>
      <c r="G615" s="27"/>
      <c r="H615" s="27"/>
      <c r="I615" s="27"/>
      <c r="J615" s="27"/>
      <c r="K615" s="189"/>
      <c r="L615" s="1"/>
      <c r="M615" s="1"/>
      <c r="N615" s="27"/>
      <c r="O615" s="1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spans="1:26" ht="12.75" customHeight="1" x14ac:dyDescent="0.2">
      <c r="A616" s="27"/>
      <c r="B616" s="182"/>
      <c r="C616" s="27"/>
      <c r="D616" s="27"/>
      <c r="E616" s="27"/>
      <c r="F616" s="27"/>
      <c r="G616" s="27"/>
      <c r="H616" s="27"/>
      <c r="I616" s="27"/>
      <c r="J616" s="27"/>
      <c r="K616" s="189"/>
      <c r="L616" s="1"/>
      <c r="M616" s="1"/>
      <c r="N616" s="27"/>
      <c r="O616" s="1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spans="1:26" ht="12.75" customHeight="1" x14ac:dyDescent="0.2">
      <c r="A617" s="27"/>
      <c r="B617" s="182"/>
      <c r="C617" s="27"/>
      <c r="D617" s="27"/>
      <c r="E617" s="27"/>
      <c r="F617" s="27"/>
      <c r="G617" s="27"/>
      <c r="H617" s="27"/>
      <c r="I617" s="27"/>
      <c r="J617" s="27"/>
      <c r="K617" s="189"/>
      <c r="L617" s="1"/>
      <c r="M617" s="1"/>
      <c r="N617" s="27"/>
      <c r="O617" s="1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spans="1:26" ht="12.75" customHeight="1" x14ac:dyDescent="0.2">
      <c r="A618" s="27"/>
      <c r="B618" s="182"/>
      <c r="C618" s="27"/>
      <c r="D618" s="27"/>
      <c r="E618" s="27"/>
      <c r="F618" s="27"/>
      <c r="G618" s="27"/>
      <c r="H618" s="27"/>
      <c r="I618" s="27"/>
      <c r="J618" s="27"/>
      <c r="K618" s="189"/>
      <c r="L618" s="1"/>
      <c r="M618" s="1"/>
      <c r="N618" s="27"/>
      <c r="O618" s="1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spans="1:26" ht="12.75" customHeight="1" x14ac:dyDescent="0.2">
      <c r="A619" s="27"/>
      <c r="B619" s="182"/>
      <c r="C619" s="27"/>
      <c r="D619" s="27"/>
      <c r="E619" s="27"/>
      <c r="F619" s="27"/>
      <c r="G619" s="27"/>
      <c r="H619" s="27"/>
      <c r="I619" s="27"/>
      <c r="J619" s="27"/>
      <c r="K619" s="189"/>
      <c r="L619" s="1"/>
      <c r="M619" s="1"/>
      <c r="N619" s="27"/>
      <c r="O619" s="1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spans="1:26" ht="12.75" customHeight="1" x14ac:dyDescent="0.2">
      <c r="A620" s="27"/>
      <c r="B620" s="182"/>
      <c r="C620" s="27"/>
      <c r="D620" s="27"/>
      <c r="E620" s="27"/>
      <c r="F620" s="27"/>
      <c r="G620" s="27"/>
      <c r="H620" s="27"/>
      <c r="I620" s="27"/>
      <c r="J620" s="27"/>
      <c r="K620" s="189"/>
      <c r="L620" s="1"/>
      <c r="M620" s="1"/>
      <c r="N620" s="27"/>
      <c r="O620" s="1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spans="1:26" ht="12.75" customHeight="1" x14ac:dyDescent="0.2">
      <c r="A621" s="27"/>
      <c r="B621" s="182"/>
      <c r="C621" s="27"/>
      <c r="D621" s="27"/>
      <c r="E621" s="27"/>
      <c r="F621" s="27"/>
      <c r="G621" s="27"/>
      <c r="H621" s="27"/>
      <c r="I621" s="27"/>
      <c r="J621" s="27"/>
      <c r="K621" s="189"/>
      <c r="L621" s="1"/>
      <c r="M621" s="1"/>
      <c r="N621" s="27"/>
      <c r="O621" s="1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spans="1:26" ht="12.75" customHeight="1" x14ac:dyDescent="0.2">
      <c r="A622" s="27"/>
      <c r="B622" s="182"/>
      <c r="C622" s="27"/>
      <c r="D622" s="27"/>
      <c r="E622" s="27"/>
      <c r="F622" s="27"/>
      <c r="G622" s="27"/>
      <c r="H622" s="27"/>
      <c r="I622" s="27"/>
      <c r="J622" s="27"/>
      <c r="K622" s="189"/>
      <c r="L622" s="1"/>
      <c r="M622" s="1"/>
      <c r="N622" s="27"/>
      <c r="O622" s="1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spans="1:26" ht="12.75" customHeight="1" x14ac:dyDescent="0.2">
      <c r="A623" s="27"/>
      <c r="B623" s="182"/>
      <c r="C623" s="27"/>
      <c r="D623" s="27"/>
      <c r="E623" s="27"/>
      <c r="F623" s="27"/>
      <c r="G623" s="27"/>
      <c r="H623" s="27"/>
      <c r="I623" s="27"/>
      <c r="J623" s="27"/>
      <c r="K623" s="189"/>
      <c r="L623" s="1"/>
      <c r="M623" s="1"/>
      <c r="N623" s="27"/>
      <c r="O623" s="1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spans="1:26" ht="12.75" customHeight="1" x14ac:dyDescent="0.2">
      <c r="A624" s="27"/>
      <c r="B624" s="182"/>
      <c r="C624" s="27"/>
      <c r="D624" s="27"/>
      <c r="E624" s="27"/>
      <c r="F624" s="27"/>
      <c r="G624" s="27"/>
      <c r="H624" s="27"/>
      <c r="I624" s="27"/>
      <c r="J624" s="27"/>
      <c r="K624" s="189"/>
      <c r="L624" s="1"/>
      <c r="M624" s="1"/>
      <c r="N624" s="27"/>
      <c r="O624" s="1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spans="1:26" ht="12.75" customHeight="1" x14ac:dyDescent="0.2">
      <c r="A625" s="27"/>
      <c r="B625" s="182"/>
      <c r="C625" s="27"/>
      <c r="D625" s="27"/>
      <c r="E625" s="27"/>
      <c r="F625" s="27"/>
      <c r="G625" s="27"/>
      <c r="H625" s="27"/>
      <c r="I625" s="27"/>
      <c r="J625" s="27"/>
      <c r="K625" s="189"/>
      <c r="L625" s="1"/>
      <c r="M625" s="1"/>
      <c r="N625" s="27"/>
      <c r="O625" s="1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spans="1:26" ht="12.75" customHeight="1" x14ac:dyDescent="0.2">
      <c r="A626" s="27"/>
      <c r="B626" s="182"/>
      <c r="C626" s="27"/>
      <c r="D626" s="27"/>
      <c r="E626" s="27"/>
      <c r="F626" s="27"/>
      <c r="G626" s="27"/>
      <c r="H626" s="27"/>
      <c r="I626" s="27"/>
      <c r="J626" s="27"/>
      <c r="K626" s="189"/>
      <c r="L626" s="1"/>
      <c r="M626" s="1"/>
      <c r="N626" s="27"/>
      <c r="O626" s="1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spans="1:26" ht="12.75" customHeight="1" x14ac:dyDescent="0.2">
      <c r="A627" s="27"/>
      <c r="B627" s="182"/>
      <c r="C627" s="27"/>
      <c r="D627" s="27"/>
      <c r="E627" s="27"/>
      <c r="F627" s="27"/>
      <c r="G627" s="27"/>
      <c r="H627" s="27"/>
      <c r="I627" s="27"/>
      <c r="J627" s="27"/>
      <c r="K627" s="189"/>
      <c r="L627" s="1"/>
      <c r="M627" s="1"/>
      <c r="N627" s="27"/>
      <c r="O627" s="1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spans="1:26" ht="12.75" customHeight="1" x14ac:dyDescent="0.2">
      <c r="A628" s="27"/>
      <c r="B628" s="182"/>
      <c r="C628" s="27"/>
      <c r="D628" s="27"/>
      <c r="E628" s="27"/>
      <c r="F628" s="27"/>
      <c r="G628" s="27"/>
      <c r="H628" s="27"/>
      <c r="I628" s="27"/>
      <c r="J628" s="27"/>
      <c r="K628" s="189"/>
      <c r="L628" s="1"/>
      <c r="M628" s="1"/>
      <c r="N628" s="27"/>
      <c r="O628" s="1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spans="1:26" ht="12.75" customHeight="1" x14ac:dyDescent="0.2">
      <c r="A629" s="27"/>
      <c r="B629" s="182"/>
      <c r="C629" s="27"/>
      <c r="D629" s="27"/>
      <c r="E629" s="27"/>
      <c r="F629" s="27"/>
      <c r="G629" s="27"/>
      <c r="H629" s="27"/>
      <c r="I629" s="27"/>
      <c r="J629" s="27"/>
      <c r="K629" s="189"/>
      <c r="L629" s="1"/>
      <c r="M629" s="1"/>
      <c r="N629" s="27"/>
      <c r="O629" s="1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spans="1:26" ht="12.75" customHeight="1" x14ac:dyDescent="0.2">
      <c r="A630" s="27"/>
      <c r="B630" s="182"/>
      <c r="C630" s="27"/>
      <c r="D630" s="27"/>
      <c r="E630" s="27"/>
      <c r="F630" s="27"/>
      <c r="G630" s="27"/>
      <c r="H630" s="27"/>
      <c r="I630" s="27"/>
      <c r="J630" s="27"/>
      <c r="K630" s="189"/>
      <c r="L630" s="1"/>
      <c r="M630" s="1"/>
      <c r="N630" s="27"/>
      <c r="O630" s="1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spans="1:26" ht="12.75" customHeight="1" x14ac:dyDescent="0.2">
      <c r="A631" s="27"/>
      <c r="B631" s="182"/>
      <c r="C631" s="27"/>
      <c r="D631" s="27"/>
      <c r="E631" s="27"/>
      <c r="F631" s="27"/>
      <c r="G631" s="27"/>
      <c r="H631" s="27"/>
      <c r="I631" s="27"/>
      <c r="J631" s="27"/>
      <c r="K631" s="189"/>
      <c r="L631" s="1"/>
      <c r="M631" s="1"/>
      <c r="N631" s="27"/>
      <c r="O631" s="1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spans="1:26" ht="12.75" customHeight="1" x14ac:dyDescent="0.2">
      <c r="A632" s="27"/>
      <c r="B632" s="182"/>
      <c r="C632" s="27"/>
      <c r="D632" s="27"/>
      <c r="E632" s="27"/>
      <c r="F632" s="27"/>
      <c r="G632" s="27"/>
      <c r="H632" s="27"/>
      <c r="I632" s="27"/>
      <c r="J632" s="27"/>
      <c r="K632" s="189"/>
      <c r="L632" s="1"/>
      <c r="M632" s="1"/>
      <c r="N632" s="27"/>
      <c r="O632" s="1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spans="1:26" ht="12.75" customHeight="1" x14ac:dyDescent="0.2">
      <c r="A633" s="27"/>
      <c r="B633" s="182"/>
      <c r="C633" s="27"/>
      <c r="D633" s="27"/>
      <c r="E633" s="27"/>
      <c r="F633" s="27"/>
      <c r="G633" s="27"/>
      <c r="H633" s="27"/>
      <c r="I633" s="27"/>
      <c r="J633" s="27"/>
      <c r="K633" s="189"/>
      <c r="L633" s="1"/>
      <c r="M633" s="1"/>
      <c r="N633" s="27"/>
      <c r="O633" s="1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spans="1:26" ht="12.75" customHeight="1" x14ac:dyDescent="0.2">
      <c r="A634" s="27"/>
      <c r="B634" s="182"/>
      <c r="C634" s="27"/>
      <c r="D634" s="27"/>
      <c r="E634" s="27"/>
      <c r="F634" s="27"/>
      <c r="G634" s="27"/>
      <c r="H634" s="27"/>
      <c r="I634" s="27"/>
      <c r="J634" s="27"/>
      <c r="K634" s="189"/>
      <c r="L634" s="1"/>
      <c r="M634" s="1"/>
      <c r="N634" s="27"/>
      <c r="O634" s="1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spans="1:26" ht="12.75" customHeight="1" x14ac:dyDescent="0.2">
      <c r="A635" s="27"/>
      <c r="B635" s="182"/>
      <c r="C635" s="27"/>
      <c r="D635" s="27"/>
      <c r="E635" s="27"/>
      <c r="F635" s="27"/>
      <c r="G635" s="27"/>
      <c r="H635" s="27"/>
      <c r="I635" s="27"/>
      <c r="J635" s="27"/>
      <c r="K635" s="189"/>
      <c r="L635" s="1"/>
      <c r="M635" s="1"/>
      <c r="N635" s="27"/>
      <c r="O635" s="1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spans="1:26" ht="12.75" customHeight="1" x14ac:dyDescent="0.2">
      <c r="A636" s="27"/>
      <c r="B636" s="182"/>
      <c r="C636" s="27"/>
      <c r="D636" s="27"/>
      <c r="E636" s="27"/>
      <c r="F636" s="27"/>
      <c r="G636" s="27"/>
      <c r="H636" s="27"/>
      <c r="I636" s="27"/>
      <c r="J636" s="27"/>
      <c r="K636" s="189"/>
      <c r="L636" s="1"/>
      <c r="M636" s="1"/>
      <c r="N636" s="27"/>
      <c r="O636" s="1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spans="1:26" ht="12.75" customHeight="1" x14ac:dyDescent="0.2">
      <c r="A637" s="27"/>
      <c r="B637" s="182"/>
      <c r="C637" s="27"/>
      <c r="D637" s="27"/>
      <c r="E637" s="27"/>
      <c r="F637" s="27"/>
      <c r="G637" s="27"/>
      <c r="H637" s="27"/>
      <c r="I637" s="27"/>
      <c r="J637" s="27"/>
      <c r="K637" s="189"/>
      <c r="L637" s="1"/>
      <c r="M637" s="1"/>
      <c r="N637" s="27"/>
      <c r="O637" s="1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spans="1:26" ht="12.75" customHeight="1" x14ac:dyDescent="0.2">
      <c r="A638" s="27"/>
      <c r="B638" s="182"/>
      <c r="C638" s="27"/>
      <c r="D638" s="27"/>
      <c r="E638" s="27"/>
      <c r="F638" s="27"/>
      <c r="G638" s="27"/>
      <c r="H638" s="27"/>
      <c r="I638" s="27"/>
      <c r="J638" s="27"/>
      <c r="K638" s="189"/>
      <c r="L638" s="1"/>
      <c r="M638" s="1"/>
      <c r="N638" s="27"/>
      <c r="O638" s="1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spans="1:26" ht="12.75" customHeight="1" x14ac:dyDescent="0.2">
      <c r="A639" s="27"/>
      <c r="B639" s="182"/>
      <c r="C639" s="27"/>
      <c r="D639" s="27"/>
      <c r="E639" s="27"/>
      <c r="F639" s="27"/>
      <c r="G639" s="27"/>
      <c r="H639" s="27"/>
      <c r="I639" s="27"/>
      <c r="J639" s="27"/>
      <c r="K639" s="189"/>
      <c r="L639" s="1"/>
      <c r="M639" s="1"/>
      <c r="N639" s="27"/>
      <c r="O639" s="1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spans="1:26" ht="12.75" customHeight="1" x14ac:dyDescent="0.2">
      <c r="A640" s="27"/>
      <c r="B640" s="182"/>
      <c r="C640" s="27"/>
      <c r="D640" s="27"/>
      <c r="E640" s="27"/>
      <c r="F640" s="27"/>
      <c r="G640" s="27"/>
      <c r="H640" s="27"/>
      <c r="I640" s="27"/>
      <c r="J640" s="27"/>
      <c r="K640" s="189"/>
      <c r="L640" s="1"/>
      <c r="M640" s="1"/>
      <c r="N640" s="27"/>
      <c r="O640" s="1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spans="1:26" ht="12.75" customHeight="1" x14ac:dyDescent="0.2">
      <c r="A641" s="27"/>
      <c r="B641" s="182"/>
      <c r="C641" s="27"/>
      <c r="D641" s="27"/>
      <c r="E641" s="27"/>
      <c r="F641" s="27"/>
      <c r="G641" s="27"/>
      <c r="H641" s="27"/>
      <c r="I641" s="27"/>
      <c r="J641" s="27"/>
      <c r="K641" s="189"/>
      <c r="L641" s="1"/>
      <c r="M641" s="1"/>
      <c r="N641" s="27"/>
      <c r="O641" s="1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spans="1:26" ht="12.75" customHeight="1" x14ac:dyDescent="0.2">
      <c r="A642" s="27"/>
      <c r="B642" s="182"/>
      <c r="C642" s="27"/>
      <c r="D642" s="27"/>
      <c r="E642" s="27"/>
      <c r="F642" s="27"/>
      <c r="G642" s="27"/>
      <c r="H642" s="27"/>
      <c r="I642" s="27"/>
      <c r="J642" s="27"/>
      <c r="K642" s="189"/>
      <c r="L642" s="1"/>
      <c r="M642" s="1"/>
      <c r="N642" s="27"/>
      <c r="O642" s="1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spans="1:26" ht="12.75" customHeight="1" x14ac:dyDescent="0.2">
      <c r="A643" s="27"/>
      <c r="B643" s="182"/>
      <c r="C643" s="27"/>
      <c r="D643" s="27"/>
      <c r="E643" s="27"/>
      <c r="F643" s="27"/>
      <c r="G643" s="27"/>
      <c r="H643" s="27"/>
      <c r="I643" s="27"/>
      <c r="J643" s="27"/>
      <c r="K643" s="189"/>
      <c r="L643" s="1"/>
      <c r="M643" s="1"/>
      <c r="N643" s="27"/>
      <c r="O643" s="1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spans="1:26" ht="12.75" customHeight="1" x14ac:dyDescent="0.2">
      <c r="A644" s="27"/>
      <c r="B644" s="182"/>
      <c r="C644" s="27"/>
      <c r="D644" s="27"/>
      <c r="E644" s="27"/>
      <c r="F644" s="27"/>
      <c r="G644" s="27"/>
      <c r="H644" s="27"/>
      <c r="I644" s="27"/>
      <c r="J644" s="27"/>
      <c r="K644" s="189"/>
      <c r="L644" s="1"/>
      <c r="M644" s="1"/>
      <c r="N644" s="27"/>
      <c r="O644" s="1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spans="1:26" ht="12.75" customHeight="1" x14ac:dyDescent="0.2">
      <c r="A645" s="27"/>
      <c r="B645" s="182"/>
      <c r="C645" s="27"/>
      <c r="D645" s="27"/>
      <c r="E645" s="27"/>
      <c r="F645" s="27"/>
      <c r="G645" s="27"/>
      <c r="H645" s="27"/>
      <c r="I645" s="27"/>
      <c r="J645" s="27"/>
      <c r="K645" s="189"/>
      <c r="L645" s="1"/>
      <c r="M645" s="1"/>
      <c r="N645" s="27"/>
      <c r="O645" s="1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spans="1:26" ht="12.75" customHeight="1" x14ac:dyDescent="0.2">
      <c r="A646" s="27"/>
      <c r="B646" s="182"/>
      <c r="C646" s="27"/>
      <c r="D646" s="27"/>
      <c r="E646" s="27"/>
      <c r="F646" s="27"/>
      <c r="G646" s="27"/>
      <c r="H646" s="27"/>
      <c r="I646" s="27"/>
      <c r="J646" s="27"/>
      <c r="K646" s="189"/>
      <c r="L646" s="1"/>
      <c r="M646" s="1"/>
      <c r="N646" s="27"/>
      <c r="O646" s="1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spans="1:26" ht="12.75" customHeight="1" x14ac:dyDescent="0.2">
      <c r="A647" s="27"/>
      <c r="B647" s="182"/>
      <c r="C647" s="27"/>
      <c r="D647" s="27"/>
      <c r="E647" s="27"/>
      <c r="F647" s="27"/>
      <c r="G647" s="27"/>
      <c r="H647" s="27"/>
      <c r="I647" s="27"/>
      <c r="J647" s="27"/>
      <c r="K647" s="189"/>
      <c r="L647" s="1"/>
      <c r="M647" s="1"/>
      <c r="N647" s="27"/>
      <c r="O647" s="1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spans="1:26" ht="12.75" customHeight="1" x14ac:dyDescent="0.2">
      <c r="A648" s="27"/>
      <c r="B648" s="182"/>
      <c r="C648" s="27"/>
      <c r="D648" s="27"/>
      <c r="E648" s="27"/>
      <c r="F648" s="27"/>
      <c r="G648" s="27"/>
      <c r="H648" s="27"/>
      <c r="I648" s="27"/>
      <c r="J648" s="27"/>
      <c r="K648" s="189"/>
      <c r="L648" s="1"/>
      <c r="M648" s="1"/>
      <c r="N648" s="27"/>
      <c r="O648" s="1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spans="1:26" ht="12.75" customHeight="1" x14ac:dyDescent="0.2">
      <c r="A649" s="27"/>
      <c r="B649" s="182"/>
      <c r="C649" s="27"/>
      <c r="D649" s="27"/>
      <c r="E649" s="27"/>
      <c r="F649" s="27"/>
      <c r="G649" s="27"/>
      <c r="H649" s="27"/>
      <c r="I649" s="27"/>
      <c r="J649" s="27"/>
      <c r="K649" s="189"/>
      <c r="L649" s="1"/>
      <c r="M649" s="1"/>
      <c r="N649" s="27"/>
      <c r="O649" s="1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spans="1:26" ht="12.75" customHeight="1" x14ac:dyDescent="0.2">
      <c r="A650" s="27"/>
      <c r="B650" s="182"/>
      <c r="C650" s="27"/>
      <c r="D650" s="27"/>
      <c r="E650" s="27"/>
      <c r="F650" s="27"/>
      <c r="G650" s="27"/>
      <c r="H650" s="27"/>
      <c r="I650" s="27"/>
      <c r="J650" s="27"/>
      <c r="K650" s="189"/>
      <c r="L650" s="1"/>
      <c r="M650" s="1"/>
      <c r="N650" s="27"/>
      <c r="O650" s="1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spans="1:26" ht="12.75" customHeight="1" x14ac:dyDescent="0.2">
      <c r="A651" s="27"/>
      <c r="B651" s="182"/>
      <c r="C651" s="27"/>
      <c r="D651" s="27"/>
      <c r="E651" s="27"/>
      <c r="F651" s="27"/>
      <c r="G651" s="27"/>
      <c r="H651" s="27"/>
      <c r="I651" s="27"/>
      <c r="J651" s="27"/>
      <c r="K651" s="189"/>
      <c r="L651" s="1"/>
      <c r="M651" s="1"/>
      <c r="N651" s="27"/>
      <c r="O651" s="1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spans="1:26" ht="12.75" customHeight="1" x14ac:dyDescent="0.2">
      <c r="A652" s="27"/>
      <c r="B652" s="182"/>
      <c r="C652" s="27"/>
      <c r="D652" s="27"/>
      <c r="E652" s="27"/>
      <c r="F652" s="27"/>
      <c r="G652" s="27"/>
      <c r="H652" s="27"/>
      <c r="I652" s="27"/>
      <c r="J652" s="27"/>
      <c r="K652" s="189"/>
      <c r="L652" s="1"/>
      <c r="M652" s="1"/>
      <c r="N652" s="27"/>
      <c r="O652" s="1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spans="1:26" ht="12.75" customHeight="1" x14ac:dyDescent="0.2">
      <c r="A653" s="27"/>
      <c r="B653" s="182"/>
      <c r="C653" s="27"/>
      <c r="D653" s="27"/>
      <c r="E653" s="27"/>
      <c r="F653" s="27"/>
      <c r="G653" s="27"/>
      <c r="H653" s="27"/>
      <c r="I653" s="27"/>
      <c r="J653" s="27"/>
      <c r="K653" s="189"/>
      <c r="L653" s="1"/>
      <c r="M653" s="1"/>
      <c r="N653" s="27"/>
      <c r="O653" s="1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spans="1:26" ht="12.75" customHeight="1" x14ac:dyDescent="0.2">
      <c r="A654" s="27"/>
      <c r="B654" s="182"/>
      <c r="C654" s="27"/>
      <c r="D654" s="27"/>
      <c r="E654" s="27"/>
      <c r="F654" s="27"/>
      <c r="G654" s="27"/>
      <c r="H654" s="27"/>
      <c r="I654" s="27"/>
      <c r="J654" s="27"/>
      <c r="K654" s="189"/>
      <c r="L654" s="1"/>
      <c r="M654" s="1"/>
      <c r="N654" s="27"/>
      <c r="O654" s="1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spans="1:26" ht="12.75" customHeight="1" x14ac:dyDescent="0.2">
      <c r="A655" s="27"/>
      <c r="B655" s="182"/>
      <c r="C655" s="27"/>
      <c r="D655" s="27"/>
      <c r="E655" s="27"/>
      <c r="F655" s="27"/>
      <c r="G655" s="27"/>
      <c r="H655" s="27"/>
      <c r="I655" s="27"/>
      <c r="J655" s="27"/>
      <c r="K655" s="189"/>
      <c r="L655" s="1"/>
      <c r="M655" s="1"/>
      <c r="N655" s="27"/>
      <c r="O655" s="1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spans="1:26" ht="12.75" customHeight="1" x14ac:dyDescent="0.2">
      <c r="A656" s="27"/>
      <c r="B656" s="182"/>
      <c r="C656" s="27"/>
      <c r="D656" s="27"/>
      <c r="E656" s="27"/>
      <c r="F656" s="27"/>
      <c r="G656" s="27"/>
      <c r="H656" s="27"/>
      <c r="I656" s="27"/>
      <c r="J656" s="27"/>
      <c r="K656" s="189"/>
      <c r="L656" s="1"/>
      <c r="M656" s="1"/>
      <c r="N656" s="27"/>
      <c r="O656" s="1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spans="1:26" ht="12.75" customHeight="1" x14ac:dyDescent="0.2">
      <c r="A657" s="27"/>
      <c r="B657" s="182"/>
      <c r="C657" s="27"/>
      <c r="D657" s="27"/>
      <c r="E657" s="27"/>
      <c r="F657" s="27"/>
      <c r="G657" s="27"/>
      <c r="H657" s="27"/>
      <c r="I657" s="27"/>
      <c r="J657" s="27"/>
      <c r="K657" s="189"/>
      <c r="L657" s="1"/>
      <c r="M657" s="1"/>
      <c r="N657" s="27"/>
      <c r="O657" s="1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spans="1:26" ht="12.75" customHeight="1" x14ac:dyDescent="0.2">
      <c r="A658" s="27"/>
      <c r="B658" s="182"/>
      <c r="C658" s="27"/>
      <c r="D658" s="27"/>
      <c r="E658" s="27"/>
      <c r="F658" s="27"/>
      <c r="G658" s="27"/>
      <c r="H658" s="27"/>
      <c r="I658" s="27"/>
      <c r="J658" s="27"/>
      <c r="K658" s="189"/>
      <c r="L658" s="1"/>
      <c r="M658" s="1"/>
      <c r="N658" s="27"/>
      <c r="O658" s="1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spans="1:26" ht="12.75" customHeight="1" x14ac:dyDescent="0.2">
      <c r="A659" s="27"/>
      <c r="B659" s="182"/>
      <c r="C659" s="27"/>
      <c r="D659" s="27"/>
      <c r="E659" s="27"/>
      <c r="F659" s="27"/>
      <c r="G659" s="27"/>
      <c r="H659" s="27"/>
      <c r="I659" s="27"/>
      <c r="J659" s="27"/>
      <c r="K659" s="189"/>
      <c r="L659" s="1"/>
      <c r="M659" s="1"/>
      <c r="N659" s="27"/>
      <c r="O659" s="1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spans="1:26" ht="12.75" customHeight="1" x14ac:dyDescent="0.2">
      <c r="A660" s="27"/>
      <c r="B660" s="182"/>
      <c r="C660" s="27"/>
      <c r="D660" s="27"/>
      <c r="E660" s="27"/>
      <c r="F660" s="27"/>
      <c r="G660" s="27"/>
      <c r="H660" s="27"/>
      <c r="I660" s="27"/>
      <c r="J660" s="27"/>
      <c r="K660" s="189"/>
      <c r="L660" s="1"/>
      <c r="M660" s="1"/>
      <c r="N660" s="27"/>
      <c r="O660" s="1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spans="1:26" ht="12.75" customHeight="1" x14ac:dyDescent="0.2">
      <c r="A661" s="27"/>
      <c r="B661" s="182"/>
      <c r="C661" s="27"/>
      <c r="D661" s="27"/>
      <c r="E661" s="27"/>
      <c r="F661" s="27"/>
      <c r="G661" s="27"/>
      <c r="H661" s="27"/>
      <c r="I661" s="27"/>
      <c r="J661" s="27"/>
      <c r="K661" s="189"/>
      <c r="L661" s="1"/>
      <c r="M661" s="1"/>
      <c r="N661" s="27"/>
      <c r="O661" s="1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spans="1:26" ht="12.75" customHeight="1" x14ac:dyDescent="0.2">
      <c r="A662" s="27"/>
      <c r="B662" s="182"/>
      <c r="C662" s="27"/>
      <c r="D662" s="27"/>
      <c r="E662" s="27"/>
      <c r="F662" s="27"/>
      <c r="G662" s="27"/>
      <c r="H662" s="27"/>
      <c r="I662" s="27"/>
      <c r="J662" s="27"/>
      <c r="K662" s="189"/>
      <c r="L662" s="1"/>
      <c r="M662" s="1"/>
      <c r="N662" s="27"/>
      <c r="O662" s="1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spans="1:26" ht="12.75" customHeight="1" x14ac:dyDescent="0.2">
      <c r="A663" s="27"/>
      <c r="B663" s="182"/>
      <c r="C663" s="27"/>
      <c r="D663" s="27"/>
      <c r="E663" s="27"/>
      <c r="F663" s="27"/>
      <c r="G663" s="27"/>
      <c r="H663" s="27"/>
      <c r="I663" s="27"/>
      <c r="J663" s="27"/>
      <c r="K663" s="189"/>
      <c r="L663" s="1"/>
      <c r="M663" s="1"/>
      <c r="N663" s="27"/>
      <c r="O663" s="1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spans="1:26" ht="12.75" customHeight="1" x14ac:dyDescent="0.2">
      <c r="A664" s="27"/>
      <c r="B664" s="182"/>
      <c r="C664" s="27"/>
      <c r="D664" s="27"/>
      <c r="E664" s="27"/>
      <c r="F664" s="27"/>
      <c r="G664" s="27"/>
      <c r="H664" s="27"/>
      <c r="I664" s="27"/>
      <c r="J664" s="27"/>
      <c r="K664" s="189"/>
      <c r="L664" s="1"/>
      <c r="M664" s="1"/>
      <c r="N664" s="27"/>
      <c r="O664" s="1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spans="1:26" ht="12.75" customHeight="1" x14ac:dyDescent="0.2">
      <c r="A665" s="27"/>
      <c r="B665" s="182"/>
      <c r="C665" s="27"/>
      <c r="D665" s="27"/>
      <c r="E665" s="27"/>
      <c r="F665" s="27"/>
      <c r="G665" s="27"/>
      <c r="H665" s="27"/>
      <c r="I665" s="27"/>
      <c r="J665" s="27"/>
      <c r="K665" s="189"/>
      <c r="L665" s="1"/>
      <c r="M665" s="1"/>
      <c r="N665" s="27"/>
      <c r="O665" s="1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spans="1:26" ht="12.75" customHeight="1" x14ac:dyDescent="0.2">
      <c r="A666" s="27"/>
      <c r="B666" s="182"/>
      <c r="C666" s="27"/>
      <c r="D666" s="27"/>
      <c r="E666" s="27"/>
      <c r="F666" s="27"/>
      <c r="G666" s="27"/>
      <c r="H666" s="27"/>
      <c r="I666" s="27"/>
      <c r="J666" s="27"/>
      <c r="K666" s="189"/>
      <c r="L666" s="1"/>
      <c r="M666" s="1"/>
      <c r="N666" s="27"/>
      <c r="O666" s="1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spans="1:26" ht="12.75" customHeight="1" x14ac:dyDescent="0.2">
      <c r="A667" s="27"/>
      <c r="B667" s="182"/>
      <c r="C667" s="27"/>
      <c r="D667" s="27"/>
      <c r="E667" s="27"/>
      <c r="F667" s="27"/>
      <c r="G667" s="27"/>
      <c r="H667" s="27"/>
      <c r="I667" s="27"/>
      <c r="J667" s="27"/>
      <c r="K667" s="189"/>
      <c r="L667" s="1"/>
      <c r="M667" s="1"/>
      <c r="N667" s="27"/>
      <c r="O667" s="1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spans="1:26" ht="12.75" customHeight="1" x14ac:dyDescent="0.2">
      <c r="A668" s="27"/>
      <c r="B668" s="182"/>
      <c r="C668" s="27"/>
      <c r="D668" s="27"/>
      <c r="E668" s="27"/>
      <c r="F668" s="27"/>
      <c r="G668" s="27"/>
      <c r="H668" s="27"/>
      <c r="I668" s="27"/>
      <c r="J668" s="27"/>
      <c r="K668" s="189"/>
      <c r="L668" s="1"/>
      <c r="M668" s="1"/>
      <c r="N668" s="27"/>
      <c r="O668" s="1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spans="1:26" ht="12.75" customHeight="1" x14ac:dyDescent="0.2">
      <c r="A669" s="27"/>
      <c r="B669" s="182"/>
      <c r="C669" s="27"/>
      <c r="D669" s="27"/>
      <c r="E669" s="27"/>
      <c r="F669" s="27"/>
      <c r="G669" s="27"/>
      <c r="H669" s="27"/>
      <c r="I669" s="27"/>
      <c r="J669" s="27"/>
      <c r="K669" s="189"/>
      <c r="L669" s="1"/>
      <c r="M669" s="1"/>
      <c r="N669" s="27"/>
      <c r="O669" s="1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spans="1:26" ht="12.75" customHeight="1" x14ac:dyDescent="0.2">
      <c r="A670" s="27"/>
      <c r="B670" s="182"/>
      <c r="C670" s="27"/>
      <c r="D670" s="27"/>
      <c r="E670" s="27"/>
      <c r="F670" s="27"/>
      <c r="G670" s="27"/>
      <c r="H670" s="27"/>
      <c r="I670" s="27"/>
      <c r="J670" s="27"/>
      <c r="K670" s="189"/>
      <c r="L670" s="1"/>
      <c r="M670" s="1"/>
      <c r="N670" s="27"/>
      <c r="O670" s="1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spans="1:26" ht="12.75" customHeight="1" x14ac:dyDescent="0.2">
      <c r="A671" s="27"/>
      <c r="B671" s="182"/>
      <c r="C671" s="27"/>
      <c r="D671" s="27"/>
      <c r="E671" s="27"/>
      <c r="F671" s="27"/>
      <c r="G671" s="27"/>
      <c r="H671" s="27"/>
      <c r="I671" s="27"/>
      <c r="J671" s="27"/>
      <c r="K671" s="189"/>
      <c r="L671" s="1"/>
      <c r="M671" s="1"/>
      <c r="N671" s="27"/>
      <c r="O671" s="1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spans="1:26" ht="12.75" customHeight="1" x14ac:dyDescent="0.2">
      <c r="A672" s="27"/>
      <c r="B672" s="182"/>
      <c r="C672" s="27"/>
      <c r="D672" s="27"/>
      <c r="E672" s="27"/>
      <c r="F672" s="27"/>
      <c r="G672" s="27"/>
      <c r="H672" s="27"/>
      <c r="I672" s="27"/>
      <c r="J672" s="27"/>
      <c r="K672" s="189"/>
      <c r="L672" s="1"/>
      <c r="M672" s="1"/>
      <c r="N672" s="27"/>
      <c r="O672" s="1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spans="1:26" ht="12.75" customHeight="1" x14ac:dyDescent="0.2">
      <c r="A673" s="27"/>
      <c r="B673" s="182"/>
      <c r="C673" s="27"/>
      <c r="D673" s="27"/>
      <c r="E673" s="27"/>
      <c r="F673" s="27"/>
      <c r="G673" s="27"/>
      <c r="H673" s="27"/>
      <c r="I673" s="27"/>
      <c r="J673" s="27"/>
      <c r="K673" s="189"/>
      <c r="L673" s="1"/>
      <c r="M673" s="1"/>
      <c r="N673" s="27"/>
      <c r="O673" s="1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spans="1:26" ht="12.75" customHeight="1" x14ac:dyDescent="0.2">
      <c r="A674" s="27"/>
      <c r="B674" s="182"/>
      <c r="C674" s="27"/>
      <c r="D674" s="27"/>
      <c r="E674" s="27"/>
      <c r="F674" s="27"/>
      <c r="G674" s="27"/>
      <c r="H674" s="27"/>
      <c r="I674" s="27"/>
      <c r="J674" s="27"/>
      <c r="K674" s="189"/>
      <c r="L674" s="1"/>
      <c r="M674" s="1"/>
      <c r="N674" s="27"/>
      <c r="O674" s="1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spans="1:26" ht="12.75" customHeight="1" x14ac:dyDescent="0.2">
      <c r="A675" s="27"/>
      <c r="B675" s="182"/>
      <c r="C675" s="27"/>
      <c r="D675" s="27"/>
      <c r="E675" s="27"/>
      <c r="F675" s="27"/>
      <c r="G675" s="27"/>
      <c r="H675" s="27"/>
      <c r="I675" s="27"/>
      <c r="J675" s="27"/>
      <c r="K675" s="189"/>
      <c r="L675" s="1"/>
      <c r="M675" s="1"/>
      <c r="N675" s="27"/>
      <c r="O675" s="1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spans="1:26" ht="12.75" customHeight="1" x14ac:dyDescent="0.2">
      <c r="A676" s="27"/>
      <c r="B676" s="182"/>
      <c r="C676" s="27"/>
      <c r="D676" s="27"/>
      <c r="E676" s="27"/>
      <c r="F676" s="27"/>
      <c r="G676" s="27"/>
      <c r="H676" s="27"/>
      <c r="I676" s="27"/>
      <c r="J676" s="27"/>
      <c r="K676" s="189"/>
      <c r="L676" s="1"/>
      <c r="M676" s="1"/>
      <c r="N676" s="27"/>
      <c r="O676" s="1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spans="1:26" ht="12.75" customHeight="1" x14ac:dyDescent="0.2">
      <c r="A677" s="27"/>
      <c r="B677" s="182"/>
      <c r="C677" s="27"/>
      <c r="D677" s="27"/>
      <c r="E677" s="27"/>
      <c r="F677" s="27"/>
      <c r="G677" s="27"/>
      <c r="H677" s="27"/>
      <c r="I677" s="27"/>
      <c r="J677" s="27"/>
      <c r="K677" s="189"/>
      <c r="L677" s="1"/>
      <c r="M677" s="1"/>
      <c r="N677" s="27"/>
      <c r="O677" s="1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spans="1:26" ht="12.75" customHeight="1" x14ac:dyDescent="0.2">
      <c r="A678" s="27"/>
      <c r="B678" s="182"/>
      <c r="C678" s="27"/>
      <c r="D678" s="27"/>
      <c r="E678" s="27"/>
      <c r="F678" s="27"/>
      <c r="G678" s="27"/>
      <c r="H678" s="27"/>
      <c r="I678" s="27"/>
      <c r="J678" s="27"/>
      <c r="K678" s="189"/>
      <c r="L678" s="1"/>
      <c r="M678" s="1"/>
      <c r="N678" s="27"/>
      <c r="O678" s="1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spans="1:26" ht="12.75" customHeight="1" x14ac:dyDescent="0.2">
      <c r="A679" s="27"/>
      <c r="B679" s="182"/>
      <c r="C679" s="27"/>
      <c r="D679" s="27"/>
      <c r="E679" s="27"/>
      <c r="F679" s="27"/>
      <c r="G679" s="27"/>
      <c r="H679" s="27"/>
      <c r="I679" s="27"/>
      <c r="J679" s="27"/>
      <c r="K679" s="189"/>
      <c r="L679" s="1"/>
      <c r="M679" s="1"/>
      <c r="N679" s="27"/>
      <c r="O679" s="1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spans="1:26" ht="12.75" customHeight="1" x14ac:dyDescent="0.2">
      <c r="A680" s="27"/>
      <c r="B680" s="182"/>
      <c r="C680" s="27"/>
      <c r="D680" s="27"/>
      <c r="E680" s="27"/>
      <c r="F680" s="27"/>
      <c r="G680" s="27"/>
      <c r="H680" s="27"/>
      <c r="I680" s="27"/>
      <c r="J680" s="27"/>
      <c r="K680" s="189"/>
      <c r="L680" s="1"/>
      <c r="M680" s="1"/>
      <c r="N680" s="27"/>
      <c r="O680" s="1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spans="1:26" ht="12.75" customHeight="1" x14ac:dyDescent="0.2">
      <c r="A681" s="27"/>
      <c r="B681" s="182"/>
      <c r="C681" s="27"/>
      <c r="D681" s="27"/>
      <c r="E681" s="27"/>
      <c r="F681" s="27"/>
      <c r="G681" s="27"/>
      <c r="H681" s="27"/>
      <c r="I681" s="27"/>
      <c r="J681" s="27"/>
      <c r="K681" s="189"/>
      <c r="L681" s="1"/>
      <c r="M681" s="1"/>
      <c r="N681" s="27"/>
      <c r="O681" s="1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spans="1:26" ht="12.75" customHeight="1" x14ac:dyDescent="0.2">
      <c r="A682" s="27"/>
      <c r="B682" s="182"/>
      <c r="C682" s="27"/>
      <c r="D682" s="27"/>
      <c r="E682" s="27"/>
      <c r="F682" s="27"/>
      <c r="G682" s="27"/>
      <c r="H682" s="27"/>
      <c r="I682" s="27"/>
      <c r="J682" s="27"/>
      <c r="K682" s="189"/>
      <c r="L682" s="1"/>
      <c r="M682" s="1"/>
      <c r="N682" s="27"/>
      <c r="O682" s="1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spans="1:26" ht="12.75" customHeight="1" x14ac:dyDescent="0.2">
      <c r="A683" s="27"/>
      <c r="B683" s="182"/>
      <c r="C683" s="27"/>
      <c r="D683" s="27"/>
      <c r="E683" s="27"/>
      <c r="F683" s="27"/>
      <c r="G683" s="27"/>
      <c r="H683" s="27"/>
      <c r="I683" s="27"/>
      <c r="J683" s="27"/>
      <c r="K683" s="189"/>
      <c r="L683" s="1"/>
      <c r="M683" s="1"/>
      <c r="N683" s="27"/>
      <c r="O683" s="1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spans="1:26" ht="12.75" customHeight="1" x14ac:dyDescent="0.2">
      <c r="A684" s="27"/>
      <c r="B684" s="182"/>
      <c r="C684" s="27"/>
      <c r="D684" s="27"/>
      <c r="E684" s="27"/>
      <c r="F684" s="27"/>
      <c r="G684" s="27"/>
      <c r="H684" s="27"/>
      <c r="I684" s="27"/>
      <c r="J684" s="27"/>
      <c r="K684" s="189"/>
      <c r="L684" s="1"/>
      <c r="M684" s="1"/>
      <c r="N684" s="27"/>
      <c r="O684" s="1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spans="1:26" ht="12.75" customHeight="1" x14ac:dyDescent="0.2">
      <c r="A685" s="27"/>
      <c r="B685" s="182"/>
      <c r="C685" s="27"/>
      <c r="D685" s="27"/>
      <c r="E685" s="27"/>
      <c r="F685" s="27"/>
      <c r="G685" s="27"/>
      <c r="H685" s="27"/>
      <c r="I685" s="27"/>
      <c r="J685" s="27"/>
      <c r="K685" s="189"/>
      <c r="L685" s="1"/>
      <c r="M685" s="1"/>
      <c r="N685" s="27"/>
      <c r="O685" s="1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spans="1:26" ht="12.75" customHeight="1" x14ac:dyDescent="0.2">
      <c r="A686" s="27"/>
      <c r="B686" s="182"/>
      <c r="C686" s="27"/>
      <c r="D686" s="27"/>
      <c r="E686" s="27"/>
      <c r="F686" s="27"/>
      <c r="G686" s="27"/>
      <c r="H686" s="27"/>
      <c r="I686" s="27"/>
      <c r="J686" s="27"/>
      <c r="K686" s="189"/>
      <c r="L686" s="1"/>
      <c r="M686" s="1"/>
      <c r="N686" s="27"/>
      <c r="O686" s="1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spans="1:26" ht="12.75" customHeight="1" x14ac:dyDescent="0.2">
      <c r="A687" s="27"/>
      <c r="B687" s="182"/>
      <c r="C687" s="27"/>
      <c r="D687" s="27"/>
      <c r="E687" s="27"/>
      <c r="F687" s="27"/>
      <c r="G687" s="27"/>
      <c r="H687" s="27"/>
      <c r="I687" s="27"/>
      <c r="J687" s="27"/>
      <c r="K687" s="189"/>
      <c r="L687" s="1"/>
      <c r="M687" s="1"/>
      <c r="N687" s="27"/>
      <c r="O687" s="1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spans="1:26" ht="12.75" customHeight="1" x14ac:dyDescent="0.2">
      <c r="A688" s="27"/>
      <c r="B688" s="182"/>
      <c r="C688" s="27"/>
      <c r="D688" s="27"/>
      <c r="E688" s="27"/>
      <c r="F688" s="27"/>
      <c r="G688" s="27"/>
      <c r="H688" s="27"/>
      <c r="I688" s="27"/>
      <c r="J688" s="27"/>
      <c r="K688" s="189"/>
      <c r="L688" s="1"/>
      <c r="M688" s="1"/>
      <c r="N688" s="27"/>
      <c r="O688" s="1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spans="1:26" ht="12.75" customHeight="1" x14ac:dyDescent="0.2">
      <c r="A689" s="27"/>
      <c r="B689" s="182"/>
      <c r="C689" s="27"/>
      <c r="D689" s="27"/>
      <c r="E689" s="27"/>
      <c r="F689" s="27"/>
      <c r="G689" s="27"/>
      <c r="H689" s="27"/>
      <c r="I689" s="27"/>
      <c r="J689" s="27"/>
      <c r="K689" s="189"/>
      <c r="L689" s="1"/>
      <c r="M689" s="1"/>
      <c r="N689" s="27"/>
      <c r="O689" s="1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spans="1:26" ht="12.75" customHeight="1" x14ac:dyDescent="0.2">
      <c r="A690" s="27"/>
      <c r="B690" s="182"/>
      <c r="C690" s="27"/>
      <c r="D690" s="27"/>
      <c r="E690" s="27"/>
      <c r="F690" s="27"/>
      <c r="G690" s="27"/>
      <c r="H690" s="27"/>
      <c r="I690" s="27"/>
      <c r="J690" s="27"/>
      <c r="K690" s="189"/>
      <c r="L690" s="1"/>
      <c r="M690" s="1"/>
      <c r="N690" s="27"/>
      <c r="O690" s="1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spans="1:26" ht="12.75" customHeight="1" x14ac:dyDescent="0.2">
      <c r="A691" s="27"/>
      <c r="B691" s="182"/>
      <c r="C691" s="27"/>
      <c r="D691" s="27"/>
      <c r="E691" s="27"/>
      <c r="F691" s="27"/>
      <c r="G691" s="27"/>
      <c r="H691" s="27"/>
      <c r="I691" s="27"/>
      <c r="J691" s="27"/>
      <c r="K691" s="189"/>
      <c r="L691" s="1"/>
      <c r="M691" s="1"/>
      <c r="N691" s="27"/>
      <c r="O691" s="1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spans="1:26" ht="12.75" customHeight="1" x14ac:dyDescent="0.2">
      <c r="A692" s="27"/>
      <c r="B692" s="182"/>
      <c r="C692" s="27"/>
      <c r="D692" s="27"/>
      <c r="E692" s="27"/>
      <c r="F692" s="27"/>
      <c r="G692" s="27"/>
      <c r="H692" s="27"/>
      <c r="I692" s="27"/>
      <c r="J692" s="27"/>
      <c r="K692" s="189"/>
      <c r="L692" s="1"/>
      <c r="M692" s="1"/>
      <c r="N692" s="27"/>
      <c r="O692" s="1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spans="1:26" ht="12.75" customHeight="1" x14ac:dyDescent="0.2">
      <c r="A693" s="27"/>
      <c r="B693" s="182"/>
      <c r="C693" s="27"/>
      <c r="D693" s="27"/>
      <c r="E693" s="27"/>
      <c r="F693" s="27"/>
      <c r="G693" s="27"/>
      <c r="H693" s="27"/>
      <c r="I693" s="27"/>
      <c r="J693" s="27"/>
      <c r="K693" s="189"/>
      <c r="L693" s="1"/>
      <c r="M693" s="1"/>
      <c r="N693" s="27"/>
      <c r="O693" s="1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spans="1:26" ht="12.75" customHeight="1" x14ac:dyDescent="0.2">
      <c r="A694" s="27"/>
      <c r="B694" s="182"/>
      <c r="C694" s="27"/>
      <c r="D694" s="27"/>
      <c r="E694" s="27"/>
      <c r="F694" s="27"/>
      <c r="G694" s="27"/>
      <c r="H694" s="27"/>
      <c r="I694" s="27"/>
      <c r="J694" s="27"/>
      <c r="K694" s="189"/>
      <c r="L694" s="1"/>
      <c r="M694" s="1"/>
      <c r="N694" s="27"/>
      <c r="O694" s="1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spans="1:26" ht="12.75" customHeight="1" x14ac:dyDescent="0.2">
      <c r="A695" s="27"/>
      <c r="B695" s="182"/>
      <c r="C695" s="27"/>
      <c r="D695" s="27"/>
      <c r="E695" s="27"/>
      <c r="F695" s="27"/>
      <c r="G695" s="27"/>
      <c r="H695" s="27"/>
      <c r="I695" s="27"/>
      <c r="J695" s="27"/>
      <c r="K695" s="189"/>
      <c r="L695" s="1"/>
      <c r="M695" s="1"/>
      <c r="N695" s="27"/>
      <c r="O695" s="1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spans="1:26" ht="12.75" customHeight="1" x14ac:dyDescent="0.2">
      <c r="A696" s="27"/>
      <c r="B696" s="182"/>
      <c r="C696" s="27"/>
      <c r="D696" s="27"/>
      <c r="E696" s="27"/>
      <c r="F696" s="27"/>
      <c r="G696" s="27"/>
      <c r="H696" s="27"/>
      <c r="I696" s="27"/>
      <c r="J696" s="27"/>
      <c r="K696" s="189"/>
      <c r="L696" s="1"/>
      <c r="M696" s="1"/>
      <c r="N696" s="27"/>
      <c r="O696" s="1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spans="1:26" ht="12.75" customHeight="1" x14ac:dyDescent="0.2">
      <c r="A697" s="27"/>
      <c r="B697" s="182"/>
      <c r="C697" s="27"/>
      <c r="D697" s="27"/>
      <c r="E697" s="27"/>
      <c r="F697" s="27"/>
      <c r="G697" s="27"/>
      <c r="H697" s="27"/>
      <c r="I697" s="27"/>
      <c r="J697" s="27"/>
      <c r="K697" s="189"/>
      <c r="L697" s="1"/>
      <c r="M697" s="1"/>
      <c r="N697" s="27"/>
      <c r="O697" s="1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spans="1:26" ht="12.75" customHeight="1" x14ac:dyDescent="0.2">
      <c r="A698" s="27"/>
      <c r="B698" s="182"/>
      <c r="C698" s="27"/>
      <c r="D698" s="27"/>
      <c r="E698" s="27"/>
      <c r="F698" s="27"/>
      <c r="G698" s="27"/>
      <c r="H698" s="27"/>
      <c r="I698" s="27"/>
      <c r="J698" s="27"/>
      <c r="K698" s="189"/>
      <c r="L698" s="1"/>
      <c r="M698" s="1"/>
      <c r="N698" s="27"/>
      <c r="O698" s="1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spans="1:26" ht="12.75" customHeight="1" x14ac:dyDescent="0.2">
      <c r="A699" s="27"/>
      <c r="B699" s="182"/>
      <c r="C699" s="27"/>
      <c r="D699" s="27"/>
      <c r="E699" s="27"/>
      <c r="F699" s="27"/>
      <c r="G699" s="27"/>
      <c r="H699" s="27"/>
      <c r="I699" s="27"/>
      <c r="J699" s="27"/>
      <c r="K699" s="189"/>
      <c r="L699" s="1"/>
      <c r="M699" s="1"/>
      <c r="N699" s="27"/>
      <c r="O699" s="1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spans="1:26" ht="12.75" customHeight="1" x14ac:dyDescent="0.2">
      <c r="A700" s="27"/>
      <c r="B700" s="182"/>
      <c r="C700" s="27"/>
      <c r="D700" s="27"/>
      <c r="E700" s="27"/>
      <c r="F700" s="27"/>
      <c r="G700" s="27"/>
      <c r="H700" s="27"/>
      <c r="I700" s="27"/>
      <c r="J700" s="27"/>
      <c r="K700" s="189"/>
      <c r="L700" s="1"/>
      <c r="M700" s="1"/>
      <c r="N700" s="27"/>
      <c r="O700" s="1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spans="1:26" ht="12.75" customHeight="1" x14ac:dyDescent="0.2">
      <c r="A701" s="27"/>
      <c r="B701" s="182"/>
      <c r="C701" s="27"/>
      <c r="D701" s="27"/>
      <c r="E701" s="27"/>
      <c r="F701" s="27"/>
      <c r="G701" s="27"/>
      <c r="H701" s="27"/>
      <c r="I701" s="27"/>
      <c r="J701" s="27"/>
      <c r="K701" s="189"/>
      <c r="L701" s="1"/>
      <c r="M701" s="1"/>
      <c r="N701" s="27"/>
      <c r="O701" s="1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spans="1:26" ht="12.75" customHeight="1" x14ac:dyDescent="0.2">
      <c r="A702" s="27"/>
      <c r="B702" s="182"/>
      <c r="C702" s="27"/>
      <c r="D702" s="27"/>
      <c r="E702" s="27"/>
      <c r="F702" s="27"/>
      <c r="G702" s="27"/>
      <c r="H702" s="27"/>
      <c r="I702" s="27"/>
      <c r="J702" s="27"/>
      <c r="K702" s="189"/>
      <c r="L702" s="1"/>
      <c r="M702" s="1"/>
      <c r="N702" s="27"/>
      <c r="O702" s="1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spans="1:26" ht="12.75" customHeight="1" x14ac:dyDescent="0.2">
      <c r="A703" s="27"/>
      <c r="B703" s="182"/>
      <c r="C703" s="27"/>
      <c r="D703" s="27"/>
      <c r="E703" s="27"/>
      <c r="F703" s="27"/>
      <c r="G703" s="27"/>
      <c r="H703" s="27"/>
      <c r="I703" s="27"/>
      <c r="J703" s="27"/>
      <c r="K703" s="189"/>
      <c r="L703" s="1"/>
      <c r="M703" s="1"/>
      <c r="N703" s="27"/>
      <c r="O703" s="1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spans="1:26" ht="12.75" customHeight="1" x14ac:dyDescent="0.2">
      <c r="A704" s="27"/>
      <c r="B704" s="182"/>
      <c r="C704" s="27"/>
      <c r="D704" s="27"/>
      <c r="E704" s="27"/>
      <c r="F704" s="27"/>
      <c r="G704" s="27"/>
      <c r="H704" s="27"/>
      <c r="I704" s="27"/>
      <c r="J704" s="27"/>
      <c r="K704" s="189"/>
      <c r="L704" s="1"/>
      <c r="M704" s="1"/>
      <c r="N704" s="27"/>
      <c r="O704" s="1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spans="1:26" ht="12.75" customHeight="1" x14ac:dyDescent="0.2">
      <c r="A705" s="27"/>
      <c r="B705" s="182"/>
      <c r="C705" s="27"/>
      <c r="D705" s="27"/>
      <c r="E705" s="27"/>
      <c r="F705" s="27"/>
      <c r="G705" s="27"/>
      <c r="H705" s="27"/>
      <c r="I705" s="27"/>
      <c r="J705" s="27"/>
      <c r="K705" s="189"/>
      <c r="L705" s="1"/>
      <c r="M705" s="1"/>
      <c r="N705" s="27"/>
      <c r="O705" s="1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spans="1:26" ht="12.75" customHeight="1" x14ac:dyDescent="0.2">
      <c r="A706" s="27"/>
      <c r="B706" s="182"/>
      <c r="C706" s="27"/>
      <c r="D706" s="27"/>
      <c r="E706" s="27"/>
      <c r="F706" s="27"/>
      <c r="G706" s="27"/>
      <c r="H706" s="27"/>
      <c r="I706" s="27"/>
      <c r="J706" s="27"/>
      <c r="K706" s="189"/>
      <c r="L706" s="1"/>
      <c r="M706" s="1"/>
      <c r="N706" s="27"/>
      <c r="O706" s="1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spans="1:26" ht="12.75" customHeight="1" x14ac:dyDescent="0.2">
      <c r="A707" s="27"/>
      <c r="B707" s="182"/>
      <c r="C707" s="27"/>
      <c r="D707" s="27"/>
      <c r="E707" s="27"/>
      <c r="F707" s="27"/>
      <c r="G707" s="27"/>
      <c r="H707" s="27"/>
      <c r="I707" s="27"/>
      <c r="J707" s="27"/>
      <c r="K707" s="189"/>
      <c r="L707" s="1"/>
      <c r="M707" s="1"/>
      <c r="N707" s="27"/>
      <c r="O707" s="1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spans="1:26" ht="12.75" customHeight="1" x14ac:dyDescent="0.2">
      <c r="A708" s="27"/>
      <c r="B708" s="182"/>
      <c r="C708" s="27"/>
      <c r="D708" s="27"/>
      <c r="E708" s="27"/>
      <c r="F708" s="27"/>
      <c r="G708" s="27"/>
      <c r="H708" s="27"/>
      <c r="I708" s="27"/>
      <c r="J708" s="27"/>
      <c r="K708" s="189"/>
      <c r="L708" s="1"/>
      <c r="M708" s="1"/>
      <c r="N708" s="27"/>
      <c r="O708" s="1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spans="1:26" ht="12.75" customHeight="1" x14ac:dyDescent="0.2">
      <c r="A709" s="27"/>
      <c r="B709" s="182"/>
      <c r="C709" s="27"/>
      <c r="D709" s="27"/>
      <c r="E709" s="27"/>
      <c r="F709" s="27"/>
      <c r="G709" s="27"/>
      <c r="H709" s="27"/>
      <c r="I709" s="27"/>
      <c r="J709" s="27"/>
      <c r="K709" s="189"/>
      <c r="L709" s="1"/>
      <c r="M709" s="1"/>
      <c r="N709" s="27"/>
      <c r="O709" s="1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spans="1:26" ht="12.75" customHeight="1" x14ac:dyDescent="0.2">
      <c r="A710" s="27"/>
      <c r="B710" s="182"/>
      <c r="C710" s="27"/>
      <c r="D710" s="27"/>
      <c r="E710" s="27"/>
      <c r="F710" s="27"/>
      <c r="G710" s="27"/>
      <c r="H710" s="27"/>
      <c r="I710" s="27"/>
      <c r="J710" s="27"/>
      <c r="K710" s="189"/>
      <c r="L710" s="1"/>
      <c r="M710" s="1"/>
      <c r="N710" s="27"/>
      <c r="O710" s="1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spans="1:26" ht="12.75" customHeight="1" x14ac:dyDescent="0.2">
      <c r="A711" s="27"/>
      <c r="B711" s="182"/>
      <c r="C711" s="27"/>
      <c r="D711" s="27"/>
      <c r="E711" s="27"/>
      <c r="F711" s="27"/>
      <c r="G711" s="27"/>
      <c r="H711" s="27"/>
      <c r="I711" s="27"/>
      <c r="J711" s="27"/>
      <c r="K711" s="189"/>
      <c r="L711" s="1"/>
      <c r="M711" s="1"/>
      <c r="N711" s="27"/>
      <c r="O711" s="1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spans="1:26" ht="12.75" customHeight="1" x14ac:dyDescent="0.2">
      <c r="A712" s="27"/>
      <c r="B712" s="182"/>
      <c r="C712" s="27"/>
      <c r="D712" s="27"/>
      <c r="E712" s="27"/>
      <c r="F712" s="27"/>
      <c r="G712" s="27"/>
      <c r="H712" s="27"/>
      <c r="I712" s="27"/>
      <c r="J712" s="27"/>
      <c r="K712" s="189"/>
      <c r="L712" s="1"/>
      <c r="M712" s="1"/>
      <c r="N712" s="27"/>
      <c r="O712" s="1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spans="1:26" ht="12.75" customHeight="1" x14ac:dyDescent="0.2">
      <c r="A713" s="27"/>
      <c r="B713" s="182"/>
      <c r="C713" s="27"/>
      <c r="D713" s="27"/>
      <c r="E713" s="27"/>
      <c r="F713" s="27"/>
      <c r="G713" s="27"/>
      <c r="H713" s="27"/>
      <c r="I713" s="27"/>
      <c r="J713" s="27"/>
      <c r="K713" s="189"/>
      <c r="L713" s="1"/>
      <c r="M713" s="1"/>
      <c r="N713" s="27"/>
      <c r="O713" s="1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spans="1:26" ht="12.75" customHeight="1" x14ac:dyDescent="0.2">
      <c r="A714" s="27"/>
      <c r="B714" s="182"/>
      <c r="C714" s="27"/>
      <c r="D714" s="27"/>
      <c r="E714" s="27"/>
      <c r="F714" s="27"/>
      <c r="G714" s="27"/>
      <c r="H714" s="27"/>
      <c r="I714" s="27"/>
      <c r="J714" s="27"/>
      <c r="K714" s="189"/>
      <c r="L714" s="1"/>
      <c r="M714" s="1"/>
      <c r="N714" s="27"/>
      <c r="O714" s="1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spans="1:26" ht="12.75" customHeight="1" x14ac:dyDescent="0.2">
      <c r="A715" s="27"/>
      <c r="B715" s="182"/>
      <c r="C715" s="27"/>
      <c r="D715" s="27"/>
      <c r="E715" s="27"/>
      <c r="F715" s="27"/>
      <c r="G715" s="27"/>
      <c r="H715" s="27"/>
      <c r="I715" s="27"/>
      <c r="J715" s="27"/>
      <c r="K715" s="189"/>
      <c r="L715" s="1"/>
      <c r="M715" s="1"/>
      <c r="N715" s="27"/>
      <c r="O715" s="1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spans="1:26" ht="12.75" customHeight="1" x14ac:dyDescent="0.2">
      <c r="A716" s="27"/>
      <c r="B716" s="182"/>
      <c r="C716" s="27"/>
      <c r="D716" s="27"/>
      <c r="E716" s="27"/>
      <c r="F716" s="27"/>
      <c r="G716" s="27"/>
      <c r="H716" s="27"/>
      <c r="I716" s="27"/>
      <c r="J716" s="27"/>
      <c r="K716" s="189"/>
      <c r="L716" s="1"/>
      <c r="M716" s="1"/>
      <c r="N716" s="27"/>
      <c r="O716" s="1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spans="1:26" ht="12.75" customHeight="1" x14ac:dyDescent="0.2">
      <c r="A717" s="27"/>
      <c r="B717" s="182"/>
      <c r="C717" s="27"/>
      <c r="D717" s="27"/>
      <c r="E717" s="27"/>
      <c r="F717" s="27"/>
      <c r="G717" s="27"/>
      <c r="H717" s="27"/>
      <c r="I717" s="27"/>
      <c r="J717" s="27"/>
      <c r="K717" s="189"/>
      <c r="L717" s="1"/>
      <c r="M717" s="1"/>
      <c r="N717" s="27"/>
      <c r="O717" s="1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spans="1:26" ht="12.75" customHeight="1" x14ac:dyDescent="0.2">
      <c r="A718" s="27"/>
      <c r="B718" s="182"/>
      <c r="C718" s="27"/>
      <c r="D718" s="27"/>
      <c r="E718" s="27"/>
      <c r="F718" s="27"/>
      <c r="G718" s="27"/>
      <c r="H718" s="27"/>
      <c r="I718" s="27"/>
      <c r="J718" s="27"/>
      <c r="K718" s="189"/>
      <c r="L718" s="1"/>
      <c r="M718" s="1"/>
      <c r="N718" s="27"/>
      <c r="O718" s="1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spans="1:26" ht="12.75" customHeight="1" x14ac:dyDescent="0.2">
      <c r="A719" s="27"/>
      <c r="B719" s="182"/>
      <c r="C719" s="27"/>
      <c r="D719" s="27"/>
      <c r="E719" s="27"/>
      <c r="F719" s="27"/>
      <c r="G719" s="27"/>
      <c r="H719" s="27"/>
      <c r="I719" s="27"/>
      <c r="J719" s="27"/>
      <c r="K719" s="189"/>
      <c r="L719" s="1"/>
      <c r="M719" s="1"/>
      <c r="N719" s="27"/>
      <c r="O719" s="1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spans="1:26" ht="12.75" customHeight="1" x14ac:dyDescent="0.2">
      <c r="A720" s="27"/>
      <c r="B720" s="182"/>
      <c r="C720" s="27"/>
      <c r="D720" s="27"/>
      <c r="E720" s="27"/>
      <c r="F720" s="27"/>
      <c r="G720" s="27"/>
      <c r="H720" s="27"/>
      <c r="I720" s="27"/>
      <c r="J720" s="27"/>
      <c r="K720" s="189"/>
      <c r="L720" s="1"/>
      <c r="M720" s="1"/>
      <c r="N720" s="27"/>
      <c r="O720" s="1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spans="1:26" ht="12.75" customHeight="1" x14ac:dyDescent="0.2">
      <c r="A721" s="27"/>
      <c r="B721" s="182"/>
      <c r="C721" s="27"/>
      <c r="D721" s="27"/>
      <c r="E721" s="27"/>
      <c r="F721" s="27"/>
      <c r="G721" s="27"/>
      <c r="H721" s="27"/>
      <c r="I721" s="27"/>
      <c r="J721" s="27"/>
      <c r="K721" s="189"/>
      <c r="L721" s="1"/>
      <c r="M721" s="1"/>
      <c r="N721" s="27"/>
      <c r="O721" s="1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spans="1:26" ht="12.75" customHeight="1" x14ac:dyDescent="0.2">
      <c r="A722" s="27"/>
      <c r="B722" s="182"/>
      <c r="C722" s="27"/>
      <c r="D722" s="27"/>
      <c r="E722" s="27"/>
      <c r="F722" s="27"/>
      <c r="G722" s="27"/>
      <c r="H722" s="27"/>
      <c r="I722" s="27"/>
      <c r="J722" s="27"/>
      <c r="K722" s="189"/>
      <c r="L722" s="1"/>
      <c r="M722" s="1"/>
      <c r="N722" s="27"/>
      <c r="O722" s="1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spans="1:26" ht="12.75" customHeight="1" x14ac:dyDescent="0.2">
      <c r="A723" s="27"/>
      <c r="B723" s="182"/>
      <c r="C723" s="27"/>
      <c r="D723" s="27"/>
      <c r="E723" s="27"/>
      <c r="F723" s="27"/>
      <c r="G723" s="27"/>
      <c r="H723" s="27"/>
      <c r="I723" s="27"/>
      <c r="J723" s="27"/>
      <c r="K723" s="189"/>
      <c r="L723" s="1"/>
      <c r="M723" s="1"/>
      <c r="N723" s="27"/>
      <c r="O723" s="1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spans="1:26" ht="12.75" customHeight="1" x14ac:dyDescent="0.2">
      <c r="A724" s="27"/>
      <c r="B724" s="182"/>
      <c r="C724" s="27"/>
      <c r="D724" s="27"/>
      <c r="E724" s="27"/>
      <c r="F724" s="27"/>
      <c r="G724" s="27"/>
      <c r="H724" s="27"/>
      <c r="I724" s="27"/>
      <c r="J724" s="27"/>
      <c r="K724" s="189"/>
      <c r="L724" s="1"/>
      <c r="M724" s="1"/>
      <c r="N724" s="27"/>
      <c r="O724" s="1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spans="1:26" ht="12.75" customHeight="1" x14ac:dyDescent="0.2">
      <c r="A725" s="27"/>
      <c r="B725" s="182"/>
      <c r="C725" s="27"/>
      <c r="D725" s="27"/>
      <c r="E725" s="27"/>
      <c r="F725" s="27"/>
      <c r="G725" s="27"/>
      <c r="H725" s="27"/>
      <c r="I725" s="27"/>
      <c r="J725" s="27"/>
      <c r="K725" s="189"/>
      <c r="L725" s="1"/>
      <c r="M725" s="1"/>
      <c r="N725" s="27"/>
      <c r="O725" s="1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spans="1:26" ht="12.75" customHeight="1" x14ac:dyDescent="0.2">
      <c r="A726" s="27"/>
      <c r="B726" s="182"/>
      <c r="C726" s="27"/>
      <c r="D726" s="27"/>
      <c r="E726" s="27"/>
      <c r="F726" s="27"/>
      <c r="G726" s="27"/>
      <c r="H726" s="27"/>
      <c r="I726" s="27"/>
      <c r="J726" s="27"/>
      <c r="K726" s="189"/>
      <c r="L726" s="1"/>
      <c r="M726" s="1"/>
      <c r="N726" s="27"/>
      <c r="O726" s="1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spans="1:26" ht="12.75" customHeight="1" x14ac:dyDescent="0.2">
      <c r="A727" s="27"/>
      <c r="B727" s="182"/>
      <c r="C727" s="27"/>
      <c r="D727" s="27"/>
      <c r="E727" s="27"/>
      <c r="F727" s="27"/>
      <c r="G727" s="27"/>
      <c r="H727" s="27"/>
      <c r="I727" s="27"/>
      <c r="J727" s="27"/>
      <c r="K727" s="189"/>
      <c r="L727" s="1"/>
      <c r="M727" s="1"/>
      <c r="N727" s="27"/>
      <c r="O727" s="1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spans="1:26" ht="12.75" customHeight="1" x14ac:dyDescent="0.2">
      <c r="A728" s="27"/>
      <c r="B728" s="182"/>
      <c r="C728" s="27"/>
      <c r="D728" s="27"/>
      <c r="E728" s="27"/>
      <c r="F728" s="27"/>
      <c r="G728" s="27"/>
      <c r="H728" s="27"/>
      <c r="I728" s="27"/>
      <c r="J728" s="27"/>
      <c r="K728" s="189"/>
      <c r="L728" s="1"/>
      <c r="M728" s="1"/>
      <c r="N728" s="27"/>
      <c r="O728" s="1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spans="1:26" ht="12.75" customHeight="1" x14ac:dyDescent="0.2">
      <c r="A729" s="27"/>
      <c r="B729" s="182"/>
      <c r="C729" s="27"/>
      <c r="D729" s="27"/>
      <c r="E729" s="27"/>
      <c r="F729" s="27"/>
      <c r="G729" s="27"/>
      <c r="H729" s="27"/>
      <c r="I729" s="27"/>
      <c r="J729" s="27"/>
      <c r="K729" s="189"/>
      <c r="L729" s="1"/>
      <c r="M729" s="1"/>
      <c r="N729" s="27"/>
      <c r="O729" s="1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spans="1:26" ht="12.75" customHeight="1" x14ac:dyDescent="0.2">
      <c r="A730" s="27"/>
      <c r="B730" s="182"/>
      <c r="C730" s="27"/>
      <c r="D730" s="27"/>
      <c r="E730" s="27"/>
      <c r="F730" s="27"/>
      <c r="G730" s="27"/>
      <c r="H730" s="27"/>
      <c r="I730" s="27"/>
      <c r="J730" s="27"/>
      <c r="K730" s="189"/>
      <c r="L730" s="1"/>
      <c r="M730" s="1"/>
      <c r="N730" s="27"/>
      <c r="O730" s="1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spans="1:26" ht="12.75" customHeight="1" x14ac:dyDescent="0.2">
      <c r="A731" s="27"/>
      <c r="B731" s="182"/>
      <c r="C731" s="27"/>
      <c r="D731" s="27"/>
      <c r="E731" s="27"/>
      <c r="F731" s="27"/>
      <c r="G731" s="27"/>
      <c r="H731" s="27"/>
      <c r="I731" s="27"/>
      <c r="J731" s="27"/>
      <c r="K731" s="189"/>
      <c r="L731" s="1"/>
      <c r="M731" s="1"/>
      <c r="N731" s="27"/>
      <c r="O731" s="1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spans="1:26" ht="12.75" customHeight="1" x14ac:dyDescent="0.2">
      <c r="A732" s="27"/>
      <c r="B732" s="182"/>
      <c r="C732" s="27"/>
      <c r="D732" s="27"/>
      <c r="E732" s="27"/>
      <c r="F732" s="27"/>
      <c r="G732" s="27"/>
      <c r="H732" s="27"/>
      <c r="I732" s="27"/>
      <c r="J732" s="27"/>
      <c r="K732" s="189"/>
      <c r="L732" s="1"/>
      <c r="M732" s="1"/>
      <c r="N732" s="27"/>
      <c r="O732" s="1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spans="1:26" ht="12.75" customHeight="1" x14ac:dyDescent="0.2">
      <c r="A733" s="27"/>
      <c r="B733" s="182"/>
      <c r="C733" s="27"/>
      <c r="D733" s="27"/>
      <c r="E733" s="27"/>
      <c r="F733" s="27"/>
      <c r="G733" s="27"/>
      <c r="H733" s="27"/>
      <c r="I733" s="27"/>
      <c r="J733" s="27"/>
      <c r="K733" s="189"/>
      <c r="L733" s="1"/>
      <c r="M733" s="1"/>
      <c r="N733" s="27"/>
      <c r="O733" s="1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spans="1:26" ht="12.75" customHeight="1" x14ac:dyDescent="0.2">
      <c r="A734" s="27"/>
      <c r="B734" s="182"/>
      <c r="C734" s="27"/>
      <c r="D734" s="27"/>
      <c r="E734" s="27"/>
      <c r="F734" s="27"/>
      <c r="G734" s="27"/>
      <c r="H734" s="27"/>
      <c r="I734" s="27"/>
      <c r="J734" s="27"/>
      <c r="K734" s="189"/>
      <c r="L734" s="1"/>
      <c r="M734" s="1"/>
      <c r="N734" s="27"/>
      <c r="O734" s="1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spans="1:26" ht="12.75" customHeight="1" x14ac:dyDescent="0.2">
      <c r="A735" s="27"/>
      <c r="B735" s="182"/>
      <c r="C735" s="27"/>
      <c r="D735" s="27"/>
      <c r="E735" s="27"/>
      <c r="F735" s="27"/>
      <c r="G735" s="27"/>
      <c r="H735" s="27"/>
      <c r="I735" s="27"/>
      <c r="J735" s="27"/>
      <c r="K735" s="189"/>
      <c r="L735" s="1"/>
      <c r="M735" s="1"/>
      <c r="N735" s="27"/>
      <c r="O735" s="1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spans="1:26" ht="12.75" customHeight="1" x14ac:dyDescent="0.2">
      <c r="A736" s="27"/>
      <c r="B736" s="182"/>
      <c r="C736" s="27"/>
      <c r="D736" s="27"/>
      <c r="E736" s="27"/>
      <c r="F736" s="27"/>
      <c r="G736" s="27"/>
      <c r="H736" s="27"/>
      <c r="I736" s="27"/>
      <c r="J736" s="27"/>
      <c r="K736" s="189"/>
      <c r="L736" s="1"/>
      <c r="M736" s="1"/>
      <c r="N736" s="27"/>
      <c r="O736" s="1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spans="1:26" ht="12.75" customHeight="1" x14ac:dyDescent="0.2">
      <c r="A737" s="27"/>
      <c r="B737" s="182"/>
      <c r="C737" s="27"/>
      <c r="D737" s="27"/>
      <c r="E737" s="27"/>
      <c r="F737" s="27"/>
      <c r="G737" s="27"/>
      <c r="H737" s="27"/>
      <c r="I737" s="27"/>
      <c r="J737" s="27"/>
      <c r="K737" s="189"/>
      <c r="L737" s="1"/>
      <c r="M737" s="1"/>
      <c r="N737" s="27"/>
      <c r="O737" s="1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spans="1:26" ht="12.75" customHeight="1" x14ac:dyDescent="0.2">
      <c r="A738" s="27"/>
      <c r="B738" s="182"/>
      <c r="C738" s="27"/>
      <c r="D738" s="27"/>
      <c r="E738" s="27"/>
      <c r="F738" s="27"/>
      <c r="G738" s="27"/>
      <c r="H738" s="27"/>
      <c r="I738" s="27"/>
      <c r="J738" s="27"/>
      <c r="K738" s="189"/>
      <c r="L738" s="1"/>
      <c r="M738" s="1"/>
      <c r="N738" s="27"/>
      <c r="O738" s="1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spans="1:26" ht="12.75" customHeight="1" x14ac:dyDescent="0.2">
      <c r="A739" s="27"/>
      <c r="B739" s="182"/>
      <c r="C739" s="27"/>
      <c r="D739" s="27"/>
      <c r="E739" s="27"/>
      <c r="F739" s="27"/>
      <c r="G739" s="27"/>
      <c r="H739" s="27"/>
      <c r="I739" s="27"/>
      <c r="J739" s="27"/>
      <c r="K739" s="189"/>
      <c r="L739" s="1"/>
      <c r="M739" s="1"/>
      <c r="N739" s="27"/>
      <c r="O739" s="1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spans="1:26" ht="12.75" customHeight="1" x14ac:dyDescent="0.2">
      <c r="A740" s="27"/>
      <c r="B740" s="182"/>
      <c r="C740" s="27"/>
      <c r="D740" s="27"/>
      <c r="E740" s="27"/>
      <c r="F740" s="27"/>
      <c r="G740" s="27"/>
      <c r="H740" s="27"/>
      <c r="I740" s="27"/>
      <c r="J740" s="27"/>
      <c r="K740" s="189"/>
      <c r="L740" s="1"/>
      <c r="M740" s="1"/>
      <c r="N740" s="27"/>
      <c r="O740" s="1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spans="1:26" ht="12.75" customHeight="1" x14ac:dyDescent="0.2">
      <c r="A741" s="27"/>
      <c r="B741" s="182"/>
      <c r="C741" s="27"/>
      <c r="D741" s="27"/>
      <c r="E741" s="27"/>
      <c r="F741" s="27"/>
      <c r="G741" s="27"/>
      <c r="H741" s="27"/>
      <c r="I741" s="27"/>
      <c r="J741" s="27"/>
      <c r="K741" s="189"/>
      <c r="L741" s="1"/>
      <c r="M741" s="1"/>
      <c r="N741" s="27"/>
      <c r="O741" s="1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spans="1:26" ht="12.75" customHeight="1" x14ac:dyDescent="0.2">
      <c r="A742" s="27"/>
      <c r="B742" s="182"/>
      <c r="C742" s="27"/>
      <c r="D742" s="27"/>
      <c r="E742" s="27"/>
      <c r="F742" s="27"/>
      <c r="G742" s="27"/>
      <c r="H742" s="27"/>
      <c r="I742" s="27"/>
      <c r="J742" s="27"/>
      <c r="K742" s="189"/>
      <c r="L742" s="1"/>
      <c r="M742" s="1"/>
      <c r="N742" s="27"/>
      <c r="O742" s="1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spans="1:26" ht="12.75" customHeight="1" x14ac:dyDescent="0.2">
      <c r="A743" s="27"/>
      <c r="B743" s="182"/>
      <c r="C743" s="27"/>
      <c r="D743" s="27"/>
      <c r="E743" s="27"/>
      <c r="F743" s="27"/>
      <c r="G743" s="27"/>
      <c r="H743" s="27"/>
      <c r="I743" s="27"/>
      <c r="J743" s="27"/>
      <c r="K743" s="189"/>
      <c r="L743" s="1"/>
      <c r="M743" s="1"/>
      <c r="N743" s="27"/>
      <c r="O743" s="1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spans="1:26" ht="12.75" customHeight="1" x14ac:dyDescent="0.2">
      <c r="A744" s="27"/>
      <c r="B744" s="182"/>
      <c r="C744" s="27"/>
      <c r="D744" s="27"/>
      <c r="E744" s="27"/>
      <c r="F744" s="27"/>
      <c r="G744" s="27"/>
      <c r="H744" s="27"/>
      <c r="I744" s="27"/>
      <c r="J744" s="27"/>
      <c r="K744" s="189"/>
      <c r="L744" s="1"/>
      <c r="M744" s="1"/>
      <c r="N744" s="27"/>
      <c r="O744" s="1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spans="1:26" ht="12.75" customHeight="1" x14ac:dyDescent="0.2">
      <c r="A745" s="27"/>
      <c r="B745" s="182"/>
      <c r="C745" s="27"/>
      <c r="D745" s="27"/>
      <c r="E745" s="27"/>
      <c r="F745" s="27"/>
      <c r="G745" s="27"/>
      <c r="H745" s="27"/>
      <c r="I745" s="27"/>
      <c r="J745" s="27"/>
      <c r="K745" s="189"/>
      <c r="L745" s="1"/>
      <c r="M745" s="1"/>
      <c r="N745" s="27"/>
      <c r="O745" s="1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spans="1:26" ht="12.75" customHeight="1" x14ac:dyDescent="0.2">
      <c r="A746" s="27"/>
      <c r="B746" s="182"/>
      <c r="C746" s="27"/>
      <c r="D746" s="27"/>
      <c r="E746" s="27"/>
      <c r="F746" s="27"/>
      <c r="G746" s="27"/>
      <c r="H746" s="27"/>
      <c r="I746" s="27"/>
      <c r="J746" s="27"/>
      <c r="K746" s="189"/>
      <c r="L746" s="1"/>
      <c r="M746" s="1"/>
      <c r="N746" s="27"/>
      <c r="O746" s="1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spans="1:26" ht="12.75" customHeight="1" x14ac:dyDescent="0.2">
      <c r="A747" s="27"/>
      <c r="B747" s="182"/>
      <c r="C747" s="27"/>
      <c r="D747" s="27"/>
      <c r="E747" s="27"/>
      <c r="F747" s="27"/>
      <c r="G747" s="27"/>
      <c r="H747" s="27"/>
      <c r="I747" s="27"/>
      <c r="J747" s="27"/>
      <c r="K747" s="189"/>
      <c r="L747" s="1"/>
      <c r="M747" s="1"/>
      <c r="N747" s="27"/>
      <c r="O747" s="1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spans="1:26" ht="12.75" customHeight="1" x14ac:dyDescent="0.2">
      <c r="A748" s="27"/>
      <c r="B748" s="182"/>
      <c r="C748" s="27"/>
      <c r="D748" s="27"/>
      <c r="E748" s="27"/>
      <c r="F748" s="27"/>
      <c r="G748" s="27"/>
      <c r="H748" s="27"/>
      <c r="I748" s="27"/>
      <c r="J748" s="27"/>
      <c r="K748" s="189"/>
      <c r="L748" s="1"/>
      <c r="M748" s="1"/>
      <c r="N748" s="27"/>
      <c r="O748" s="1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spans="1:26" ht="12.75" customHeight="1" x14ac:dyDescent="0.2">
      <c r="A749" s="27"/>
      <c r="B749" s="182"/>
      <c r="C749" s="27"/>
      <c r="D749" s="27"/>
      <c r="E749" s="27"/>
      <c r="F749" s="27"/>
      <c r="G749" s="27"/>
      <c r="H749" s="27"/>
      <c r="I749" s="27"/>
      <c r="J749" s="27"/>
      <c r="K749" s="189"/>
      <c r="L749" s="1"/>
      <c r="M749" s="1"/>
      <c r="N749" s="27"/>
      <c r="O749" s="1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spans="1:26" ht="12.75" customHeight="1" x14ac:dyDescent="0.2">
      <c r="A750" s="27"/>
      <c r="B750" s="182"/>
      <c r="C750" s="27"/>
      <c r="D750" s="27"/>
      <c r="E750" s="27"/>
      <c r="F750" s="27"/>
      <c r="G750" s="27"/>
      <c r="H750" s="27"/>
      <c r="I750" s="27"/>
      <c r="J750" s="27"/>
      <c r="K750" s="189"/>
      <c r="L750" s="1"/>
      <c r="M750" s="1"/>
      <c r="N750" s="27"/>
      <c r="O750" s="1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spans="1:26" ht="12.75" customHeight="1" x14ac:dyDescent="0.2">
      <c r="A751" s="27"/>
      <c r="B751" s="182"/>
      <c r="C751" s="27"/>
      <c r="D751" s="27"/>
      <c r="E751" s="27"/>
      <c r="F751" s="27"/>
      <c r="G751" s="27"/>
      <c r="H751" s="27"/>
      <c r="I751" s="27"/>
      <c r="J751" s="27"/>
      <c r="K751" s="189"/>
      <c r="L751" s="1"/>
      <c r="M751" s="1"/>
      <c r="N751" s="27"/>
      <c r="O751" s="1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spans="1:26" ht="12.75" customHeight="1" x14ac:dyDescent="0.2">
      <c r="A752" s="27"/>
      <c r="B752" s="182"/>
      <c r="C752" s="27"/>
      <c r="D752" s="27"/>
      <c r="E752" s="27"/>
      <c r="F752" s="27"/>
      <c r="G752" s="27"/>
      <c r="H752" s="27"/>
      <c r="I752" s="27"/>
      <c r="J752" s="27"/>
      <c r="K752" s="189"/>
      <c r="L752" s="1"/>
      <c r="M752" s="1"/>
      <c r="N752" s="27"/>
      <c r="O752" s="1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spans="1:26" ht="12.75" customHeight="1" x14ac:dyDescent="0.2">
      <c r="A753" s="27"/>
      <c r="B753" s="182"/>
      <c r="C753" s="27"/>
      <c r="D753" s="27"/>
      <c r="E753" s="27"/>
      <c r="F753" s="27"/>
      <c r="G753" s="27"/>
      <c r="H753" s="27"/>
      <c r="I753" s="27"/>
      <c r="J753" s="27"/>
      <c r="K753" s="189"/>
      <c r="L753" s="1"/>
      <c r="M753" s="1"/>
      <c r="N753" s="27"/>
      <c r="O753" s="1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spans="1:26" ht="12.75" customHeight="1" x14ac:dyDescent="0.2">
      <c r="A754" s="27"/>
      <c r="B754" s="182"/>
      <c r="C754" s="27"/>
      <c r="D754" s="27"/>
      <c r="E754" s="27"/>
      <c r="F754" s="27"/>
      <c r="G754" s="27"/>
      <c r="H754" s="27"/>
      <c r="I754" s="27"/>
      <c r="J754" s="27"/>
      <c r="K754" s="189"/>
      <c r="L754" s="1"/>
      <c r="M754" s="1"/>
      <c r="N754" s="27"/>
      <c r="O754" s="1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spans="1:26" ht="12.75" customHeight="1" x14ac:dyDescent="0.2">
      <c r="A755" s="27"/>
      <c r="B755" s="182"/>
      <c r="C755" s="27"/>
      <c r="D755" s="27"/>
      <c r="E755" s="27"/>
      <c r="F755" s="27"/>
      <c r="G755" s="27"/>
      <c r="H755" s="27"/>
      <c r="I755" s="27"/>
      <c r="J755" s="27"/>
      <c r="K755" s="189"/>
      <c r="L755" s="1"/>
      <c r="M755" s="1"/>
      <c r="N755" s="27"/>
      <c r="O755" s="1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spans="1:26" ht="12.75" customHeight="1" x14ac:dyDescent="0.2">
      <c r="A756" s="27"/>
      <c r="B756" s="182"/>
      <c r="C756" s="27"/>
      <c r="D756" s="27"/>
      <c r="E756" s="27"/>
      <c r="F756" s="27"/>
      <c r="G756" s="27"/>
      <c r="H756" s="27"/>
      <c r="I756" s="27"/>
      <c r="J756" s="27"/>
      <c r="K756" s="189"/>
      <c r="L756" s="1"/>
      <c r="M756" s="1"/>
      <c r="N756" s="27"/>
      <c r="O756" s="1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spans="1:26" ht="12.75" customHeight="1" x14ac:dyDescent="0.2">
      <c r="A757" s="27"/>
      <c r="B757" s="182"/>
      <c r="C757" s="27"/>
      <c r="D757" s="27"/>
      <c r="E757" s="27"/>
      <c r="F757" s="27"/>
      <c r="G757" s="27"/>
      <c r="H757" s="27"/>
      <c r="I757" s="27"/>
      <c r="J757" s="27"/>
      <c r="K757" s="189"/>
      <c r="L757" s="1"/>
      <c r="M757" s="1"/>
      <c r="N757" s="27"/>
      <c r="O757" s="1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spans="1:26" ht="12.75" customHeight="1" x14ac:dyDescent="0.2">
      <c r="A758" s="27"/>
      <c r="B758" s="182"/>
      <c r="C758" s="27"/>
      <c r="D758" s="27"/>
      <c r="E758" s="27"/>
      <c r="F758" s="27"/>
      <c r="G758" s="27"/>
      <c r="H758" s="27"/>
      <c r="I758" s="27"/>
      <c r="J758" s="27"/>
      <c r="K758" s="189"/>
      <c r="L758" s="1"/>
      <c r="M758" s="1"/>
      <c r="N758" s="27"/>
      <c r="O758" s="1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spans="1:26" ht="12.75" customHeight="1" x14ac:dyDescent="0.2">
      <c r="A759" s="27"/>
      <c r="B759" s="182"/>
      <c r="C759" s="27"/>
      <c r="D759" s="27"/>
      <c r="E759" s="27"/>
      <c r="F759" s="27"/>
      <c r="G759" s="27"/>
      <c r="H759" s="27"/>
      <c r="I759" s="27"/>
      <c r="J759" s="27"/>
      <c r="K759" s="189"/>
      <c r="L759" s="1"/>
      <c r="M759" s="1"/>
      <c r="N759" s="27"/>
      <c r="O759" s="1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spans="1:26" ht="12.75" customHeight="1" x14ac:dyDescent="0.2">
      <c r="A760" s="27"/>
      <c r="B760" s="182"/>
      <c r="C760" s="27"/>
      <c r="D760" s="27"/>
      <c r="E760" s="27"/>
      <c r="F760" s="27"/>
      <c r="G760" s="27"/>
      <c r="H760" s="27"/>
      <c r="I760" s="27"/>
      <c r="J760" s="27"/>
      <c r="K760" s="189"/>
      <c r="L760" s="1"/>
      <c r="M760" s="1"/>
      <c r="N760" s="27"/>
      <c r="O760" s="1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spans="1:26" ht="12.75" customHeight="1" x14ac:dyDescent="0.2">
      <c r="A761" s="27"/>
      <c r="B761" s="182"/>
      <c r="C761" s="27"/>
      <c r="D761" s="27"/>
      <c r="E761" s="27"/>
      <c r="F761" s="27"/>
      <c r="G761" s="27"/>
      <c r="H761" s="27"/>
      <c r="I761" s="27"/>
      <c r="J761" s="27"/>
      <c r="K761" s="189"/>
      <c r="L761" s="1"/>
      <c r="M761" s="1"/>
      <c r="N761" s="27"/>
      <c r="O761" s="1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spans="1:26" ht="12.75" customHeight="1" x14ac:dyDescent="0.2">
      <c r="A762" s="27"/>
      <c r="B762" s="182"/>
      <c r="C762" s="27"/>
      <c r="D762" s="27"/>
      <c r="E762" s="27"/>
      <c r="F762" s="27"/>
      <c r="G762" s="27"/>
      <c r="H762" s="27"/>
      <c r="I762" s="27"/>
      <c r="J762" s="27"/>
      <c r="K762" s="189"/>
      <c r="L762" s="1"/>
      <c r="M762" s="1"/>
      <c r="N762" s="27"/>
      <c r="O762" s="1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spans="1:26" ht="12.75" customHeight="1" x14ac:dyDescent="0.2">
      <c r="A763" s="27"/>
      <c r="B763" s="182"/>
      <c r="C763" s="27"/>
      <c r="D763" s="27"/>
      <c r="E763" s="27"/>
      <c r="F763" s="27"/>
      <c r="G763" s="27"/>
      <c r="H763" s="27"/>
      <c r="I763" s="27"/>
      <c r="J763" s="27"/>
      <c r="K763" s="189"/>
      <c r="L763" s="1"/>
      <c r="M763" s="1"/>
      <c r="N763" s="27"/>
      <c r="O763" s="1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spans="1:26" ht="12.75" customHeight="1" x14ac:dyDescent="0.2">
      <c r="A764" s="27"/>
      <c r="B764" s="182"/>
      <c r="C764" s="27"/>
      <c r="D764" s="27"/>
      <c r="E764" s="27"/>
      <c r="F764" s="27"/>
      <c r="G764" s="27"/>
      <c r="H764" s="27"/>
      <c r="I764" s="27"/>
      <c r="J764" s="27"/>
      <c r="K764" s="189"/>
      <c r="L764" s="1"/>
      <c r="M764" s="1"/>
      <c r="N764" s="27"/>
      <c r="O764" s="1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spans="1:26" ht="12.75" customHeight="1" x14ac:dyDescent="0.2">
      <c r="A765" s="27"/>
      <c r="B765" s="182"/>
      <c r="C765" s="27"/>
      <c r="D765" s="27"/>
      <c r="E765" s="27"/>
      <c r="F765" s="27"/>
      <c r="G765" s="27"/>
      <c r="H765" s="27"/>
      <c r="I765" s="27"/>
      <c r="J765" s="27"/>
      <c r="K765" s="189"/>
      <c r="L765" s="1"/>
      <c r="M765" s="1"/>
      <c r="N765" s="27"/>
      <c r="O765" s="1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spans="1:26" ht="12.75" customHeight="1" x14ac:dyDescent="0.2">
      <c r="A766" s="27"/>
      <c r="B766" s="182"/>
      <c r="C766" s="27"/>
      <c r="D766" s="27"/>
      <c r="E766" s="27"/>
      <c r="F766" s="27"/>
      <c r="G766" s="27"/>
      <c r="H766" s="27"/>
      <c r="I766" s="27"/>
      <c r="J766" s="27"/>
      <c r="K766" s="189"/>
      <c r="L766" s="1"/>
      <c r="M766" s="1"/>
      <c r="N766" s="27"/>
      <c r="O766" s="1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spans="1:26" ht="12.75" customHeight="1" x14ac:dyDescent="0.2">
      <c r="A767" s="27"/>
      <c r="B767" s="182"/>
      <c r="C767" s="27"/>
      <c r="D767" s="27"/>
      <c r="E767" s="27"/>
      <c r="F767" s="27"/>
      <c r="G767" s="27"/>
      <c r="H767" s="27"/>
      <c r="I767" s="27"/>
      <c r="J767" s="27"/>
      <c r="K767" s="189"/>
      <c r="L767" s="1"/>
      <c r="M767" s="1"/>
      <c r="N767" s="27"/>
      <c r="O767" s="1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spans="1:26" ht="12.75" customHeight="1" x14ac:dyDescent="0.2">
      <c r="A768" s="27"/>
      <c r="B768" s="182"/>
      <c r="C768" s="27"/>
      <c r="D768" s="27"/>
      <c r="E768" s="27"/>
      <c r="F768" s="27"/>
      <c r="G768" s="27"/>
      <c r="H768" s="27"/>
      <c r="I768" s="27"/>
      <c r="J768" s="27"/>
      <c r="K768" s="189"/>
      <c r="L768" s="1"/>
      <c r="M768" s="1"/>
      <c r="N768" s="27"/>
      <c r="O768" s="1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spans="1:26" ht="12.75" customHeight="1" x14ac:dyDescent="0.2">
      <c r="A769" s="27"/>
      <c r="B769" s="182"/>
      <c r="C769" s="27"/>
      <c r="D769" s="27"/>
      <c r="E769" s="27"/>
      <c r="F769" s="27"/>
      <c r="G769" s="27"/>
      <c r="H769" s="27"/>
      <c r="I769" s="27"/>
      <c r="J769" s="27"/>
      <c r="K769" s="189"/>
      <c r="L769" s="1"/>
      <c r="M769" s="1"/>
      <c r="N769" s="27"/>
      <c r="O769" s="1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spans="1:26" ht="12.75" customHeight="1" x14ac:dyDescent="0.2">
      <c r="A770" s="27"/>
      <c r="B770" s="182"/>
      <c r="C770" s="27"/>
      <c r="D770" s="27"/>
      <c r="E770" s="27"/>
      <c r="F770" s="27"/>
      <c r="G770" s="27"/>
      <c r="H770" s="27"/>
      <c r="I770" s="27"/>
      <c r="J770" s="27"/>
      <c r="K770" s="189"/>
      <c r="L770" s="1"/>
      <c r="M770" s="1"/>
      <c r="N770" s="27"/>
      <c r="O770" s="1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spans="1:26" ht="12.75" customHeight="1" x14ac:dyDescent="0.2">
      <c r="A771" s="27"/>
      <c r="B771" s="182"/>
      <c r="C771" s="27"/>
      <c r="D771" s="27"/>
      <c r="E771" s="27"/>
      <c r="F771" s="27"/>
      <c r="G771" s="27"/>
      <c r="H771" s="27"/>
      <c r="I771" s="27"/>
      <c r="J771" s="27"/>
      <c r="K771" s="189"/>
      <c r="L771" s="1"/>
      <c r="M771" s="1"/>
      <c r="N771" s="27"/>
      <c r="O771" s="1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spans="1:26" ht="12.75" customHeight="1" x14ac:dyDescent="0.2">
      <c r="A772" s="27"/>
      <c r="B772" s="182"/>
      <c r="C772" s="27"/>
      <c r="D772" s="27"/>
      <c r="E772" s="27"/>
      <c r="F772" s="27"/>
      <c r="G772" s="27"/>
      <c r="H772" s="27"/>
      <c r="I772" s="27"/>
      <c r="J772" s="27"/>
      <c r="K772" s="189"/>
      <c r="L772" s="1"/>
      <c r="M772" s="1"/>
      <c r="N772" s="27"/>
      <c r="O772" s="1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spans="1:26" ht="12.75" customHeight="1" x14ac:dyDescent="0.2">
      <c r="A773" s="27"/>
      <c r="B773" s="182"/>
      <c r="C773" s="27"/>
      <c r="D773" s="27"/>
      <c r="E773" s="27"/>
      <c r="F773" s="27"/>
      <c r="G773" s="27"/>
      <c r="H773" s="27"/>
      <c r="I773" s="27"/>
      <c r="J773" s="27"/>
      <c r="K773" s="189"/>
      <c r="L773" s="1"/>
      <c r="M773" s="1"/>
      <c r="N773" s="27"/>
      <c r="O773" s="1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spans="1:26" ht="12.75" customHeight="1" x14ac:dyDescent="0.2">
      <c r="A774" s="27"/>
      <c r="B774" s="182"/>
      <c r="C774" s="27"/>
      <c r="D774" s="27"/>
      <c r="E774" s="27"/>
      <c r="F774" s="27"/>
      <c r="G774" s="27"/>
      <c r="H774" s="27"/>
      <c r="I774" s="27"/>
      <c r="J774" s="27"/>
      <c r="K774" s="189"/>
      <c r="L774" s="1"/>
      <c r="M774" s="1"/>
      <c r="N774" s="27"/>
      <c r="O774" s="1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spans="1:26" ht="12.75" customHeight="1" x14ac:dyDescent="0.2">
      <c r="A775" s="27"/>
      <c r="B775" s="182"/>
      <c r="C775" s="27"/>
      <c r="D775" s="27"/>
      <c r="E775" s="27"/>
      <c r="F775" s="27"/>
      <c r="G775" s="27"/>
      <c r="H775" s="27"/>
      <c r="I775" s="27"/>
      <c r="J775" s="27"/>
      <c r="K775" s="189"/>
      <c r="L775" s="1"/>
      <c r="M775" s="1"/>
      <c r="N775" s="27"/>
      <c r="O775" s="1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spans="1:26" ht="12.75" customHeight="1" x14ac:dyDescent="0.2">
      <c r="A776" s="27"/>
      <c r="B776" s="182"/>
      <c r="C776" s="27"/>
      <c r="D776" s="27"/>
      <c r="E776" s="27"/>
      <c r="F776" s="27"/>
      <c r="G776" s="27"/>
      <c r="H776" s="27"/>
      <c r="I776" s="27"/>
      <c r="J776" s="27"/>
      <c r="K776" s="189"/>
      <c r="L776" s="1"/>
      <c r="M776" s="1"/>
      <c r="N776" s="27"/>
      <c r="O776" s="1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spans="1:26" ht="12.75" customHeight="1" x14ac:dyDescent="0.2">
      <c r="A777" s="27"/>
      <c r="B777" s="182"/>
      <c r="C777" s="27"/>
      <c r="D777" s="27"/>
      <c r="E777" s="27"/>
      <c r="F777" s="27"/>
      <c r="G777" s="27"/>
      <c r="H777" s="27"/>
      <c r="I777" s="27"/>
      <c r="J777" s="27"/>
      <c r="K777" s="189"/>
      <c r="L777" s="1"/>
      <c r="M777" s="1"/>
      <c r="N777" s="27"/>
      <c r="O777" s="1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spans="1:26" ht="12.75" customHeight="1" x14ac:dyDescent="0.2">
      <c r="A778" s="27"/>
      <c r="B778" s="182"/>
      <c r="C778" s="27"/>
      <c r="D778" s="27"/>
      <c r="E778" s="27"/>
      <c r="F778" s="27"/>
      <c r="G778" s="27"/>
      <c r="H778" s="27"/>
      <c r="I778" s="27"/>
      <c r="J778" s="27"/>
      <c r="K778" s="189"/>
      <c r="L778" s="1"/>
      <c r="M778" s="1"/>
      <c r="N778" s="27"/>
      <c r="O778" s="1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spans="1:26" ht="12.75" customHeight="1" x14ac:dyDescent="0.2">
      <c r="A779" s="27"/>
      <c r="B779" s="182"/>
      <c r="C779" s="27"/>
      <c r="D779" s="27"/>
      <c r="E779" s="27"/>
      <c r="F779" s="27"/>
      <c r="G779" s="27"/>
      <c r="H779" s="27"/>
      <c r="I779" s="27"/>
      <c r="J779" s="27"/>
      <c r="K779" s="189"/>
      <c r="L779" s="1"/>
      <c r="M779" s="1"/>
      <c r="N779" s="27"/>
      <c r="O779" s="1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spans="1:26" ht="12.75" customHeight="1" x14ac:dyDescent="0.2">
      <c r="A780" s="27"/>
      <c r="B780" s="182"/>
      <c r="C780" s="27"/>
      <c r="D780" s="27"/>
      <c r="E780" s="27"/>
      <c r="F780" s="27"/>
      <c r="G780" s="27"/>
      <c r="H780" s="27"/>
      <c r="I780" s="27"/>
      <c r="J780" s="27"/>
      <c r="K780" s="189"/>
      <c r="L780" s="1"/>
      <c r="M780" s="1"/>
      <c r="N780" s="27"/>
      <c r="O780" s="1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spans="1:26" ht="12.75" customHeight="1" x14ac:dyDescent="0.2">
      <c r="A781" s="27"/>
      <c r="B781" s="182"/>
      <c r="C781" s="27"/>
      <c r="D781" s="27"/>
      <c r="E781" s="27"/>
      <c r="F781" s="27"/>
      <c r="G781" s="27"/>
      <c r="H781" s="27"/>
      <c r="I781" s="27"/>
      <c r="J781" s="27"/>
      <c r="K781" s="189"/>
      <c r="L781" s="1"/>
      <c r="M781" s="1"/>
      <c r="N781" s="27"/>
      <c r="O781" s="1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spans="1:26" ht="12.75" customHeight="1" x14ac:dyDescent="0.2">
      <c r="A782" s="27"/>
      <c r="B782" s="182"/>
      <c r="C782" s="27"/>
      <c r="D782" s="27"/>
      <c r="E782" s="27"/>
      <c r="F782" s="27"/>
      <c r="G782" s="27"/>
      <c r="H782" s="27"/>
      <c r="I782" s="27"/>
      <c r="J782" s="27"/>
      <c r="K782" s="189"/>
      <c r="L782" s="1"/>
      <c r="M782" s="1"/>
      <c r="N782" s="27"/>
      <c r="O782" s="1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spans="1:26" ht="12.75" customHeight="1" x14ac:dyDescent="0.2">
      <c r="A783" s="27"/>
      <c r="B783" s="182"/>
      <c r="C783" s="27"/>
      <c r="D783" s="27"/>
      <c r="E783" s="27"/>
      <c r="F783" s="27"/>
      <c r="G783" s="27"/>
      <c r="H783" s="27"/>
      <c r="I783" s="27"/>
      <c r="J783" s="27"/>
      <c r="K783" s="189"/>
      <c r="L783" s="1"/>
      <c r="M783" s="1"/>
      <c r="N783" s="27"/>
      <c r="O783" s="1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spans="1:26" ht="12.75" customHeight="1" x14ac:dyDescent="0.2">
      <c r="A784" s="27"/>
      <c r="B784" s="182"/>
      <c r="C784" s="27"/>
      <c r="D784" s="27"/>
      <c r="E784" s="27"/>
      <c r="F784" s="27"/>
      <c r="G784" s="27"/>
      <c r="H784" s="27"/>
      <c r="I784" s="27"/>
      <c r="J784" s="27"/>
      <c r="K784" s="189"/>
      <c r="L784" s="1"/>
      <c r="M784" s="1"/>
      <c r="N784" s="27"/>
      <c r="O784" s="1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spans="1:26" ht="12.75" customHeight="1" x14ac:dyDescent="0.2">
      <c r="A785" s="27"/>
      <c r="B785" s="182"/>
      <c r="C785" s="27"/>
      <c r="D785" s="27"/>
      <c r="E785" s="27"/>
      <c r="F785" s="27"/>
      <c r="G785" s="27"/>
      <c r="H785" s="27"/>
      <c r="I785" s="27"/>
      <c r="J785" s="27"/>
      <c r="K785" s="189"/>
      <c r="L785" s="1"/>
      <c r="M785" s="1"/>
      <c r="N785" s="27"/>
      <c r="O785" s="1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spans="1:26" ht="12.75" customHeight="1" x14ac:dyDescent="0.2">
      <c r="A786" s="27"/>
      <c r="B786" s="182"/>
      <c r="C786" s="27"/>
      <c r="D786" s="27"/>
      <c r="E786" s="27"/>
      <c r="F786" s="27"/>
      <c r="G786" s="27"/>
      <c r="H786" s="27"/>
      <c r="I786" s="27"/>
      <c r="J786" s="27"/>
      <c r="K786" s="189"/>
      <c r="L786" s="1"/>
      <c r="M786" s="1"/>
      <c r="N786" s="27"/>
      <c r="O786" s="1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spans="1:26" ht="12.75" customHeight="1" x14ac:dyDescent="0.2">
      <c r="A787" s="27"/>
      <c r="B787" s="182"/>
      <c r="C787" s="27"/>
      <c r="D787" s="27"/>
      <c r="E787" s="27"/>
      <c r="F787" s="27"/>
      <c r="G787" s="27"/>
      <c r="H787" s="27"/>
      <c r="I787" s="27"/>
      <c r="J787" s="27"/>
      <c r="K787" s="189"/>
      <c r="L787" s="1"/>
      <c r="M787" s="1"/>
      <c r="N787" s="27"/>
      <c r="O787" s="1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spans="1:26" ht="12.75" customHeight="1" x14ac:dyDescent="0.2">
      <c r="A788" s="27"/>
      <c r="B788" s="182"/>
      <c r="C788" s="27"/>
      <c r="D788" s="27"/>
      <c r="E788" s="27"/>
      <c r="F788" s="27"/>
      <c r="G788" s="27"/>
      <c r="H788" s="27"/>
      <c r="I788" s="27"/>
      <c r="J788" s="27"/>
      <c r="K788" s="189"/>
      <c r="L788" s="1"/>
      <c r="M788" s="1"/>
      <c r="N788" s="27"/>
      <c r="O788" s="1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spans="1:26" ht="12.75" customHeight="1" x14ac:dyDescent="0.2">
      <c r="A789" s="27"/>
      <c r="B789" s="182"/>
      <c r="C789" s="27"/>
      <c r="D789" s="27"/>
      <c r="E789" s="27"/>
      <c r="F789" s="27"/>
      <c r="G789" s="27"/>
      <c r="H789" s="27"/>
      <c r="I789" s="27"/>
      <c r="J789" s="27"/>
      <c r="K789" s="189"/>
      <c r="L789" s="1"/>
      <c r="M789" s="1"/>
      <c r="N789" s="27"/>
      <c r="O789" s="1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spans="1:26" ht="12.75" customHeight="1" x14ac:dyDescent="0.2">
      <c r="A790" s="27"/>
      <c r="B790" s="182"/>
      <c r="C790" s="27"/>
      <c r="D790" s="27"/>
      <c r="E790" s="27"/>
      <c r="F790" s="27"/>
      <c r="G790" s="27"/>
      <c r="H790" s="27"/>
      <c r="I790" s="27"/>
      <c r="J790" s="27"/>
      <c r="K790" s="189"/>
      <c r="L790" s="1"/>
      <c r="M790" s="1"/>
      <c r="N790" s="27"/>
      <c r="O790" s="1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spans="1:26" ht="12.75" customHeight="1" x14ac:dyDescent="0.2">
      <c r="A791" s="27"/>
      <c r="B791" s="182"/>
      <c r="C791" s="27"/>
      <c r="D791" s="27"/>
      <c r="E791" s="27"/>
      <c r="F791" s="27"/>
      <c r="G791" s="27"/>
      <c r="H791" s="27"/>
      <c r="I791" s="27"/>
      <c r="J791" s="27"/>
      <c r="K791" s="189"/>
      <c r="L791" s="1"/>
      <c r="M791" s="1"/>
      <c r="N791" s="27"/>
      <c r="O791" s="1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spans="1:26" ht="12.75" customHeight="1" x14ac:dyDescent="0.2">
      <c r="A792" s="27"/>
      <c r="B792" s="182"/>
      <c r="C792" s="27"/>
      <c r="D792" s="27"/>
      <c r="E792" s="27"/>
      <c r="F792" s="27"/>
      <c r="G792" s="27"/>
      <c r="H792" s="27"/>
      <c r="I792" s="27"/>
      <c r="J792" s="27"/>
      <c r="K792" s="189"/>
      <c r="L792" s="1"/>
      <c r="M792" s="1"/>
      <c r="N792" s="27"/>
      <c r="O792" s="1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spans="1:26" ht="12.75" customHeight="1" x14ac:dyDescent="0.2">
      <c r="A793" s="27"/>
      <c r="B793" s="182"/>
      <c r="C793" s="27"/>
      <c r="D793" s="27"/>
      <c r="E793" s="27"/>
      <c r="F793" s="27"/>
      <c r="G793" s="27"/>
      <c r="H793" s="27"/>
      <c r="I793" s="27"/>
      <c r="J793" s="27"/>
      <c r="K793" s="189"/>
      <c r="L793" s="1"/>
      <c r="M793" s="1"/>
      <c r="N793" s="27"/>
      <c r="O793" s="1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spans="1:26" ht="12.75" customHeight="1" x14ac:dyDescent="0.2">
      <c r="A794" s="27"/>
      <c r="B794" s="182"/>
      <c r="C794" s="27"/>
      <c r="D794" s="27"/>
      <c r="E794" s="27"/>
      <c r="F794" s="27"/>
      <c r="G794" s="27"/>
      <c r="H794" s="27"/>
      <c r="I794" s="27"/>
      <c r="J794" s="27"/>
      <c r="K794" s="189"/>
      <c r="L794" s="1"/>
      <c r="M794" s="1"/>
      <c r="N794" s="27"/>
      <c r="O794" s="1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spans="1:26" ht="12.75" customHeight="1" x14ac:dyDescent="0.2">
      <c r="A795" s="27"/>
      <c r="B795" s="182"/>
      <c r="C795" s="27"/>
      <c r="D795" s="27"/>
      <c r="E795" s="27"/>
      <c r="F795" s="27"/>
      <c r="G795" s="27"/>
      <c r="H795" s="27"/>
      <c r="I795" s="27"/>
      <c r="J795" s="27"/>
      <c r="K795" s="189"/>
      <c r="L795" s="1"/>
      <c r="M795" s="1"/>
      <c r="N795" s="27"/>
      <c r="O795" s="1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spans="1:26" ht="12.75" customHeight="1" x14ac:dyDescent="0.2">
      <c r="A796" s="27"/>
      <c r="B796" s="182"/>
      <c r="C796" s="27"/>
      <c r="D796" s="27"/>
      <c r="E796" s="27"/>
      <c r="F796" s="27"/>
      <c r="G796" s="27"/>
      <c r="H796" s="27"/>
      <c r="I796" s="27"/>
      <c r="J796" s="27"/>
      <c r="K796" s="189"/>
      <c r="L796" s="1"/>
      <c r="M796" s="1"/>
      <c r="N796" s="27"/>
      <c r="O796" s="1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spans="1:26" ht="12.75" customHeight="1" x14ac:dyDescent="0.2">
      <c r="A797" s="27"/>
      <c r="B797" s="182"/>
      <c r="C797" s="27"/>
      <c r="D797" s="27"/>
      <c r="E797" s="27"/>
      <c r="F797" s="27"/>
      <c r="G797" s="27"/>
      <c r="H797" s="27"/>
      <c r="I797" s="27"/>
      <c r="J797" s="27"/>
      <c r="K797" s="189"/>
      <c r="L797" s="1"/>
      <c r="M797" s="1"/>
      <c r="N797" s="27"/>
      <c r="O797" s="1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spans="1:26" ht="12.75" customHeight="1" x14ac:dyDescent="0.2">
      <c r="A798" s="27"/>
      <c r="B798" s="182"/>
      <c r="C798" s="27"/>
      <c r="D798" s="27"/>
      <c r="E798" s="27"/>
      <c r="F798" s="27"/>
      <c r="G798" s="27"/>
      <c r="H798" s="27"/>
      <c r="I798" s="27"/>
      <c r="J798" s="27"/>
      <c r="K798" s="189"/>
      <c r="L798" s="1"/>
      <c r="M798" s="1"/>
      <c r="N798" s="27"/>
      <c r="O798" s="1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spans="1:26" ht="12.75" customHeight="1" x14ac:dyDescent="0.2">
      <c r="A799" s="27"/>
      <c r="B799" s="182"/>
      <c r="C799" s="27"/>
      <c r="D799" s="27"/>
      <c r="E799" s="27"/>
      <c r="F799" s="27"/>
      <c r="G799" s="27"/>
      <c r="H799" s="27"/>
      <c r="I799" s="27"/>
      <c r="J799" s="27"/>
      <c r="K799" s="189"/>
      <c r="L799" s="1"/>
      <c r="M799" s="1"/>
      <c r="N799" s="27"/>
      <c r="O799" s="1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spans="1:26" ht="12.75" customHeight="1" x14ac:dyDescent="0.2">
      <c r="A800" s="27"/>
      <c r="B800" s="182"/>
      <c r="C800" s="27"/>
      <c r="D800" s="27"/>
      <c r="E800" s="27"/>
      <c r="F800" s="27"/>
      <c r="G800" s="27"/>
      <c r="H800" s="27"/>
      <c r="I800" s="27"/>
      <c r="J800" s="27"/>
      <c r="K800" s="189"/>
      <c r="L800" s="1"/>
      <c r="M800" s="1"/>
      <c r="N800" s="27"/>
      <c r="O800" s="1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spans="1:26" ht="12.75" customHeight="1" x14ac:dyDescent="0.2">
      <c r="A801" s="27"/>
      <c r="B801" s="182"/>
      <c r="C801" s="27"/>
      <c r="D801" s="27"/>
      <c r="E801" s="27"/>
      <c r="F801" s="27"/>
      <c r="G801" s="27"/>
      <c r="H801" s="27"/>
      <c r="I801" s="27"/>
      <c r="J801" s="27"/>
      <c r="K801" s="189"/>
      <c r="L801" s="1"/>
      <c r="M801" s="1"/>
      <c r="N801" s="27"/>
      <c r="O801" s="1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spans="1:26" ht="12.75" customHeight="1" x14ac:dyDescent="0.2">
      <c r="A802" s="27"/>
      <c r="B802" s="182"/>
      <c r="C802" s="27"/>
      <c r="D802" s="27"/>
      <c r="E802" s="27"/>
      <c r="F802" s="27"/>
      <c r="G802" s="27"/>
      <c r="H802" s="27"/>
      <c r="I802" s="27"/>
      <c r="J802" s="27"/>
      <c r="K802" s="189"/>
      <c r="L802" s="1"/>
      <c r="M802" s="1"/>
      <c r="N802" s="27"/>
      <c r="O802" s="1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spans="1:26" ht="12.75" customHeight="1" x14ac:dyDescent="0.2">
      <c r="A803" s="27"/>
      <c r="B803" s="182"/>
      <c r="C803" s="27"/>
      <c r="D803" s="27"/>
      <c r="E803" s="27"/>
      <c r="F803" s="27"/>
      <c r="G803" s="27"/>
      <c r="H803" s="27"/>
      <c r="I803" s="27"/>
      <c r="J803" s="27"/>
      <c r="K803" s="189"/>
      <c r="L803" s="1"/>
      <c r="M803" s="1"/>
      <c r="N803" s="27"/>
      <c r="O803" s="1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spans="1:26" ht="12.75" customHeight="1" x14ac:dyDescent="0.2">
      <c r="A804" s="27"/>
      <c r="B804" s="182"/>
      <c r="C804" s="27"/>
      <c r="D804" s="27"/>
      <c r="E804" s="27"/>
      <c r="F804" s="27"/>
      <c r="G804" s="27"/>
      <c r="H804" s="27"/>
      <c r="I804" s="27"/>
      <c r="J804" s="27"/>
      <c r="K804" s="189"/>
      <c r="L804" s="1"/>
      <c r="M804" s="1"/>
      <c r="N804" s="27"/>
      <c r="O804" s="1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spans="1:26" ht="12.75" customHeight="1" x14ac:dyDescent="0.2">
      <c r="A805" s="27"/>
      <c r="B805" s="182"/>
      <c r="C805" s="27"/>
      <c r="D805" s="27"/>
      <c r="E805" s="27"/>
      <c r="F805" s="27"/>
      <c r="G805" s="27"/>
      <c r="H805" s="27"/>
      <c r="I805" s="27"/>
      <c r="J805" s="27"/>
      <c r="K805" s="189"/>
      <c r="L805" s="1"/>
      <c r="M805" s="1"/>
      <c r="N805" s="27"/>
      <c r="O805" s="1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spans="1:26" ht="12.75" customHeight="1" x14ac:dyDescent="0.2">
      <c r="A806" s="27"/>
      <c r="B806" s="182"/>
      <c r="C806" s="27"/>
      <c r="D806" s="27"/>
      <c r="E806" s="27"/>
      <c r="F806" s="27"/>
      <c r="G806" s="27"/>
      <c r="H806" s="27"/>
      <c r="I806" s="27"/>
      <c r="J806" s="27"/>
      <c r="K806" s="189"/>
      <c r="L806" s="1"/>
      <c r="M806" s="1"/>
      <c r="N806" s="27"/>
      <c r="O806" s="1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spans="1:26" ht="12.75" customHeight="1" x14ac:dyDescent="0.2">
      <c r="A807" s="27"/>
      <c r="B807" s="182"/>
      <c r="C807" s="27"/>
      <c r="D807" s="27"/>
      <c r="E807" s="27"/>
      <c r="F807" s="27"/>
      <c r="G807" s="27"/>
      <c r="H807" s="27"/>
      <c r="I807" s="27"/>
      <c r="J807" s="27"/>
      <c r="K807" s="189"/>
      <c r="L807" s="1"/>
      <c r="M807" s="1"/>
      <c r="N807" s="27"/>
      <c r="O807" s="1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spans="1:26" ht="12.75" customHeight="1" x14ac:dyDescent="0.2">
      <c r="A808" s="27"/>
      <c r="B808" s="182"/>
      <c r="C808" s="27"/>
      <c r="D808" s="27"/>
      <c r="E808" s="27"/>
      <c r="F808" s="27"/>
      <c r="G808" s="27"/>
      <c r="H808" s="27"/>
      <c r="I808" s="27"/>
      <c r="J808" s="27"/>
      <c r="K808" s="189"/>
      <c r="L808" s="1"/>
      <c r="M808" s="1"/>
      <c r="N808" s="27"/>
      <c r="O808" s="1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spans="1:26" ht="12.75" customHeight="1" x14ac:dyDescent="0.2">
      <c r="A809" s="27"/>
      <c r="B809" s="182"/>
      <c r="C809" s="27"/>
      <c r="D809" s="27"/>
      <c r="E809" s="27"/>
      <c r="F809" s="27"/>
      <c r="G809" s="27"/>
      <c r="H809" s="27"/>
      <c r="I809" s="27"/>
      <c r="J809" s="27"/>
      <c r="K809" s="189"/>
      <c r="L809" s="1"/>
      <c r="M809" s="1"/>
      <c r="N809" s="27"/>
      <c r="O809" s="1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spans="1:26" ht="12.75" customHeight="1" x14ac:dyDescent="0.2">
      <c r="A810" s="27"/>
      <c r="B810" s="182"/>
      <c r="C810" s="27"/>
      <c r="D810" s="27"/>
      <c r="E810" s="27"/>
      <c r="F810" s="27"/>
      <c r="G810" s="27"/>
      <c r="H810" s="27"/>
      <c r="I810" s="27"/>
      <c r="J810" s="27"/>
      <c r="K810" s="189"/>
      <c r="L810" s="1"/>
      <c r="M810" s="1"/>
      <c r="N810" s="27"/>
      <c r="O810" s="1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spans="1:26" ht="12.75" customHeight="1" x14ac:dyDescent="0.2">
      <c r="A811" s="27"/>
      <c r="B811" s="182"/>
      <c r="C811" s="27"/>
      <c r="D811" s="27"/>
      <c r="E811" s="27"/>
      <c r="F811" s="27"/>
      <c r="G811" s="27"/>
      <c r="H811" s="27"/>
      <c r="I811" s="27"/>
      <c r="J811" s="27"/>
      <c r="K811" s="189"/>
      <c r="L811" s="1"/>
      <c r="M811" s="1"/>
      <c r="N811" s="27"/>
      <c r="O811" s="1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spans="1:26" ht="12.75" customHeight="1" x14ac:dyDescent="0.2">
      <c r="A812" s="27"/>
      <c r="B812" s="182"/>
      <c r="C812" s="27"/>
      <c r="D812" s="27"/>
      <c r="E812" s="27"/>
      <c r="F812" s="27"/>
      <c r="G812" s="27"/>
      <c r="H812" s="27"/>
      <c r="I812" s="27"/>
      <c r="J812" s="27"/>
      <c r="K812" s="189"/>
      <c r="L812" s="1"/>
      <c r="M812" s="1"/>
      <c r="N812" s="27"/>
      <c r="O812" s="1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spans="1:26" ht="12.75" customHeight="1" x14ac:dyDescent="0.2">
      <c r="A813" s="27"/>
      <c r="B813" s="182"/>
      <c r="C813" s="27"/>
      <c r="D813" s="27"/>
      <c r="E813" s="27"/>
      <c r="F813" s="27"/>
      <c r="G813" s="27"/>
      <c r="H813" s="27"/>
      <c r="I813" s="27"/>
      <c r="J813" s="27"/>
      <c r="K813" s="189"/>
      <c r="L813" s="1"/>
      <c r="M813" s="1"/>
      <c r="N813" s="27"/>
      <c r="O813" s="1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spans="1:26" ht="12.75" customHeight="1" x14ac:dyDescent="0.2">
      <c r="A814" s="27"/>
      <c r="B814" s="182"/>
      <c r="C814" s="27"/>
      <c r="D814" s="27"/>
      <c r="E814" s="27"/>
      <c r="F814" s="27"/>
      <c r="G814" s="27"/>
      <c r="H814" s="27"/>
      <c r="I814" s="27"/>
      <c r="J814" s="27"/>
      <c r="K814" s="189"/>
      <c r="L814" s="1"/>
      <c r="M814" s="1"/>
      <c r="N814" s="27"/>
      <c r="O814" s="1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spans="1:26" ht="12.75" customHeight="1" x14ac:dyDescent="0.2">
      <c r="A815" s="27"/>
      <c r="B815" s="182"/>
      <c r="C815" s="27"/>
      <c r="D815" s="27"/>
      <c r="E815" s="27"/>
      <c r="F815" s="27"/>
      <c r="G815" s="27"/>
      <c r="H815" s="27"/>
      <c r="I815" s="27"/>
      <c r="J815" s="27"/>
      <c r="K815" s="189"/>
      <c r="L815" s="1"/>
      <c r="M815" s="1"/>
      <c r="N815" s="27"/>
      <c r="O815" s="1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spans="1:26" ht="12.75" customHeight="1" x14ac:dyDescent="0.2">
      <c r="A816" s="27"/>
      <c r="B816" s="182"/>
      <c r="C816" s="27"/>
      <c r="D816" s="27"/>
      <c r="E816" s="27"/>
      <c r="F816" s="27"/>
      <c r="G816" s="27"/>
      <c r="H816" s="27"/>
      <c r="I816" s="27"/>
      <c r="J816" s="27"/>
      <c r="K816" s="189"/>
      <c r="L816" s="1"/>
      <c r="M816" s="1"/>
      <c r="N816" s="27"/>
      <c r="O816" s="1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spans="1:26" ht="12.75" customHeight="1" x14ac:dyDescent="0.2">
      <c r="A817" s="27"/>
      <c r="B817" s="182"/>
      <c r="C817" s="27"/>
      <c r="D817" s="27"/>
      <c r="E817" s="27"/>
      <c r="F817" s="27"/>
      <c r="G817" s="27"/>
      <c r="H817" s="27"/>
      <c r="I817" s="27"/>
      <c r="J817" s="27"/>
      <c r="K817" s="189"/>
      <c r="L817" s="1"/>
      <c r="M817" s="1"/>
      <c r="N817" s="27"/>
      <c r="O817" s="1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spans="1:26" ht="12.75" customHeight="1" x14ac:dyDescent="0.2">
      <c r="A818" s="27"/>
      <c r="B818" s="182"/>
      <c r="C818" s="27"/>
      <c r="D818" s="27"/>
      <c r="E818" s="27"/>
      <c r="F818" s="27"/>
      <c r="G818" s="27"/>
      <c r="H818" s="27"/>
      <c r="I818" s="27"/>
      <c r="J818" s="27"/>
      <c r="K818" s="189"/>
      <c r="L818" s="1"/>
      <c r="M818" s="1"/>
      <c r="N818" s="27"/>
      <c r="O818" s="1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spans="1:26" ht="12.75" customHeight="1" x14ac:dyDescent="0.2">
      <c r="A819" s="27"/>
      <c r="B819" s="182"/>
      <c r="C819" s="27"/>
      <c r="D819" s="27"/>
      <c r="E819" s="27"/>
      <c r="F819" s="27"/>
      <c r="G819" s="27"/>
      <c r="H819" s="27"/>
      <c r="I819" s="27"/>
      <c r="J819" s="27"/>
      <c r="K819" s="189"/>
      <c r="L819" s="1"/>
      <c r="M819" s="1"/>
      <c r="N819" s="27"/>
      <c r="O819" s="1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spans="1:26" ht="12.75" customHeight="1" x14ac:dyDescent="0.2">
      <c r="A820" s="27"/>
      <c r="B820" s="182"/>
      <c r="C820" s="27"/>
      <c r="D820" s="27"/>
      <c r="E820" s="27"/>
      <c r="F820" s="27"/>
      <c r="G820" s="27"/>
      <c r="H820" s="27"/>
      <c r="I820" s="27"/>
      <c r="J820" s="27"/>
      <c r="K820" s="189"/>
      <c r="L820" s="1"/>
      <c r="M820" s="1"/>
      <c r="N820" s="27"/>
      <c r="O820" s="1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spans="1:26" ht="12.75" customHeight="1" x14ac:dyDescent="0.2">
      <c r="A821" s="27"/>
      <c r="B821" s="182"/>
      <c r="C821" s="27"/>
      <c r="D821" s="27"/>
      <c r="E821" s="27"/>
      <c r="F821" s="27"/>
      <c r="G821" s="27"/>
      <c r="H821" s="27"/>
      <c r="I821" s="27"/>
      <c r="J821" s="27"/>
      <c r="K821" s="189"/>
      <c r="L821" s="1"/>
      <c r="M821" s="1"/>
      <c r="N821" s="27"/>
      <c r="O821" s="1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spans="1:26" ht="12.75" customHeight="1" x14ac:dyDescent="0.2">
      <c r="A822" s="27"/>
      <c r="B822" s="182"/>
      <c r="C822" s="27"/>
      <c r="D822" s="27"/>
      <c r="E822" s="27"/>
      <c r="F822" s="27"/>
      <c r="G822" s="27"/>
      <c r="H822" s="27"/>
      <c r="I822" s="27"/>
      <c r="J822" s="27"/>
      <c r="K822" s="189"/>
      <c r="L822" s="1"/>
      <c r="M822" s="1"/>
      <c r="N822" s="27"/>
      <c r="O822" s="1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spans="1:26" ht="12.75" customHeight="1" x14ac:dyDescent="0.2">
      <c r="A823" s="27"/>
      <c r="B823" s="182"/>
      <c r="C823" s="27"/>
      <c r="D823" s="27"/>
      <c r="E823" s="27"/>
      <c r="F823" s="27"/>
      <c r="G823" s="27"/>
      <c r="H823" s="27"/>
      <c r="I823" s="27"/>
      <c r="J823" s="27"/>
      <c r="K823" s="189"/>
      <c r="L823" s="1"/>
      <c r="M823" s="1"/>
      <c r="N823" s="27"/>
      <c r="O823" s="1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spans="1:26" ht="12.75" customHeight="1" x14ac:dyDescent="0.2">
      <c r="A824" s="27"/>
      <c r="B824" s="182"/>
      <c r="C824" s="27"/>
      <c r="D824" s="27"/>
      <c r="E824" s="27"/>
      <c r="F824" s="27"/>
      <c r="G824" s="27"/>
      <c r="H824" s="27"/>
      <c r="I824" s="27"/>
      <c r="J824" s="27"/>
      <c r="K824" s="189"/>
      <c r="L824" s="1"/>
      <c r="M824" s="1"/>
      <c r="N824" s="27"/>
      <c r="O824" s="1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spans="1:26" ht="12.75" customHeight="1" x14ac:dyDescent="0.2">
      <c r="A825" s="27"/>
      <c r="B825" s="182"/>
      <c r="C825" s="27"/>
      <c r="D825" s="27"/>
      <c r="E825" s="27"/>
      <c r="F825" s="27"/>
      <c r="G825" s="27"/>
      <c r="H825" s="27"/>
      <c r="I825" s="27"/>
      <c r="J825" s="27"/>
      <c r="K825" s="189"/>
      <c r="L825" s="1"/>
      <c r="M825" s="1"/>
      <c r="N825" s="27"/>
      <c r="O825" s="1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spans="1:26" ht="12.75" customHeight="1" x14ac:dyDescent="0.2">
      <c r="A826" s="27"/>
      <c r="B826" s="182"/>
      <c r="C826" s="27"/>
      <c r="D826" s="27"/>
      <c r="E826" s="27"/>
      <c r="F826" s="27"/>
      <c r="G826" s="27"/>
      <c r="H826" s="27"/>
      <c r="I826" s="27"/>
      <c r="J826" s="27"/>
      <c r="K826" s="189"/>
      <c r="L826" s="1"/>
      <c r="M826" s="1"/>
      <c r="N826" s="27"/>
      <c r="O826" s="1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spans="1:26" ht="12.75" customHeight="1" x14ac:dyDescent="0.2">
      <c r="A827" s="27"/>
      <c r="B827" s="182"/>
      <c r="C827" s="27"/>
      <c r="D827" s="27"/>
      <c r="E827" s="27"/>
      <c r="F827" s="27"/>
      <c r="G827" s="27"/>
      <c r="H827" s="27"/>
      <c r="I827" s="27"/>
      <c r="J827" s="27"/>
      <c r="K827" s="189"/>
      <c r="L827" s="1"/>
      <c r="M827" s="1"/>
      <c r="N827" s="27"/>
      <c r="O827" s="1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spans="1:26" ht="12.75" customHeight="1" x14ac:dyDescent="0.2">
      <c r="A828" s="27"/>
      <c r="B828" s="182"/>
      <c r="C828" s="27"/>
      <c r="D828" s="27"/>
      <c r="E828" s="27"/>
      <c r="F828" s="27"/>
      <c r="G828" s="27"/>
      <c r="H828" s="27"/>
      <c r="I828" s="27"/>
      <c r="J828" s="27"/>
      <c r="K828" s="189"/>
      <c r="L828" s="1"/>
      <c r="M828" s="1"/>
      <c r="N828" s="27"/>
      <c r="O828" s="1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spans="1:26" ht="12.75" customHeight="1" x14ac:dyDescent="0.2">
      <c r="A829" s="27"/>
      <c r="B829" s="182"/>
      <c r="C829" s="27"/>
      <c r="D829" s="27"/>
      <c r="E829" s="27"/>
      <c r="F829" s="27"/>
      <c r="G829" s="27"/>
      <c r="H829" s="27"/>
      <c r="I829" s="27"/>
      <c r="J829" s="27"/>
      <c r="K829" s="189"/>
      <c r="L829" s="1"/>
      <c r="M829" s="1"/>
      <c r="N829" s="27"/>
      <c r="O829" s="1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spans="1:26" ht="12.75" customHeight="1" x14ac:dyDescent="0.2">
      <c r="A830" s="27"/>
      <c r="B830" s="182"/>
      <c r="C830" s="27"/>
      <c r="D830" s="27"/>
      <c r="E830" s="27"/>
      <c r="F830" s="27"/>
      <c r="G830" s="27"/>
      <c r="H830" s="27"/>
      <c r="I830" s="27"/>
      <c r="J830" s="27"/>
      <c r="K830" s="189"/>
      <c r="L830" s="1"/>
      <c r="M830" s="1"/>
      <c r="N830" s="27"/>
      <c r="O830" s="1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spans="1:26" ht="12.75" customHeight="1" x14ac:dyDescent="0.2">
      <c r="A831" s="27"/>
      <c r="B831" s="182"/>
      <c r="C831" s="27"/>
      <c r="D831" s="27"/>
      <c r="E831" s="27"/>
      <c r="F831" s="27"/>
      <c r="G831" s="27"/>
      <c r="H831" s="27"/>
      <c r="I831" s="27"/>
      <c r="J831" s="27"/>
      <c r="K831" s="189"/>
      <c r="L831" s="1"/>
      <c r="M831" s="1"/>
      <c r="N831" s="27"/>
      <c r="O831" s="1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spans="1:26" ht="12.75" customHeight="1" x14ac:dyDescent="0.2">
      <c r="A832" s="27"/>
      <c r="B832" s="182"/>
      <c r="C832" s="27"/>
      <c r="D832" s="27"/>
      <c r="E832" s="27"/>
      <c r="F832" s="27"/>
      <c r="G832" s="27"/>
      <c r="H832" s="27"/>
      <c r="I832" s="27"/>
      <c r="J832" s="27"/>
      <c r="K832" s="189"/>
      <c r="L832" s="1"/>
      <c r="M832" s="1"/>
      <c r="N832" s="27"/>
      <c r="O832" s="1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spans="1:26" ht="12.75" customHeight="1" x14ac:dyDescent="0.2">
      <c r="A833" s="27"/>
      <c r="B833" s="182"/>
      <c r="C833" s="27"/>
      <c r="D833" s="27"/>
      <c r="E833" s="27"/>
      <c r="F833" s="27"/>
      <c r="G833" s="27"/>
      <c r="H833" s="27"/>
      <c r="I833" s="27"/>
      <c r="J833" s="27"/>
      <c r="K833" s="189"/>
      <c r="L833" s="1"/>
      <c r="M833" s="1"/>
      <c r="N833" s="27"/>
      <c r="O833" s="1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spans="1:26" ht="12.75" customHeight="1" x14ac:dyDescent="0.2">
      <c r="A834" s="27"/>
      <c r="B834" s="182"/>
      <c r="C834" s="27"/>
      <c r="D834" s="27"/>
      <c r="E834" s="27"/>
      <c r="F834" s="27"/>
      <c r="G834" s="27"/>
      <c r="H834" s="27"/>
      <c r="I834" s="27"/>
      <c r="J834" s="27"/>
      <c r="K834" s="189"/>
      <c r="L834" s="1"/>
      <c r="M834" s="1"/>
      <c r="N834" s="27"/>
      <c r="O834" s="1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spans="1:26" ht="12.75" customHeight="1" x14ac:dyDescent="0.2">
      <c r="A835" s="27"/>
      <c r="B835" s="182"/>
      <c r="C835" s="27"/>
      <c r="D835" s="27"/>
      <c r="E835" s="27"/>
      <c r="F835" s="27"/>
      <c r="G835" s="27"/>
      <c r="H835" s="27"/>
      <c r="I835" s="27"/>
      <c r="J835" s="27"/>
      <c r="K835" s="189"/>
      <c r="L835" s="1"/>
      <c r="M835" s="1"/>
      <c r="N835" s="27"/>
      <c r="O835" s="1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spans="1:26" ht="12.75" customHeight="1" x14ac:dyDescent="0.2">
      <c r="A836" s="27"/>
      <c r="B836" s="182"/>
      <c r="C836" s="27"/>
      <c r="D836" s="27"/>
      <c r="E836" s="27"/>
      <c r="F836" s="27"/>
      <c r="G836" s="27"/>
      <c r="H836" s="27"/>
      <c r="I836" s="27"/>
      <c r="J836" s="27"/>
      <c r="K836" s="189"/>
      <c r="L836" s="1"/>
      <c r="M836" s="1"/>
      <c r="N836" s="27"/>
      <c r="O836" s="1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spans="1:26" ht="12.75" customHeight="1" x14ac:dyDescent="0.2">
      <c r="A837" s="27"/>
      <c r="B837" s="182"/>
      <c r="C837" s="27"/>
      <c r="D837" s="27"/>
      <c r="E837" s="27"/>
      <c r="F837" s="27"/>
      <c r="G837" s="27"/>
      <c r="H837" s="27"/>
      <c r="I837" s="27"/>
      <c r="J837" s="27"/>
      <c r="K837" s="189"/>
      <c r="L837" s="1"/>
      <c r="M837" s="1"/>
      <c r="N837" s="27"/>
      <c r="O837" s="1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spans="1:26" ht="12.75" customHeight="1" x14ac:dyDescent="0.2">
      <c r="A838" s="27"/>
      <c r="B838" s="182"/>
      <c r="C838" s="27"/>
      <c r="D838" s="27"/>
      <c r="E838" s="27"/>
      <c r="F838" s="27"/>
      <c r="G838" s="27"/>
      <c r="H838" s="27"/>
      <c r="I838" s="27"/>
      <c r="J838" s="27"/>
      <c r="K838" s="189"/>
      <c r="L838" s="1"/>
      <c r="M838" s="1"/>
      <c r="N838" s="27"/>
      <c r="O838" s="1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spans="1:26" ht="12.75" customHeight="1" x14ac:dyDescent="0.2">
      <c r="A839" s="27"/>
      <c r="B839" s="182"/>
      <c r="C839" s="27"/>
      <c r="D839" s="27"/>
      <c r="E839" s="27"/>
      <c r="F839" s="27"/>
      <c r="G839" s="27"/>
      <c r="H839" s="27"/>
      <c r="I839" s="27"/>
      <c r="J839" s="27"/>
      <c r="K839" s="189"/>
      <c r="L839" s="1"/>
      <c r="M839" s="1"/>
      <c r="N839" s="27"/>
      <c r="O839" s="1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spans="1:26" ht="12.75" customHeight="1" x14ac:dyDescent="0.2">
      <c r="A840" s="27"/>
      <c r="B840" s="182"/>
      <c r="C840" s="27"/>
      <c r="D840" s="27"/>
      <c r="E840" s="27"/>
      <c r="F840" s="27"/>
      <c r="G840" s="27"/>
      <c r="H840" s="27"/>
      <c r="I840" s="27"/>
      <c r="J840" s="27"/>
      <c r="K840" s="189"/>
      <c r="L840" s="1"/>
      <c r="M840" s="1"/>
      <c r="N840" s="27"/>
      <c r="O840" s="1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spans="1:26" ht="12.75" customHeight="1" x14ac:dyDescent="0.2">
      <c r="A841" s="27"/>
      <c r="B841" s="182"/>
      <c r="C841" s="27"/>
      <c r="D841" s="27"/>
      <c r="E841" s="27"/>
      <c r="F841" s="27"/>
      <c r="G841" s="27"/>
      <c r="H841" s="27"/>
      <c r="I841" s="27"/>
      <c r="J841" s="27"/>
      <c r="K841" s="189"/>
      <c r="L841" s="1"/>
      <c r="M841" s="1"/>
      <c r="N841" s="27"/>
      <c r="O841" s="1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spans="1:26" ht="12.75" customHeight="1" x14ac:dyDescent="0.2">
      <c r="A842" s="27"/>
      <c r="B842" s="182"/>
      <c r="C842" s="27"/>
      <c r="D842" s="27"/>
      <c r="E842" s="27"/>
      <c r="F842" s="27"/>
      <c r="G842" s="27"/>
      <c r="H842" s="27"/>
      <c r="I842" s="27"/>
      <c r="J842" s="27"/>
      <c r="K842" s="189"/>
      <c r="L842" s="1"/>
      <c r="M842" s="1"/>
      <c r="N842" s="27"/>
      <c r="O842" s="1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spans="1:26" ht="12.75" customHeight="1" x14ac:dyDescent="0.2">
      <c r="A843" s="27"/>
      <c r="B843" s="182"/>
      <c r="C843" s="27"/>
      <c r="D843" s="27"/>
      <c r="E843" s="27"/>
      <c r="F843" s="27"/>
      <c r="G843" s="27"/>
      <c r="H843" s="27"/>
      <c r="I843" s="27"/>
      <c r="J843" s="27"/>
      <c r="K843" s="189"/>
      <c r="L843" s="1"/>
      <c r="M843" s="1"/>
      <c r="N843" s="27"/>
      <c r="O843" s="1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spans="1:26" ht="12.75" customHeight="1" x14ac:dyDescent="0.2">
      <c r="A844" s="27"/>
      <c r="B844" s="182"/>
      <c r="C844" s="27"/>
      <c r="D844" s="27"/>
      <c r="E844" s="27"/>
      <c r="F844" s="27"/>
      <c r="G844" s="27"/>
      <c r="H844" s="27"/>
      <c r="I844" s="27"/>
      <c r="J844" s="27"/>
      <c r="K844" s="189"/>
      <c r="L844" s="1"/>
      <c r="M844" s="1"/>
      <c r="N844" s="27"/>
      <c r="O844" s="1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spans="1:26" ht="12.75" customHeight="1" x14ac:dyDescent="0.2">
      <c r="A845" s="27"/>
      <c r="B845" s="182"/>
      <c r="C845" s="27"/>
      <c r="D845" s="27"/>
      <c r="E845" s="27"/>
      <c r="F845" s="27"/>
      <c r="G845" s="27"/>
      <c r="H845" s="27"/>
      <c r="I845" s="27"/>
      <c r="J845" s="27"/>
      <c r="K845" s="189"/>
      <c r="L845" s="1"/>
      <c r="M845" s="1"/>
      <c r="N845" s="27"/>
      <c r="O845" s="1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spans="1:26" ht="12.75" customHeight="1" x14ac:dyDescent="0.2">
      <c r="A846" s="27"/>
      <c r="B846" s="182"/>
      <c r="C846" s="27"/>
      <c r="D846" s="27"/>
      <c r="E846" s="27"/>
      <c r="F846" s="27"/>
      <c r="G846" s="27"/>
      <c r="H846" s="27"/>
      <c r="I846" s="27"/>
      <c r="J846" s="27"/>
      <c r="K846" s="189"/>
      <c r="L846" s="1"/>
      <c r="M846" s="1"/>
      <c r="N846" s="27"/>
      <c r="O846" s="1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spans="1:26" ht="12.75" customHeight="1" x14ac:dyDescent="0.2">
      <c r="A847" s="27"/>
      <c r="B847" s="182"/>
      <c r="C847" s="27"/>
      <c r="D847" s="27"/>
      <c r="E847" s="27"/>
      <c r="F847" s="27"/>
      <c r="G847" s="27"/>
      <c r="H847" s="27"/>
      <c r="I847" s="27"/>
      <c r="J847" s="27"/>
      <c r="K847" s="189"/>
      <c r="L847" s="1"/>
      <c r="M847" s="1"/>
      <c r="N847" s="27"/>
      <c r="O847" s="1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spans="1:26" ht="12.75" customHeight="1" x14ac:dyDescent="0.2">
      <c r="A848" s="27"/>
      <c r="B848" s="182"/>
      <c r="C848" s="27"/>
      <c r="D848" s="27"/>
      <c r="E848" s="27"/>
      <c r="F848" s="27"/>
      <c r="G848" s="27"/>
      <c r="H848" s="27"/>
      <c r="I848" s="27"/>
      <c r="J848" s="27"/>
      <c r="K848" s="189"/>
      <c r="L848" s="1"/>
      <c r="M848" s="1"/>
      <c r="N848" s="27"/>
      <c r="O848" s="1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spans="1:26" ht="12.75" customHeight="1" x14ac:dyDescent="0.2">
      <c r="A849" s="27"/>
      <c r="B849" s="182"/>
      <c r="C849" s="27"/>
      <c r="D849" s="27"/>
      <c r="E849" s="27"/>
      <c r="F849" s="27"/>
      <c r="G849" s="27"/>
      <c r="H849" s="27"/>
      <c r="I849" s="27"/>
      <c r="J849" s="27"/>
      <c r="K849" s="189"/>
      <c r="L849" s="1"/>
      <c r="M849" s="1"/>
      <c r="N849" s="27"/>
      <c r="O849" s="1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spans="1:26" ht="12.75" customHeight="1" x14ac:dyDescent="0.2">
      <c r="A850" s="27"/>
      <c r="B850" s="182"/>
      <c r="C850" s="27"/>
      <c r="D850" s="27"/>
      <c r="E850" s="27"/>
      <c r="F850" s="27"/>
      <c r="G850" s="27"/>
      <c r="H850" s="27"/>
      <c r="I850" s="27"/>
      <c r="J850" s="27"/>
      <c r="K850" s="189"/>
      <c r="L850" s="1"/>
      <c r="M850" s="1"/>
      <c r="N850" s="27"/>
      <c r="O850" s="1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spans="1:26" ht="12.75" customHeight="1" x14ac:dyDescent="0.2">
      <c r="A851" s="27"/>
      <c r="B851" s="182"/>
      <c r="C851" s="27"/>
      <c r="D851" s="27"/>
      <c r="E851" s="27"/>
      <c r="F851" s="27"/>
      <c r="G851" s="27"/>
      <c r="H851" s="27"/>
      <c r="I851" s="27"/>
      <c r="J851" s="27"/>
      <c r="K851" s="189"/>
      <c r="L851" s="1"/>
      <c r="M851" s="1"/>
      <c r="N851" s="27"/>
      <c r="O851" s="1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spans="1:26" ht="12.75" customHeight="1" x14ac:dyDescent="0.2">
      <c r="A852" s="27"/>
      <c r="B852" s="182"/>
      <c r="C852" s="27"/>
      <c r="D852" s="27"/>
      <c r="E852" s="27"/>
      <c r="F852" s="27"/>
      <c r="G852" s="27"/>
      <c r="H852" s="27"/>
      <c r="I852" s="27"/>
      <c r="J852" s="27"/>
      <c r="K852" s="189"/>
      <c r="L852" s="1"/>
      <c r="M852" s="1"/>
      <c r="N852" s="27"/>
      <c r="O852" s="1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spans="1:26" ht="12.75" customHeight="1" x14ac:dyDescent="0.2">
      <c r="A853" s="27"/>
      <c r="B853" s="182"/>
      <c r="C853" s="27"/>
      <c r="D853" s="27"/>
      <c r="E853" s="27"/>
      <c r="F853" s="27"/>
      <c r="G853" s="27"/>
      <c r="H853" s="27"/>
      <c r="I853" s="27"/>
      <c r="J853" s="27"/>
      <c r="K853" s="189"/>
      <c r="L853" s="1"/>
      <c r="M853" s="1"/>
      <c r="N853" s="27"/>
      <c r="O853" s="1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spans="1:26" ht="12.75" customHeight="1" x14ac:dyDescent="0.2">
      <c r="A854" s="27"/>
      <c r="B854" s="182"/>
      <c r="C854" s="27"/>
      <c r="D854" s="27"/>
      <c r="E854" s="27"/>
      <c r="F854" s="27"/>
      <c r="G854" s="27"/>
      <c r="H854" s="27"/>
      <c r="I854" s="27"/>
      <c r="J854" s="27"/>
      <c r="K854" s="189"/>
      <c r="L854" s="1"/>
      <c r="M854" s="1"/>
      <c r="N854" s="27"/>
      <c r="O854" s="1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spans="1:26" ht="12.75" customHeight="1" x14ac:dyDescent="0.2">
      <c r="A855" s="27"/>
      <c r="B855" s="182"/>
      <c r="C855" s="27"/>
      <c r="D855" s="27"/>
      <c r="E855" s="27"/>
      <c r="F855" s="27"/>
      <c r="G855" s="27"/>
      <c r="H855" s="27"/>
      <c r="I855" s="27"/>
      <c r="J855" s="27"/>
      <c r="K855" s="189"/>
      <c r="L855" s="1"/>
      <c r="M855" s="1"/>
      <c r="N855" s="27"/>
      <c r="O855" s="1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spans="1:26" ht="12.75" customHeight="1" x14ac:dyDescent="0.2">
      <c r="A856" s="27"/>
      <c r="B856" s="182"/>
      <c r="C856" s="27"/>
      <c r="D856" s="27"/>
      <c r="E856" s="27"/>
      <c r="F856" s="27"/>
      <c r="G856" s="27"/>
      <c r="H856" s="27"/>
      <c r="I856" s="27"/>
      <c r="J856" s="27"/>
      <c r="K856" s="189"/>
      <c r="L856" s="1"/>
      <c r="M856" s="1"/>
      <c r="N856" s="27"/>
      <c r="O856" s="1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spans="1:26" ht="12.75" customHeight="1" x14ac:dyDescent="0.2">
      <c r="A857" s="27"/>
      <c r="B857" s="182"/>
      <c r="C857" s="27"/>
      <c r="D857" s="27"/>
      <c r="E857" s="27"/>
      <c r="F857" s="27"/>
      <c r="G857" s="27"/>
      <c r="H857" s="27"/>
      <c r="I857" s="27"/>
      <c r="J857" s="27"/>
      <c r="K857" s="189"/>
      <c r="L857" s="1"/>
      <c r="M857" s="1"/>
      <c r="N857" s="27"/>
      <c r="O857" s="1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spans="1:26" ht="12.75" customHeight="1" x14ac:dyDescent="0.2">
      <c r="A858" s="27"/>
      <c r="B858" s="182"/>
      <c r="C858" s="27"/>
      <c r="D858" s="27"/>
      <c r="E858" s="27"/>
      <c r="F858" s="27"/>
      <c r="G858" s="27"/>
      <c r="H858" s="27"/>
      <c r="I858" s="27"/>
      <c r="J858" s="27"/>
      <c r="K858" s="189"/>
      <c r="L858" s="1"/>
      <c r="M858" s="1"/>
      <c r="N858" s="27"/>
      <c r="O858" s="1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spans="1:26" ht="12.75" customHeight="1" x14ac:dyDescent="0.2">
      <c r="A859" s="27"/>
      <c r="B859" s="182"/>
      <c r="C859" s="27"/>
      <c r="D859" s="27"/>
      <c r="E859" s="27"/>
      <c r="F859" s="27"/>
      <c r="G859" s="27"/>
      <c r="H859" s="27"/>
      <c r="I859" s="27"/>
      <c r="J859" s="27"/>
      <c r="K859" s="189"/>
      <c r="L859" s="1"/>
      <c r="M859" s="1"/>
      <c r="N859" s="27"/>
      <c r="O859" s="1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spans="1:26" ht="12.75" customHeight="1" x14ac:dyDescent="0.2">
      <c r="A860" s="27"/>
      <c r="B860" s="182"/>
      <c r="C860" s="27"/>
      <c r="D860" s="27"/>
      <c r="E860" s="27"/>
      <c r="F860" s="27"/>
      <c r="G860" s="27"/>
      <c r="H860" s="27"/>
      <c r="I860" s="27"/>
      <c r="J860" s="27"/>
      <c r="K860" s="189"/>
      <c r="L860" s="1"/>
      <c r="M860" s="1"/>
      <c r="N860" s="27"/>
      <c r="O860" s="1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spans="1:26" ht="12.75" customHeight="1" x14ac:dyDescent="0.2">
      <c r="A861" s="27"/>
      <c r="B861" s="182"/>
      <c r="C861" s="27"/>
      <c r="D861" s="27"/>
      <c r="E861" s="27"/>
      <c r="F861" s="27"/>
      <c r="G861" s="27"/>
      <c r="H861" s="27"/>
      <c r="I861" s="27"/>
      <c r="J861" s="27"/>
      <c r="K861" s="189"/>
      <c r="L861" s="1"/>
      <c r="M861" s="1"/>
      <c r="N861" s="27"/>
      <c r="O861" s="1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spans="1:26" ht="12.75" customHeight="1" x14ac:dyDescent="0.2">
      <c r="A862" s="27"/>
      <c r="B862" s="182"/>
      <c r="C862" s="27"/>
      <c r="D862" s="27"/>
      <c r="E862" s="27"/>
      <c r="F862" s="27"/>
      <c r="G862" s="27"/>
      <c r="H862" s="27"/>
      <c r="I862" s="27"/>
      <c r="J862" s="27"/>
      <c r="K862" s="189"/>
      <c r="L862" s="1"/>
      <c r="M862" s="1"/>
      <c r="N862" s="27"/>
      <c r="O862" s="1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spans="1:26" ht="12.75" customHeight="1" x14ac:dyDescent="0.2">
      <c r="A863" s="27"/>
      <c r="B863" s="182"/>
      <c r="C863" s="27"/>
      <c r="D863" s="27"/>
      <c r="E863" s="27"/>
      <c r="F863" s="27"/>
      <c r="G863" s="27"/>
      <c r="H863" s="27"/>
      <c r="I863" s="27"/>
      <c r="J863" s="27"/>
      <c r="K863" s="189"/>
      <c r="L863" s="1"/>
      <c r="M863" s="1"/>
      <c r="N863" s="27"/>
      <c r="O863" s="1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spans="1:26" ht="12.75" customHeight="1" x14ac:dyDescent="0.2">
      <c r="A864" s="27"/>
      <c r="B864" s="182"/>
      <c r="C864" s="27"/>
      <c r="D864" s="27"/>
      <c r="E864" s="27"/>
      <c r="F864" s="27"/>
      <c r="G864" s="27"/>
      <c r="H864" s="27"/>
      <c r="I864" s="27"/>
      <c r="J864" s="27"/>
      <c r="K864" s="189"/>
      <c r="L864" s="1"/>
      <c r="M864" s="1"/>
      <c r="N864" s="27"/>
      <c r="O864" s="1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spans="1:26" ht="12.75" customHeight="1" x14ac:dyDescent="0.2">
      <c r="A865" s="27"/>
      <c r="B865" s="182"/>
      <c r="C865" s="27"/>
      <c r="D865" s="27"/>
      <c r="E865" s="27"/>
      <c r="F865" s="27"/>
      <c r="G865" s="27"/>
      <c r="H865" s="27"/>
      <c r="I865" s="27"/>
      <c r="J865" s="27"/>
      <c r="K865" s="189"/>
      <c r="L865" s="1"/>
      <c r="M865" s="1"/>
      <c r="N865" s="27"/>
      <c r="O865" s="1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spans="1:26" ht="12.75" customHeight="1" x14ac:dyDescent="0.2">
      <c r="A866" s="27"/>
      <c r="B866" s="182"/>
      <c r="C866" s="27"/>
      <c r="D866" s="27"/>
      <c r="E866" s="27"/>
      <c r="F866" s="27"/>
      <c r="G866" s="27"/>
      <c r="H866" s="27"/>
      <c r="I866" s="27"/>
      <c r="J866" s="27"/>
      <c r="K866" s="189"/>
      <c r="L866" s="1"/>
      <c r="M866" s="1"/>
      <c r="N866" s="27"/>
      <c r="O866" s="1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spans="1:26" ht="12.75" customHeight="1" x14ac:dyDescent="0.2">
      <c r="A867" s="27"/>
      <c r="B867" s="182"/>
      <c r="C867" s="27"/>
      <c r="D867" s="27"/>
      <c r="E867" s="27"/>
      <c r="F867" s="27"/>
      <c r="G867" s="27"/>
      <c r="H867" s="27"/>
      <c r="I867" s="27"/>
      <c r="J867" s="27"/>
      <c r="K867" s="189"/>
      <c r="L867" s="1"/>
      <c r="M867" s="1"/>
      <c r="N867" s="27"/>
      <c r="O867" s="1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spans="1:26" ht="12.75" customHeight="1" x14ac:dyDescent="0.2">
      <c r="A868" s="27"/>
      <c r="B868" s="182"/>
      <c r="C868" s="27"/>
      <c r="D868" s="27"/>
      <c r="E868" s="27"/>
      <c r="F868" s="27"/>
      <c r="G868" s="27"/>
      <c r="H868" s="27"/>
      <c r="I868" s="27"/>
      <c r="J868" s="27"/>
      <c r="K868" s="189"/>
      <c r="L868" s="1"/>
      <c r="M868" s="1"/>
      <c r="N868" s="27"/>
      <c r="O868" s="1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spans="1:26" ht="12.75" customHeight="1" x14ac:dyDescent="0.2">
      <c r="A869" s="27"/>
      <c r="B869" s="182"/>
      <c r="C869" s="27"/>
      <c r="D869" s="27"/>
      <c r="E869" s="27"/>
      <c r="F869" s="27"/>
      <c r="G869" s="27"/>
      <c r="H869" s="27"/>
      <c r="I869" s="27"/>
      <c r="J869" s="27"/>
      <c r="K869" s="189"/>
      <c r="L869" s="1"/>
      <c r="M869" s="1"/>
      <c r="N869" s="27"/>
      <c r="O869" s="1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spans="1:26" ht="12.75" customHeight="1" x14ac:dyDescent="0.2">
      <c r="A870" s="27"/>
      <c r="B870" s="182"/>
      <c r="C870" s="27"/>
      <c r="D870" s="27"/>
      <c r="E870" s="27"/>
      <c r="F870" s="27"/>
      <c r="G870" s="27"/>
      <c r="H870" s="27"/>
      <c r="I870" s="27"/>
      <c r="J870" s="27"/>
      <c r="K870" s="189"/>
      <c r="L870" s="1"/>
      <c r="M870" s="1"/>
      <c r="N870" s="27"/>
      <c r="O870" s="1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spans="1:26" ht="12.75" customHeight="1" x14ac:dyDescent="0.2">
      <c r="A871" s="27"/>
      <c r="B871" s="182"/>
      <c r="C871" s="27"/>
      <c r="D871" s="27"/>
      <c r="E871" s="27"/>
      <c r="F871" s="27"/>
      <c r="G871" s="27"/>
      <c r="H871" s="27"/>
      <c r="I871" s="27"/>
      <c r="J871" s="27"/>
      <c r="K871" s="189"/>
      <c r="L871" s="1"/>
      <c r="M871" s="1"/>
      <c r="N871" s="27"/>
      <c r="O871" s="1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spans="1:26" ht="12.75" customHeight="1" x14ac:dyDescent="0.2">
      <c r="A872" s="27"/>
      <c r="B872" s="182"/>
      <c r="C872" s="27"/>
      <c r="D872" s="27"/>
      <c r="E872" s="27"/>
      <c r="F872" s="27"/>
      <c r="G872" s="27"/>
      <c r="H872" s="27"/>
      <c r="I872" s="27"/>
      <c r="J872" s="27"/>
      <c r="K872" s="189"/>
      <c r="L872" s="1"/>
      <c r="M872" s="1"/>
      <c r="N872" s="27"/>
      <c r="O872" s="1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spans="1:26" ht="12.75" customHeight="1" x14ac:dyDescent="0.2">
      <c r="A873" s="27"/>
      <c r="B873" s="182"/>
      <c r="C873" s="27"/>
      <c r="D873" s="27"/>
      <c r="E873" s="27"/>
      <c r="F873" s="27"/>
      <c r="G873" s="27"/>
      <c r="H873" s="27"/>
      <c r="I873" s="27"/>
      <c r="J873" s="27"/>
      <c r="K873" s="189"/>
      <c r="L873" s="1"/>
      <c r="M873" s="1"/>
      <c r="N873" s="27"/>
      <c r="O873" s="1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spans="1:26" ht="12.75" customHeight="1" x14ac:dyDescent="0.2">
      <c r="A874" s="27"/>
      <c r="B874" s="182"/>
      <c r="C874" s="27"/>
      <c r="D874" s="27"/>
      <c r="E874" s="27"/>
      <c r="F874" s="27"/>
      <c r="G874" s="27"/>
      <c r="H874" s="27"/>
      <c r="I874" s="27"/>
      <c r="J874" s="27"/>
      <c r="K874" s="189"/>
      <c r="L874" s="1"/>
      <c r="M874" s="1"/>
      <c r="N874" s="27"/>
      <c r="O874" s="1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spans="1:26" ht="12.75" customHeight="1" x14ac:dyDescent="0.2">
      <c r="A875" s="27"/>
      <c r="B875" s="182"/>
      <c r="C875" s="27"/>
      <c r="D875" s="27"/>
      <c r="E875" s="27"/>
      <c r="F875" s="27"/>
      <c r="G875" s="27"/>
      <c r="H875" s="27"/>
      <c r="I875" s="27"/>
      <c r="J875" s="27"/>
      <c r="K875" s="189"/>
      <c r="L875" s="1"/>
      <c r="M875" s="1"/>
      <c r="N875" s="27"/>
      <c r="O875" s="1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spans="1:26" ht="12.75" customHeight="1" x14ac:dyDescent="0.2">
      <c r="A876" s="27"/>
      <c r="B876" s="182"/>
      <c r="C876" s="27"/>
      <c r="D876" s="27"/>
      <c r="E876" s="27"/>
      <c r="F876" s="27"/>
      <c r="G876" s="27"/>
      <c r="H876" s="27"/>
      <c r="I876" s="27"/>
      <c r="J876" s="27"/>
      <c r="K876" s="189"/>
      <c r="L876" s="1"/>
      <c r="M876" s="1"/>
      <c r="N876" s="27"/>
      <c r="O876" s="1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spans="1:26" ht="12.75" customHeight="1" x14ac:dyDescent="0.2">
      <c r="A877" s="27"/>
      <c r="B877" s="182"/>
      <c r="C877" s="27"/>
      <c r="D877" s="27"/>
      <c r="E877" s="27"/>
      <c r="F877" s="27"/>
      <c r="G877" s="27"/>
      <c r="H877" s="27"/>
      <c r="I877" s="27"/>
      <c r="J877" s="27"/>
      <c r="K877" s="189"/>
      <c r="L877" s="1"/>
      <c r="M877" s="1"/>
      <c r="N877" s="27"/>
      <c r="O877" s="1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spans="1:26" ht="12.75" customHeight="1" x14ac:dyDescent="0.2">
      <c r="A878" s="27"/>
      <c r="B878" s="182"/>
      <c r="C878" s="27"/>
      <c r="D878" s="27"/>
      <c r="E878" s="27"/>
      <c r="F878" s="27"/>
      <c r="G878" s="27"/>
      <c r="H878" s="27"/>
      <c r="I878" s="27"/>
      <c r="J878" s="27"/>
      <c r="K878" s="189"/>
      <c r="L878" s="1"/>
      <c r="M878" s="1"/>
      <c r="N878" s="27"/>
      <c r="O878" s="1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spans="1:26" ht="12.75" customHeight="1" x14ac:dyDescent="0.2">
      <c r="A879" s="27"/>
      <c r="B879" s="182"/>
      <c r="C879" s="27"/>
      <c r="D879" s="27"/>
      <c r="E879" s="27"/>
      <c r="F879" s="27"/>
      <c r="G879" s="27"/>
      <c r="H879" s="27"/>
      <c r="I879" s="27"/>
      <c r="J879" s="27"/>
      <c r="K879" s="189"/>
      <c r="L879" s="1"/>
      <c r="M879" s="1"/>
      <c r="N879" s="27"/>
      <c r="O879" s="1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spans="1:26" ht="12.75" customHeight="1" x14ac:dyDescent="0.2">
      <c r="A880" s="27"/>
      <c r="B880" s="182"/>
      <c r="C880" s="27"/>
      <c r="D880" s="27"/>
      <c r="E880" s="27"/>
      <c r="F880" s="27"/>
      <c r="G880" s="27"/>
      <c r="H880" s="27"/>
      <c r="I880" s="27"/>
      <c r="J880" s="27"/>
      <c r="K880" s="189"/>
      <c r="L880" s="1"/>
      <c r="M880" s="1"/>
      <c r="N880" s="27"/>
      <c r="O880" s="1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spans="1:26" ht="12.75" customHeight="1" x14ac:dyDescent="0.2">
      <c r="A881" s="27"/>
      <c r="B881" s="182"/>
      <c r="C881" s="27"/>
      <c r="D881" s="27"/>
      <c r="E881" s="27"/>
      <c r="F881" s="27"/>
      <c r="G881" s="27"/>
      <c r="H881" s="27"/>
      <c r="I881" s="27"/>
      <c r="J881" s="27"/>
      <c r="K881" s="189"/>
      <c r="L881" s="1"/>
      <c r="M881" s="1"/>
      <c r="N881" s="27"/>
      <c r="O881" s="1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spans="1:26" ht="12.75" customHeight="1" x14ac:dyDescent="0.2">
      <c r="A882" s="27"/>
      <c r="B882" s="182"/>
      <c r="C882" s="27"/>
      <c r="D882" s="27"/>
      <c r="E882" s="27"/>
      <c r="F882" s="27"/>
      <c r="G882" s="27"/>
      <c r="H882" s="27"/>
      <c r="I882" s="27"/>
      <c r="J882" s="27"/>
      <c r="K882" s="189"/>
      <c r="L882" s="1"/>
      <c r="M882" s="1"/>
      <c r="N882" s="27"/>
      <c r="O882" s="1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spans="1:26" ht="12.75" customHeight="1" x14ac:dyDescent="0.2">
      <c r="A883" s="27"/>
      <c r="B883" s="182"/>
      <c r="C883" s="27"/>
      <c r="D883" s="27"/>
      <c r="E883" s="27"/>
      <c r="F883" s="27"/>
      <c r="G883" s="27"/>
      <c r="H883" s="27"/>
      <c r="I883" s="27"/>
      <c r="J883" s="27"/>
      <c r="K883" s="189"/>
      <c r="L883" s="1"/>
      <c r="M883" s="1"/>
      <c r="N883" s="27"/>
      <c r="O883" s="1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spans="1:26" ht="12.75" customHeight="1" x14ac:dyDescent="0.2">
      <c r="A884" s="27"/>
      <c r="B884" s="182"/>
      <c r="C884" s="27"/>
      <c r="D884" s="27"/>
      <c r="E884" s="27"/>
      <c r="F884" s="27"/>
      <c r="G884" s="27"/>
      <c r="H884" s="27"/>
      <c r="I884" s="27"/>
      <c r="J884" s="27"/>
      <c r="K884" s="189"/>
      <c r="L884" s="1"/>
      <c r="M884" s="1"/>
      <c r="N884" s="27"/>
      <c r="O884" s="1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spans="1:26" ht="12.75" customHeight="1" x14ac:dyDescent="0.2">
      <c r="A885" s="27"/>
      <c r="B885" s="182"/>
      <c r="C885" s="27"/>
      <c r="D885" s="27"/>
      <c r="E885" s="27"/>
      <c r="F885" s="27"/>
      <c r="G885" s="27"/>
      <c r="H885" s="27"/>
      <c r="I885" s="27"/>
      <c r="J885" s="27"/>
      <c r="K885" s="189"/>
      <c r="L885" s="1"/>
      <c r="M885" s="1"/>
      <c r="N885" s="27"/>
      <c r="O885" s="1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spans="1:26" ht="12.75" customHeight="1" x14ac:dyDescent="0.2">
      <c r="A886" s="27"/>
      <c r="B886" s="182"/>
      <c r="C886" s="27"/>
      <c r="D886" s="27"/>
      <c r="E886" s="27"/>
      <c r="F886" s="27"/>
      <c r="G886" s="27"/>
      <c r="H886" s="27"/>
      <c r="I886" s="27"/>
      <c r="J886" s="27"/>
      <c r="K886" s="189"/>
      <c r="L886" s="1"/>
      <c r="M886" s="1"/>
      <c r="N886" s="27"/>
      <c r="O886" s="1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spans="1:26" ht="12.75" customHeight="1" x14ac:dyDescent="0.2">
      <c r="A887" s="27"/>
      <c r="B887" s="182"/>
      <c r="C887" s="27"/>
      <c r="D887" s="27"/>
      <c r="E887" s="27"/>
      <c r="F887" s="27"/>
      <c r="G887" s="27"/>
      <c r="H887" s="27"/>
      <c r="I887" s="27"/>
      <c r="J887" s="27"/>
      <c r="K887" s="189"/>
      <c r="L887" s="1"/>
      <c r="M887" s="1"/>
      <c r="N887" s="27"/>
      <c r="O887" s="1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spans="1:26" ht="12.75" customHeight="1" x14ac:dyDescent="0.2">
      <c r="A888" s="27"/>
      <c r="B888" s="182"/>
      <c r="C888" s="27"/>
      <c r="D888" s="27"/>
      <c r="E888" s="27"/>
      <c r="F888" s="27"/>
      <c r="G888" s="27"/>
      <c r="H888" s="27"/>
      <c r="I888" s="27"/>
      <c r="J888" s="27"/>
      <c r="K888" s="189"/>
      <c r="L888" s="1"/>
      <c r="M888" s="1"/>
      <c r="N888" s="27"/>
      <c r="O888" s="1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spans="1:26" ht="12.75" customHeight="1" x14ac:dyDescent="0.2">
      <c r="A889" s="27"/>
      <c r="B889" s="182"/>
      <c r="C889" s="27"/>
      <c r="D889" s="27"/>
      <c r="E889" s="27"/>
      <c r="F889" s="27"/>
      <c r="G889" s="27"/>
      <c r="H889" s="27"/>
      <c r="I889" s="27"/>
      <c r="J889" s="27"/>
      <c r="K889" s="189"/>
      <c r="L889" s="1"/>
      <c r="M889" s="1"/>
      <c r="N889" s="27"/>
      <c r="O889" s="1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spans="1:26" ht="12.75" customHeight="1" x14ac:dyDescent="0.2">
      <c r="A890" s="27"/>
      <c r="B890" s="182"/>
      <c r="C890" s="27"/>
      <c r="D890" s="27"/>
      <c r="E890" s="27"/>
      <c r="F890" s="27"/>
      <c r="G890" s="27"/>
      <c r="H890" s="27"/>
      <c r="I890" s="27"/>
      <c r="J890" s="27"/>
      <c r="K890" s="189"/>
      <c r="L890" s="1"/>
      <c r="M890" s="1"/>
      <c r="N890" s="27"/>
      <c r="O890" s="1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spans="1:26" ht="12.75" customHeight="1" x14ac:dyDescent="0.2">
      <c r="A891" s="27"/>
      <c r="B891" s="182"/>
      <c r="C891" s="27"/>
      <c r="D891" s="27"/>
      <c r="E891" s="27"/>
      <c r="F891" s="27"/>
      <c r="G891" s="27"/>
      <c r="H891" s="27"/>
      <c r="I891" s="27"/>
      <c r="J891" s="27"/>
      <c r="K891" s="189"/>
      <c r="L891" s="1"/>
      <c r="M891" s="1"/>
      <c r="N891" s="27"/>
      <c r="O891" s="1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spans="1:26" ht="12.75" customHeight="1" x14ac:dyDescent="0.2">
      <c r="A892" s="27"/>
      <c r="B892" s="182"/>
      <c r="C892" s="27"/>
      <c r="D892" s="27"/>
      <c r="E892" s="27"/>
      <c r="F892" s="27"/>
      <c r="G892" s="27"/>
      <c r="H892" s="27"/>
      <c r="I892" s="27"/>
      <c r="J892" s="27"/>
      <c r="K892" s="189"/>
      <c r="L892" s="1"/>
      <c r="M892" s="1"/>
      <c r="N892" s="27"/>
      <c r="O892" s="1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spans="1:26" ht="12.75" customHeight="1" x14ac:dyDescent="0.2">
      <c r="A893" s="27"/>
      <c r="B893" s="182"/>
      <c r="C893" s="27"/>
      <c r="D893" s="27"/>
      <c r="E893" s="27"/>
      <c r="F893" s="27"/>
      <c r="G893" s="27"/>
      <c r="H893" s="27"/>
      <c r="I893" s="27"/>
      <c r="J893" s="27"/>
      <c r="K893" s="189"/>
      <c r="L893" s="1"/>
      <c r="M893" s="1"/>
      <c r="N893" s="27"/>
      <c r="O893" s="1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spans="1:26" ht="12.75" customHeight="1" x14ac:dyDescent="0.2">
      <c r="A894" s="27"/>
      <c r="B894" s="182"/>
      <c r="C894" s="27"/>
      <c r="D894" s="27"/>
      <c r="E894" s="27"/>
      <c r="F894" s="27"/>
      <c r="G894" s="27"/>
      <c r="H894" s="27"/>
      <c r="I894" s="27"/>
      <c r="J894" s="27"/>
      <c r="K894" s="189"/>
      <c r="L894" s="1"/>
      <c r="M894" s="1"/>
      <c r="N894" s="27"/>
      <c r="O894" s="1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spans="1:26" ht="12.75" customHeight="1" x14ac:dyDescent="0.2">
      <c r="A895" s="27"/>
      <c r="B895" s="182"/>
      <c r="C895" s="27"/>
      <c r="D895" s="27"/>
      <c r="E895" s="27"/>
      <c r="F895" s="27"/>
      <c r="G895" s="27"/>
      <c r="H895" s="27"/>
      <c r="I895" s="27"/>
      <c r="J895" s="27"/>
      <c r="K895" s="189"/>
      <c r="L895" s="1"/>
      <c r="M895" s="1"/>
      <c r="N895" s="27"/>
      <c r="O895" s="1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spans="1:26" ht="12.75" customHeight="1" x14ac:dyDescent="0.2">
      <c r="A896" s="27"/>
      <c r="B896" s="182"/>
      <c r="C896" s="27"/>
      <c r="D896" s="27"/>
      <c r="E896" s="27"/>
      <c r="F896" s="27"/>
      <c r="G896" s="27"/>
      <c r="H896" s="27"/>
      <c r="I896" s="27"/>
      <c r="J896" s="27"/>
      <c r="K896" s="189"/>
      <c r="L896" s="1"/>
      <c r="M896" s="1"/>
      <c r="N896" s="27"/>
      <c r="O896" s="1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spans="1:26" ht="12.75" customHeight="1" x14ac:dyDescent="0.2">
      <c r="A897" s="27"/>
      <c r="B897" s="182"/>
      <c r="C897" s="27"/>
      <c r="D897" s="27"/>
      <c r="E897" s="27"/>
      <c r="F897" s="27"/>
      <c r="G897" s="27"/>
      <c r="H897" s="27"/>
      <c r="I897" s="27"/>
      <c r="J897" s="27"/>
      <c r="K897" s="189"/>
      <c r="L897" s="1"/>
      <c r="M897" s="1"/>
      <c r="N897" s="27"/>
      <c r="O897" s="1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spans="1:26" ht="12.75" customHeight="1" x14ac:dyDescent="0.2">
      <c r="A898" s="27"/>
      <c r="B898" s="182"/>
      <c r="C898" s="27"/>
      <c r="D898" s="27"/>
      <c r="E898" s="27"/>
      <c r="F898" s="27"/>
      <c r="G898" s="27"/>
      <c r="H898" s="27"/>
      <c r="I898" s="27"/>
      <c r="J898" s="27"/>
      <c r="K898" s="189"/>
      <c r="L898" s="1"/>
      <c r="M898" s="1"/>
      <c r="N898" s="27"/>
      <c r="O898" s="1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spans="1:26" ht="12.75" customHeight="1" x14ac:dyDescent="0.2">
      <c r="A899" s="27"/>
      <c r="B899" s="182"/>
      <c r="C899" s="27"/>
      <c r="D899" s="27"/>
      <c r="E899" s="27"/>
      <c r="F899" s="27"/>
      <c r="G899" s="27"/>
      <c r="H899" s="27"/>
      <c r="I899" s="27"/>
      <c r="J899" s="27"/>
      <c r="K899" s="189"/>
      <c r="L899" s="1"/>
      <c r="M899" s="1"/>
      <c r="N899" s="27"/>
      <c r="O899" s="1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spans="1:26" ht="12.75" customHeight="1" x14ac:dyDescent="0.2">
      <c r="A900" s="27"/>
      <c r="B900" s="182"/>
      <c r="C900" s="27"/>
      <c r="D900" s="27"/>
      <c r="E900" s="27"/>
      <c r="F900" s="27"/>
      <c r="G900" s="27"/>
      <c r="H900" s="27"/>
      <c r="I900" s="27"/>
      <c r="J900" s="27"/>
      <c r="K900" s="189"/>
      <c r="L900" s="1"/>
      <c r="M900" s="1"/>
      <c r="N900" s="27"/>
      <c r="O900" s="1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spans="1:26" ht="12.75" customHeight="1" x14ac:dyDescent="0.2">
      <c r="A901" s="27"/>
      <c r="B901" s="182"/>
      <c r="C901" s="27"/>
      <c r="D901" s="27"/>
      <c r="E901" s="27"/>
      <c r="F901" s="27"/>
      <c r="G901" s="27"/>
      <c r="H901" s="27"/>
      <c r="I901" s="27"/>
      <c r="J901" s="27"/>
      <c r="K901" s="189"/>
      <c r="L901" s="1"/>
      <c r="M901" s="1"/>
      <c r="N901" s="27"/>
      <c r="O901" s="1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spans="1:26" ht="12.75" customHeight="1" x14ac:dyDescent="0.2">
      <c r="A902" s="27"/>
      <c r="B902" s="182"/>
      <c r="C902" s="27"/>
      <c r="D902" s="27"/>
      <c r="E902" s="27"/>
      <c r="F902" s="27"/>
      <c r="G902" s="27"/>
      <c r="H902" s="27"/>
      <c r="I902" s="27"/>
      <c r="J902" s="27"/>
      <c r="K902" s="189"/>
      <c r="L902" s="1"/>
      <c r="M902" s="1"/>
      <c r="N902" s="27"/>
      <c r="O902" s="1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spans="1:26" ht="12.75" customHeight="1" x14ac:dyDescent="0.2">
      <c r="A903" s="27"/>
      <c r="B903" s="182"/>
      <c r="C903" s="27"/>
      <c r="D903" s="27"/>
      <c r="E903" s="27"/>
      <c r="F903" s="27"/>
      <c r="G903" s="27"/>
      <c r="H903" s="27"/>
      <c r="I903" s="27"/>
      <c r="J903" s="27"/>
      <c r="K903" s="189"/>
      <c r="L903" s="1"/>
      <c r="M903" s="1"/>
      <c r="N903" s="27"/>
      <c r="O903" s="1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spans="1:26" ht="12.75" customHeight="1" x14ac:dyDescent="0.2">
      <c r="A904" s="27"/>
      <c r="B904" s="182"/>
      <c r="C904" s="27"/>
      <c r="D904" s="27"/>
      <c r="E904" s="27"/>
      <c r="F904" s="27"/>
      <c r="G904" s="27"/>
      <c r="H904" s="27"/>
      <c r="I904" s="27"/>
      <c r="J904" s="27"/>
      <c r="K904" s="189"/>
      <c r="L904" s="1"/>
      <c r="M904" s="1"/>
      <c r="N904" s="27"/>
      <c r="O904" s="1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spans="1:26" ht="12.75" customHeight="1" x14ac:dyDescent="0.2">
      <c r="A905" s="27"/>
      <c r="B905" s="182"/>
      <c r="C905" s="27"/>
      <c r="D905" s="27"/>
      <c r="E905" s="27"/>
      <c r="F905" s="27"/>
      <c r="G905" s="27"/>
      <c r="H905" s="27"/>
      <c r="I905" s="27"/>
      <c r="J905" s="27"/>
      <c r="K905" s="189"/>
      <c r="L905" s="1"/>
      <c r="M905" s="1"/>
      <c r="N905" s="27"/>
      <c r="O905" s="1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spans="1:26" ht="12.75" customHeight="1" x14ac:dyDescent="0.2">
      <c r="A906" s="27"/>
      <c r="B906" s="182"/>
      <c r="C906" s="27"/>
      <c r="D906" s="27"/>
      <c r="E906" s="27"/>
      <c r="F906" s="27"/>
      <c r="G906" s="27"/>
      <c r="H906" s="27"/>
      <c r="I906" s="27"/>
      <c r="J906" s="27"/>
      <c r="K906" s="189"/>
      <c r="L906" s="1"/>
      <c r="M906" s="1"/>
      <c r="N906" s="27"/>
      <c r="O906" s="1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spans="1:26" ht="12.75" customHeight="1" x14ac:dyDescent="0.2">
      <c r="A907" s="27"/>
      <c r="B907" s="182"/>
      <c r="C907" s="27"/>
      <c r="D907" s="27"/>
      <c r="E907" s="27"/>
      <c r="F907" s="27"/>
      <c r="G907" s="27"/>
      <c r="H907" s="27"/>
      <c r="I907" s="27"/>
      <c r="J907" s="27"/>
      <c r="K907" s="189"/>
      <c r="L907" s="1"/>
      <c r="M907" s="1"/>
      <c r="N907" s="27"/>
      <c r="O907" s="1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spans="1:26" ht="12.75" customHeight="1" x14ac:dyDescent="0.2">
      <c r="A908" s="27"/>
      <c r="B908" s="182"/>
      <c r="C908" s="27"/>
      <c r="D908" s="27"/>
      <c r="E908" s="27"/>
      <c r="F908" s="27"/>
      <c r="G908" s="27"/>
      <c r="H908" s="27"/>
      <c r="I908" s="27"/>
      <c r="J908" s="27"/>
      <c r="K908" s="189"/>
      <c r="L908" s="1"/>
      <c r="M908" s="1"/>
      <c r="N908" s="27"/>
      <c r="O908" s="1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spans="1:26" ht="12.75" customHeight="1" x14ac:dyDescent="0.2">
      <c r="A909" s="27"/>
      <c r="B909" s="182"/>
      <c r="C909" s="27"/>
      <c r="D909" s="27"/>
      <c r="E909" s="27"/>
      <c r="F909" s="27"/>
      <c r="G909" s="27"/>
      <c r="H909" s="27"/>
      <c r="I909" s="27"/>
      <c r="J909" s="27"/>
      <c r="K909" s="189"/>
      <c r="L909" s="1"/>
      <c r="M909" s="1"/>
      <c r="N909" s="27"/>
      <c r="O909" s="1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spans="1:26" ht="12.75" customHeight="1" x14ac:dyDescent="0.2">
      <c r="A910" s="27"/>
      <c r="B910" s="182"/>
      <c r="C910" s="27"/>
      <c r="D910" s="27"/>
      <c r="E910" s="27"/>
      <c r="F910" s="27"/>
      <c r="G910" s="27"/>
      <c r="H910" s="27"/>
      <c r="I910" s="27"/>
      <c r="J910" s="27"/>
      <c r="K910" s="189"/>
      <c r="L910" s="1"/>
      <c r="M910" s="1"/>
      <c r="N910" s="27"/>
      <c r="O910" s="1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spans="1:26" ht="12.75" customHeight="1" x14ac:dyDescent="0.2">
      <c r="A911" s="27"/>
      <c r="B911" s="182"/>
      <c r="C911" s="27"/>
      <c r="D911" s="27"/>
      <c r="E911" s="27"/>
      <c r="F911" s="27"/>
      <c r="G911" s="27"/>
      <c r="H911" s="27"/>
      <c r="I911" s="27"/>
      <c r="J911" s="27"/>
      <c r="K911" s="189"/>
      <c r="L911" s="1"/>
      <c r="M911" s="1"/>
      <c r="N911" s="27"/>
      <c r="O911" s="1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spans="1:26" ht="12.75" customHeight="1" x14ac:dyDescent="0.2">
      <c r="A912" s="27"/>
      <c r="B912" s="182"/>
      <c r="C912" s="27"/>
      <c r="D912" s="27"/>
      <c r="E912" s="27"/>
      <c r="F912" s="27"/>
      <c r="G912" s="27"/>
      <c r="H912" s="27"/>
      <c r="I912" s="27"/>
      <c r="J912" s="27"/>
      <c r="K912" s="189"/>
      <c r="L912" s="1"/>
      <c r="M912" s="1"/>
      <c r="N912" s="27"/>
      <c r="O912" s="1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spans="1:26" ht="12.75" customHeight="1" x14ac:dyDescent="0.2">
      <c r="A913" s="27"/>
      <c r="B913" s="182"/>
      <c r="C913" s="27"/>
      <c r="D913" s="27"/>
      <c r="E913" s="27"/>
      <c r="F913" s="27"/>
      <c r="G913" s="27"/>
      <c r="H913" s="27"/>
      <c r="I913" s="27"/>
      <c r="J913" s="27"/>
      <c r="K913" s="189"/>
      <c r="L913" s="1"/>
      <c r="M913" s="1"/>
      <c r="N913" s="27"/>
      <c r="O913" s="1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spans="1:26" ht="12.75" customHeight="1" x14ac:dyDescent="0.2">
      <c r="A914" s="27"/>
      <c r="B914" s="182"/>
      <c r="C914" s="27"/>
      <c r="D914" s="27"/>
      <c r="E914" s="27"/>
      <c r="F914" s="27"/>
      <c r="G914" s="27"/>
      <c r="H914" s="27"/>
      <c r="I914" s="27"/>
      <c r="J914" s="27"/>
      <c r="K914" s="189"/>
      <c r="L914" s="1"/>
      <c r="M914" s="1"/>
      <c r="N914" s="27"/>
      <c r="O914" s="1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spans="1:26" ht="12.75" customHeight="1" x14ac:dyDescent="0.2">
      <c r="A915" s="27"/>
      <c r="B915" s="182"/>
      <c r="C915" s="27"/>
      <c r="D915" s="27"/>
      <c r="E915" s="27"/>
      <c r="F915" s="27"/>
      <c r="G915" s="27"/>
      <c r="H915" s="27"/>
      <c r="I915" s="27"/>
      <c r="J915" s="27"/>
      <c r="K915" s="189"/>
      <c r="L915" s="1"/>
      <c r="M915" s="1"/>
      <c r="N915" s="27"/>
      <c r="O915" s="1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spans="1:26" ht="12.75" customHeight="1" x14ac:dyDescent="0.2">
      <c r="A916" s="27"/>
      <c r="B916" s="182"/>
      <c r="C916" s="27"/>
      <c r="D916" s="27"/>
      <c r="E916" s="27"/>
      <c r="F916" s="27"/>
      <c r="G916" s="27"/>
      <c r="H916" s="27"/>
      <c r="I916" s="27"/>
      <c r="J916" s="27"/>
      <c r="K916" s="189"/>
      <c r="L916" s="1"/>
      <c r="M916" s="1"/>
      <c r="N916" s="27"/>
      <c r="O916" s="1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spans="1:26" ht="12.75" customHeight="1" x14ac:dyDescent="0.2">
      <c r="A917" s="27"/>
      <c r="B917" s="182"/>
      <c r="C917" s="27"/>
      <c r="D917" s="27"/>
      <c r="E917" s="27"/>
      <c r="F917" s="27"/>
      <c r="G917" s="27"/>
      <c r="H917" s="27"/>
      <c r="I917" s="27"/>
      <c r="J917" s="27"/>
      <c r="K917" s="189"/>
      <c r="L917" s="1"/>
      <c r="M917" s="1"/>
      <c r="N917" s="27"/>
      <c r="O917" s="1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spans="1:26" ht="12.75" customHeight="1" x14ac:dyDescent="0.2">
      <c r="A918" s="27"/>
      <c r="B918" s="182"/>
      <c r="C918" s="27"/>
      <c r="D918" s="27"/>
      <c r="E918" s="27"/>
      <c r="F918" s="27"/>
      <c r="G918" s="27"/>
      <c r="H918" s="27"/>
      <c r="I918" s="27"/>
      <c r="J918" s="27"/>
      <c r="K918" s="189"/>
      <c r="L918" s="1"/>
      <c r="M918" s="1"/>
      <c r="N918" s="27"/>
      <c r="O918" s="1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spans="1:26" ht="12.75" customHeight="1" x14ac:dyDescent="0.2">
      <c r="A919" s="27"/>
      <c r="B919" s="182"/>
      <c r="C919" s="27"/>
      <c r="D919" s="27"/>
      <c r="E919" s="27"/>
      <c r="F919" s="27"/>
      <c r="G919" s="27"/>
      <c r="H919" s="27"/>
      <c r="I919" s="27"/>
      <c r="J919" s="27"/>
      <c r="K919" s="189"/>
      <c r="L919" s="1"/>
      <c r="M919" s="1"/>
      <c r="N919" s="27"/>
      <c r="O919" s="1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spans="1:26" ht="12.75" customHeight="1" x14ac:dyDescent="0.2">
      <c r="A920" s="27"/>
      <c r="B920" s="182"/>
      <c r="C920" s="27"/>
      <c r="D920" s="27"/>
      <c r="E920" s="27"/>
      <c r="F920" s="27"/>
      <c r="G920" s="27"/>
      <c r="H920" s="27"/>
      <c r="I920" s="27"/>
      <c r="J920" s="27"/>
      <c r="K920" s="189"/>
      <c r="L920" s="1"/>
      <c r="M920" s="1"/>
      <c r="N920" s="27"/>
      <c r="O920" s="1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spans="1:26" ht="12.75" customHeight="1" x14ac:dyDescent="0.2">
      <c r="A921" s="27"/>
      <c r="B921" s="182"/>
      <c r="C921" s="27"/>
      <c r="D921" s="27"/>
      <c r="E921" s="27"/>
      <c r="F921" s="27"/>
      <c r="G921" s="27"/>
      <c r="H921" s="27"/>
      <c r="I921" s="27"/>
      <c r="J921" s="27"/>
      <c r="K921" s="189"/>
      <c r="L921" s="1"/>
      <c r="M921" s="1"/>
      <c r="N921" s="27"/>
      <c r="O921" s="1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spans="1:26" ht="12.75" customHeight="1" x14ac:dyDescent="0.2">
      <c r="A922" s="27"/>
      <c r="B922" s="182"/>
      <c r="C922" s="27"/>
      <c r="D922" s="27"/>
      <c r="E922" s="27"/>
      <c r="F922" s="27"/>
      <c r="G922" s="27"/>
      <c r="H922" s="27"/>
      <c r="I922" s="27"/>
      <c r="J922" s="27"/>
      <c r="K922" s="189"/>
      <c r="L922" s="1"/>
      <c r="M922" s="1"/>
      <c r="N922" s="27"/>
      <c r="O922" s="1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spans="1:26" ht="12.75" customHeight="1" x14ac:dyDescent="0.2">
      <c r="A923" s="27"/>
      <c r="B923" s="182"/>
      <c r="C923" s="27"/>
      <c r="D923" s="27"/>
      <c r="E923" s="27"/>
      <c r="F923" s="27"/>
      <c r="G923" s="27"/>
      <c r="H923" s="27"/>
      <c r="I923" s="27"/>
      <c r="J923" s="27"/>
      <c r="K923" s="189"/>
      <c r="L923" s="1"/>
      <c r="M923" s="1"/>
      <c r="N923" s="27"/>
      <c r="O923" s="1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spans="1:26" ht="12.75" customHeight="1" x14ac:dyDescent="0.2">
      <c r="A924" s="27"/>
      <c r="B924" s="182"/>
      <c r="C924" s="27"/>
      <c r="D924" s="27"/>
      <c r="E924" s="27"/>
      <c r="F924" s="27"/>
      <c r="G924" s="27"/>
      <c r="H924" s="27"/>
      <c r="I924" s="27"/>
      <c r="J924" s="27"/>
      <c r="K924" s="189"/>
      <c r="L924" s="1"/>
      <c r="M924" s="1"/>
      <c r="N924" s="27"/>
      <c r="O924" s="1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spans="1:26" ht="12.75" customHeight="1" x14ac:dyDescent="0.2">
      <c r="A925" s="27"/>
      <c r="B925" s="182"/>
      <c r="C925" s="27"/>
      <c r="D925" s="27"/>
      <c r="E925" s="27"/>
      <c r="F925" s="27"/>
      <c r="G925" s="27"/>
      <c r="H925" s="27"/>
      <c r="I925" s="27"/>
      <c r="J925" s="27"/>
      <c r="K925" s="189"/>
      <c r="L925" s="1"/>
      <c r="M925" s="1"/>
      <c r="N925" s="27"/>
      <c r="O925" s="1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spans="1:26" ht="12.75" customHeight="1" x14ac:dyDescent="0.2">
      <c r="A926" s="27"/>
      <c r="B926" s="182"/>
      <c r="C926" s="27"/>
      <c r="D926" s="27"/>
      <c r="E926" s="27"/>
      <c r="F926" s="27"/>
      <c r="G926" s="27"/>
      <c r="H926" s="27"/>
      <c r="I926" s="27"/>
      <c r="J926" s="27"/>
      <c r="K926" s="189"/>
      <c r="L926" s="1"/>
      <c r="M926" s="1"/>
      <c r="N926" s="27"/>
      <c r="O926" s="1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spans="1:26" ht="12.75" customHeight="1" x14ac:dyDescent="0.2">
      <c r="A927" s="27"/>
      <c r="B927" s="182"/>
      <c r="C927" s="27"/>
      <c r="D927" s="27"/>
      <c r="E927" s="27"/>
      <c r="F927" s="27"/>
      <c r="G927" s="27"/>
      <c r="H927" s="27"/>
      <c r="I927" s="27"/>
      <c r="J927" s="27"/>
      <c r="K927" s="189"/>
      <c r="L927" s="1"/>
      <c r="M927" s="1"/>
      <c r="N927" s="27"/>
      <c r="O927" s="1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spans="1:26" ht="12.75" customHeight="1" x14ac:dyDescent="0.2">
      <c r="A928" s="27"/>
      <c r="B928" s="182"/>
      <c r="C928" s="27"/>
      <c r="D928" s="27"/>
      <c r="E928" s="27"/>
      <c r="F928" s="27"/>
      <c r="G928" s="27"/>
      <c r="H928" s="27"/>
      <c r="I928" s="27"/>
      <c r="J928" s="27"/>
      <c r="K928" s="189"/>
      <c r="L928" s="1"/>
      <c r="M928" s="1"/>
      <c r="N928" s="27"/>
      <c r="O928" s="1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spans="1:26" ht="12.75" customHeight="1" x14ac:dyDescent="0.2">
      <c r="A929" s="27"/>
      <c r="B929" s="182"/>
      <c r="C929" s="27"/>
      <c r="D929" s="27"/>
      <c r="E929" s="27"/>
      <c r="F929" s="27"/>
      <c r="G929" s="27"/>
      <c r="H929" s="27"/>
      <c r="I929" s="27"/>
      <c r="J929" s="27"/>
      <c r="K929" s="189"/>
      <c r="L929" s="1"/>
      <c r="M929" s="1"/>
      <c r="N929" s="27"/>
      <c r="O929" s="1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spans="1:26" ht="12.75" customHeight="1" x14ac:dyDescent="0.2">
      <c r="A930" s="27"/>
      <c r="B930" s="182"/>
      <c r="C930" s="27"/>
      <c r="D930" s="27"/>
      <c r="E930" s="27"/>
      <c r="F930" s="27"/>
      <c r="G930" s="27"/>
      <c r="H930" s="27"/>
      <c r="I930" s="27"/>
      <c r="J930" s="27"/>
      <c r="K930" s="189"/>
      <c r="L930" s="1"/>
      <c r="M930" s="1"/>
      <c r="N930" s="27"/>
      <c r="O930" s="1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spans="1:26" ht="12.75" customHeight="1" x14ac:dyDescent="0.2">
      <c r="A931" s="27"/>
      <c r="B931" s="182"/>
      <c r="C931" s="27"/>
      <c r="D931" s="27"/>
      <c r="E931" s="27"/>
      <c r="F931" s="27"/>
      <c r="G931" s="27"/>
      <c r="H931" s="27"/>
      <c r="I931" s="27"/>
      <c r="J931" s="27"/>
      <c r="K931" s="189"/>
      <c r="L931" s="1"/>
      <c r="M931" s="1"/>
      <c r="N931" s="27"/>
      <c r="O931" s="1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spans="1:26" ht="12.75" customHeight="1" x14ac:dyDescent="0.2">
      <c r="A932" s="27"/>
      <c r="B932" s="182"/>
      <c r="C932" s="27"/>
      <c r="D932" s="27"/>
      <c r="E932" s="27"/>
      <c r="F932" s="27"/>
      <c r="G932" s="27"/>
      <c r="H932" s="27"/>
      <c r="I932" s="27"/>
      <c r="J932" s="27"/>
      <c r="K932" s="189"/>
      <c r="L932" s="1"/>
      <c r="M932" s="1"/>
      <c r="N932" s="27"/>
      <c r="O932" s="1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spans="1:26" ht="12.75" customHeight="1" x14ac:dyDescent="0.2">
      <c r="A933" s="27"/>
      <c r="B933" s="182"/>
      <c r="C933" s="27"/>
      <c r="D933" s="27"/>
      <c r="E933" s="27"/>
      <c r="F933" s="27"/>
      <c r="G933" s="27"/>
      <c r="H933" s="27"/>
      <c r="I933" s="27"/>
      <c r="J933" s="27"/>
      <c r="K933" s="189"/>
      <c r="L933" s="1"/>
      <c r="M933" s="1"/>
      <c r="N933" s="27"/>
      <c r="O933" s="1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spans="1:26" ht="12.75" customHeight="1" x14ac:dyDescent="0.2">
      <c r="A934" s="27"/>
      <c r="B934" s="182"/>
      <c r="C934" s="27"/>
      <c r="D934" s="27"/>
      <c r="E934" s="27"/>
      <c r="F934" s="27"/>
      <c r="G934" s="27"/>
      <c r="H934" s="27"/>
      <c r="I934" s="27"/>
      <c r="J934" s="27"/>
      <c r="K934" s="189"/>
      <c r="L934" s="1"/>
      <c r="M934" s="1"/>
      <c r="N934" s="27"/>
      <c r="O934" s="1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spans="1:26" ht="12.75" customHeight="1" x14ac:dyDescent="0.2">
      <c r="A935" s="27"/>
      <c r="B935" s="182"/>
      <c r="C935" s="27"/>
      <c r="D935" s="27"/>
      <c r="E935" s="27"/>
      <c r="F935" s="27"/>
      <c r="G935" s="27"/>
      <c r="H935" s="27"/>
      <c r="I935" s="27"/>
      <c r="J935" s="27"/>
      <c r="K935" s="189"/>
      <c r="L935" s="1"/>
      <c r="M935" s="1"/>
      <c r="N935" s="27"/>
      <c r="O935" s="1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spans="1:26" ht="12.75" customHeight="1" x14ac:dyDescent="0.2">
      <c r="A936" s="27"/>
      <c r="B936" s="182"/>
      <c r="C936" s="27"/>
      <c r="D936" s="27"/>
      <c r="E936" s="27"/>
      <c r="F936" s="27"/>
      <c r="G936" s="27"/>
      <c r="H936" s="27"/>
      <c r="I936" s="27"/>
      <c r="J936" s="27"/>
      <c r="K936" s="189"/>
      <c r="L936" s="1"/>
      <c r="M936" s="1"/>
      <c r="N936" s="27"/>
      <c r="O936" s="1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spans="1:26" ht="12.75" customHeight="1" x14ac:dyDescent="0.2">
      <c r="A937" s="27"/>
      <c r="B937" s="182"/>
      <c r="C937" s="27"/>
      <c r="D937" s="27"/>
      <c r="E937" s="27"/>
      <c r="F937" s="27"/>
      <c r="G937" s="27"/>
      <c r="H937" s="27"/>
      <c r="I937" s="27"/>
      <c r="J937" s="27"/>
      <c r="K937" s="189"/>
      <c r="L937" s="1"/>
      <c r="M937" s="1"/>
      <c r="N937" s="27"/>
      <c r="O937" s="1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spans="1:26" ht="12.75" customHeight="1" x14ac:dyDescent="0.2">
      <c r="A938" s="27"/>
      <c r="B938" s="182"/>
      <c r="C938" s="27"/>
      <c r="D938" s="27"/>
      <c r="E938" s="27"/>
      <c r="F938" s="27"/>
      <c r="G938" s="27"/>
      <c r="H938" s="27"/>
      <c r="I938" s="27"/>
      <c r="J938" s="27"/>
      <c r="K938" s="189"/>
      <c r="L938" s="1"/>
      <c r="M938" s="1"/>
      <c r="N938" s="27"/>
      <c r="O938" s="1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spans="1:26" ht="12.75" customHeight="1" x14ac:dyDescent="0.2">
      <c r="A939" s="27"/>
      <c r="B939" s="182"/>
      <c r="C939" s="27"/>
      <c r="D939" s="27"/>
      <c r="E939" s="27"/>
      <c r="F939" s="27"/>
      <c r="G939" s="27"/>
      <c r="H939" s="27"/>
      <c r="I939" s="27"/>
      <c r="J939" s="27"/>
      <c r="K939" s="189"/>
      <c r="L939" s="1"/>
      <c r="M939" s="1"/>
      <c r="N939" s="27"/>
      <c r="O939" s="1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spans="1:26" ht="12.75" customHeight="1" x14ac:dyDescent="0.2">
      <c r="A940" s="27"/>
      <c r="B940" s="182"/>
      <c r="C940" s="27"/>
      <c r="D940" s="27"/>
      <c r="E940" s="27"/>
      <c r="F940" s="27"/>
      <c r="G940" s="27"/>
      <c r="H940" s="27"/>
      <c r="I940" s="27"/>
      <c r="J940" s="27"/>
      <c r="K940" s="189"/>
      <c r="L940" s="1"/>
      <c r="M940" s="1"/>
      <c r="N940" s="27"/>
      <c r="O940" s="1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spans="1:26" ht="12.75" customHeight="1" x14ac:dyDescent="0.2">
      <c r="A941" s="27"/>
      <c r="B941" s="182"/>
      <c r="C941" s="27"/>
      <c r="D941" s="27"/>
      <c r="E941" s="27"/>
      <c r="F941" s="27"/>
      <c r="G941" s="27"/>
      <c r="H941" s="27"/>
      <c r="I941" s="27"/>
      <c r="J941" s="27"/>
      <c r="K941" s="189"/>
      <c r="L941" s="1"/>
      <c r="M941" s="1"/>
      <c r="N941" s="27"/>
      <c r="O941" s="1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spans="1:26" ht="12.75" customHeight="1" x14ac:dyDescent="0.2">
      <c r="A942" s="27"/>
      <c r="B942" s="182"/>
      <c r="C942" s="27"/>
      <c r="D942" s="27"/>
      <c r="E942" s="27"/>
      <c r="F942" s="27"/>
      <c r="G942" s="27"/>
      <c r="H942" s="27"/>
      <c r="I942" s="27"/>
      <c r="J942" s="27"/>
      <c r="K942" s="189"/>
      <c r="L942" s="1"/>
      <c r="M942" s="1"/>
      <c r="N942" s="27"/>
      <c r="O942" s="1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spans="1:26" ht="12.75" customHeight="1" x14ac:dyDescent="0.2">
      <c r="A943" s="27"/>
      <c r="B943" s="182"/>
      <c r="C943" s="27"/>
      <c r="D943" s="27"/>
      <c r="E943" s="27"/>
      <c r="F943" s="27"/>
      <c r="G943" s="27"/>
      <c r="H943" s="27"/>
      <c r="I943" s="27"/>
      <c r="J943" s="27"/>
      <c r="K943" s="189"/>
      <c r="L943" s="1"/>
      <c r="M943" s="1"/>
      <c r="N943" s="27"/>
      <c r="O943" s="1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spans="1:26" ht="12.75" customHeight="1" x14ac:dyDescent="0.2">
      <c r="A944" s="27"/>
      <c r="B944" s="182"/>
      <c r="C944" s="27"/>
      <c r="D944" s="27"/>
      <c r="E944" s="27"/>
      <c r="F944" s="27"/>
      <c r="G944" s="27"/>
      <c r="H944" s="27"/>
      <c r="I944" s="27"/>
      <c r="J944" s="27"/>
      <c r="K944" s="189"/>
      <c r="L944" s="1"/>
      <c r="M944" s="1"/>
      <c r="N944" s="27"/>
      <c r="O944" s="1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spans="1:26" ht="12.75" customHeight="1" x14ac:dyDescent="0.2">
      <c r="A945" s="27"/>
      <c r="B945" s="182"/>
      <c r="C945" s="27"/>
      <c r="D945" s="27"/>
      <c r="E945" s="27"/>
      <c r="F945" s="27"/>
      <c r="G945" s="27"/>
      <c r="H945" s="27"/>
      <c r="I945" s="27"/>
      <c r="J945" s="27"/>
      <c r="K945" s="189"/>
      <c r="L945" s="1"/>
      <c r="M945" s="1"/>
      <c r="N945" s="27"/>
      <c r="O945" s="1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spans="1:26" ht="12.75" customHeight="1" x14ac:dyDescent="0.2">
      <c r="A946" s="27"/>
      <c r="B946" s="182"/>
      <c r="C946" s="27"/>
      <c r="D946" s="27"/>
      <c r="E946" s="27"/>
      <c r="F946" s="27"/>
      <c r="G946" s="27"/>
      <c r="H946" s="27"/>
      <c r="I946" s="27"/>
      <c r="J946" s="27"/>
      <c r="K946" s="189"/>
      <c r="L946" s="1"/>
      <c r="M946" s="1"/>
      <c r="N946" s="27"/>
      <c r="O946" s="1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spans="1:26" ht="12.75" customHeight="1" x14ac:dyDescent="0.2">
      <c r="A947" s="27"/>
      <c r="B947" s="182"/>
      <c r="C947" s="27"/>
      <c r="D947" s="27"/>
      <c r="E947" s="27"/>
      <c r="F947" s="27"/>
      <c r="G947" s="27"/>
      <c r="H947" s="27"/>
      <c r="I947" s="27"/>
      <c r="J947" s="27"/>
      <c r="K947" s="189"/>
      <c r="L947" s="1"/>
      <c r="M947" s="1"/>
      <c r="N947" s="27"/>
      <c r="O947" s="1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spans="1:26" ht="12.75" customHeight="1" x14ac:dyDescent="0.2">
      <c r="A948" s="27"/>
      <c r="B948" s="182"/>
      <c r="C948" s="27"/>
      <c r="D948" s="27"/>
      <c r="E948" s="27"/>
      <c r="F948" s="27"/>
      <c r="G948" s="27"/>
      <c r="H948" s="27"/>
      <c r="I948" s="27"/>
      <c r="J948" s="27"/>
      <c r="K948" s="189"/>
      <c r="L948" s="1"/>
      <c r="M948" s="1"/>
      <c r="N948" s="27"/>
      <c r="O948" s="1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spans="1:26" ht="12.75" customHeight="1" x14ac:dyDescent="0.2">
      <c r="A949" s="27"/>
      <c r="B949" s="182"/>
      <c r="C949" s="27"/>
      <c r="D949" s="27"/>
      <c r="E949" s="27"/>
      <c r="F949" s="27"/>
      <c r="G949" s="27"/>
      <c r="H949" s="27"/>
      <c r="I949" s="27"/>
      <c r="J949" s="27"/>
      <c r="K949" s="189"/>
      <c r="L949" s="1"/>
      <c r="M949" s="1"/>
      <c r="N949" s="27"/>
      <c r="O949" s="1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spans="1:26" ht="12.75" customHeight="1" x14ac:dyDescent="0.2">
      <c r="A950" s="27"/>
      <c r="B950" s="182"/>
      <c r="C950" s="27"/>
      <c r="D950" s="27"/>
      <c r="E950" s="27"/>
      <c r="F950" s="27"/>
      <c r="G950" s="27"/>
      <c r="H950" s="27"/>
      <c r="I950" s="27"/>
      <c r="J950" s="27"/>
      <c r="K950" s="189"/>
      <c r="L950" s="1"/>
      <c r="M950" s="1"/>
      <c r="N950" s="27"/>
      <c r="O950" s="1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spans="1:26" ht="12.75" customHeight="1" x14ac:dyDescent="0.2">
      <c r="A951" s="27"/>
      <c r="B951" s="182"/>
      <c r="C951" s="27"/>
      <c r="D951" s="27"/>
      <c r="E951" s="27"/>
      <c r="F951" s="27"/>
      <c r="G951" s="27"/>
      <c r="H951" s="27"/>
      <c r="I951" s="27"/>
      <c r="J951" s="27"/>
      <c r="K951" s="189"/>
      <c r="L951" s="1"/>
      <c r="M951" s="1"/>
      <c r="N951" s="27"/>
      <c r="O951" s="1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spans="1:26" ht="12.75" customHeight="1" x14ac:dyDescent="0.2">
      <c r="A952" s="27"/>
      <c r="B952" s="182"/>
      <c r="C952" s="27"/>
      <c r="D952" s="27"/>
      <c r="E952" s="27"/>
      <c r="F952" s="27"/>
      <c r="G952" s="27"/>
      <c r="H952" s="27"/>
      <c r="I952" s="27"/>
      <c r="J952" s="27"/>
      <c r="K952" s="189"/>
      <c r="L952" s="1"/>
      <c r="M952" s="1"/>
      <c r="N952" s="27"/>
      <c r="O952" s="1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spans="1:26" ht="12.75" customHeight="1" x14ac:dyDescent="0.2">
      <c r="A953" s="27"/>
      <c r="B953" s="182"/>
      <c r="C953" s="27"/>
      <c r="D953" s="27"/>
      <c r="E953" s="27"/>
      <c r="F953" s="27"/>
      <c r="G953" s="27"/>
      <c r="H953" s="27"/>
      <c r="I953" s="27"/>
      <c r="J953" s="27"/>
      <c r="K953" s="189"/>
      <c r="L953" s="1"/>
      <c r="M953" s="1"/>
      <c r="N953" s="27"/>
      <c r="O953" s="1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spans="1:26" ht="12.75" customHeight="1" x14ac:dyDescent="0.2">
      <c r="A954" s="27"/>
      <c r="B954" s="182"/>
      <c r="C954" s="27"/>
      <c r="D954" s="27"/>
      <c r="E954" s="27"/>
      <c r="F954" s="27"/>
      <c r="G954" s="27"/>
      <c r="H954" s="27"/>
      <c r="I954" s="27"/>
      <c r="J954" s="27"/>
      <c r="K954" s="189"/>
      <c r="L954" s="1"/>
      <c r="M954" s="1"/>
      <c r="N954" s="27"/>
      <c r="O954" s="1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spans="1:26" ht="12.75" customHeight="1" x14ac:dyDescent="0.2">
      <c r="A955" s="27"/>
      <c r="B955" s="182"/>
      <c r="C955" s="27"/>
      <c r="D955" s="27"/>
      <c r="E955" s="27"/>
      <c r="F955" s="27"/>
      <c r="G955" s="27"/>
      <c r="H955" s="27"/>
      <c r="I955" s="27"/>
      <c r="J955" s="27"/>
      <c r="K955" s="189"/>
      <c r="L955" s="1"/>
      <c r="M955" s="1"/>
      <c r="N955" s="27"/>
      <c r="O955" s="1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spans="1:26" ht="12.75" customHeight="1" x14ac:dyDescent="0.2">
      <c r="A956" s="27"/>
      <c r="B956" s="182"/>
      <c r="C956" s="27"/>
      <c r="D956" s="27"/>
      <c r="E956" s="27"/>
      <c r="F956" s="27"/>
      <c r="G956" s="27"/>
      <c r="H956" s="27"/>
      <c r="I956" s="27"/>
      <c r="J956" s="27"/>
      <c r="K956" s="189"/>
      <c r="L956" s="1"/>
      <c r="M956" s="1"/>
      <c r="N956" s="27"/>
      <c r="O956" s="1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spans="1:26" ht="12.75" customHeight="1" x14ac:dyDescent="0.2">
      <c r="A957" s="27"/>
      <c r="B957" s="182"/>
      <c r="C957" s="27"/>
      <c r="D957" s="27"/>
      <c r="E957" s="27"/>
      <c r="F957" s="27"/>
      <c r="G957" s="27"/>
      <c r="H957" s="27"/>
      <c r="I957" s="27"/>
      <c r="J957" s="27"/>
      <c r="K957" s="189"/>
      <c r="L957" s="1"/>
      <c r="M957" s="1"/>
      <c r="N957" s="27"/>
      <c r="O957" s="1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spans="1:26" ht="12.75" customHeight="1" x14ac:dyDescent="0.2">
      <c r="A958" s="27"/>
      <c r="B958" s="182"/>
      <c r="C958" s="27"/>
      <c r="D958" s="27"/>
      <c r="E958" s="27"/>
      <c r="F958" s="27"/>
      <c r="G958" s="27"/>
      <c r="H958" s="27"/>
      <c r="I958" s="27"/>
      <c r="J958" s="27"/>
      <c r="K958" s="189"/>
      <c r="L958" s="1"/>
      <c r="M958" s="1"/>
      <c r="N958" s="27"/>
      <c r="O958" s="1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spans="1:26" ht="12.75" customHeight="1" x14ac:dyDescent="0.2">
      <c r="A959" s="27"/>
      <c r="B959" s="182"/>
      <c r="C959" s="27"/>
      <c r="D959" s="27"/>
      <c r="E959" s="27"/>
      <c r="F959" s="27"/>
      <c r="G959" s="27"/>
      <c r="H959" s="27"/>
      <c r="I959" s="27"/>
      <c r="J959" s="27"/>
      <c r="K959" s="189"/>
      <c r="L959" s="1"/>
      <c r="M959" s="1"/>
      <c r="N959" s="27"/>
      <c r="O959" s="1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spans="1:26" ht="12.75" customHeight="1" x14ac:dyDescent="0.2">
      <c r="A960" s="27"/>
      <c r="B960" s="182"/>
      <c r="C960" s="27"/>
      <c r="D960" s="27"/>
      <c r="E960" s="27"/>
      <c r="F960" s="27"/>
      <c r="G960" s="27"/>
      <c r="H960" s="27"/>
      <c r="I960" s="27"/>
      <c r="J960" s="27"/>
      <c r="K960" s="189"/>
      <c r="L960" s="1"/>
      <c r="M960" s="1"/>
      <c r="N960" s="27"/>
      <c r="O960" s="1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spans="1:26" ht="12.75" customHeight="1" x14ac:dyDescent="0.2">
      <c r="A961" s="27"/>
      <c r="B961" s="182"/>
      <c r="C961" s="27"/>
      <c r="D961" s="27"/>
      <c r="E961" s="27"/>
      <c r="F961" s="27"/>
      <c r="G961" s="27"/>
      <c r="H961" s="27"/>
      <c r="I961" s="27"/>
      <c r="J961" s="27"/>
      <c r="K961" s="189"/>
      <c r="L961" s="1"/>
      <c r="M961" s="1"/>
      <c r="N961" s="27"/>
      <c r="O961" s="1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spans="1:26" ht="12.75" customHeight="1" x14ac:dyDescent="0.2">
      <c r="A962" s="27"/>
      <c r="B962" s="182"/>
      <c r="C962" s="27"/>
      <c r="D962" s="27"/>
      <c r="E962" s="27"/>
      <c r="F962" s="27"/>
      <c r="G962" s="27"/>
      <c r="H962" s="27"/>
      <c r="I962" s="27"/>
      <c r="J962" s="27"/>
      <c r="K962" s="189"/>
      <c r="L962" s="1"/>
      <c r="M962" s="1"/>
      <c r="N962" s="27"/>
      <c r="O962" s="1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spans="1:26" ht="12.75" customHeight="1" x14ac:dyDescent="0.2">
      <c r="A963" s="27"/>
      <c r="B963" s="182"/>
      <c r="C963" s="27"/>
      <c r="D963" s="27"/>
      <c r="E963" s="27"/>
      <c r="F963" s="27"/>
      <c r="G963" s="27"/>
      <c r="H963" s="27"/>
      <c r="I963" s="27"/>
      <c r="J963" s="27"/>
      <c r="K963" s="189"/>
      <c r="L963" s="1"/>
      <c r="M963" s="1"/>
      <c r="N963" s="27"/>
      <c r="O963" s="1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spans="1:26" ht="12.75" customHeight="1" x14ac:dyDescent="0.2">
      <c r="A964" s="27"/>
      <c r="B964" s="182"/>
      <c r="C964" s="27"/>
      <c r="D964" s="27"/>
      <c r="E964" s="27"/>
      <c r="F964" s="27"/>
      <c r="G964" s="27"/>
      <c r="H964" s="27"/>
      <c r="I964" s="27"/>
      <c r="J964" s="27"/>
      <c r="K964" s="189"/>
      <c r="L964" s="1"/>
      <c r="M964" s="1"/>
      <c r="N964" s="27"/>
      <c r="O964" s="1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spans="1:26" ht="12.75" customHeight="1" x14ac:dyDescent="0.2">
      <c r="A965" s="27"/>
      <c r="B965" s="182"/>
      <c r="C965" s="27"/>
      <c r="D965" s="27"/>
      <c r="E965" s="27"/>
      <c r="F965" s="27"/>
      <c r="G965" s="27"/>
      <c r="H965" s="27"/>
      <c r="I965" s="27"/>
      <c r="J965" s="27"/>
      <c r="K965" s="189"/>
      <c r="L965" s="1"/>
      <c r="M965" s="1"/>
      <c r="N965" s="27"/>
      <c r="O965" s="1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spans="1:26" ht="12.75" customHeight="1" x14ac:dyDescent="0.2">
      <c r="A966" s="27"/>
      <c r="B966" s="182"/>
      <c r="C966" s="27"/>
      <c r="D966" s="27"/>
      <c r="E966" s="27"/>
      <c r="F966" s="27"/>
      <c r="G966" s="27"/>
      <c r="H966" s="27"/>
      <c r="I966" s="27"/>
      <c r="J966" s="27"/>
      <c r="K966" s="189"/>
      <c r="L966" s="1"/>
      <c r="M966" s="1"/>
      <c r="N966" s="27"/>
      <c r="O966" s="1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spans="1:26" ht="12.75" customHeight="1" x14ac:dyDescent="0.2">
      <c r="A967" s="27"/>
      <c r="B967" s="182"/>
      <c r="C967" s="27"/>
      <c r="D967" s="27"/>
      <c r="E967" s="27"/>
      <c r="F967" s="27"/>
      <c r="G967" s="27"/>
      <c r="H967" s="27"/>
      <c r="I967" s="27"/>
      <c r="J967" s="27"/>
      <c r="K967" s="189"/>
      <c r="L967" s="1"/>
      <c r="M967" s="1"/>
      <c r="N967" s="27"/>
      <c r="O967" s="1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spans="1:26" ht="12.75" customHeight="1" x14ac:dyDescent="0.2">
      <c r="A968" s="27"/>
      <c r="B968" s="182"/>
      <c r="C968" s="27"/>
      <c r="D968" s="27"/>
      <c r="E968" s="27"/>
      <c r="F968" s="27"/>
      <c r="G968" s="27"/>
      <c r="H968" s="27"/>
      <c r="I968" s="27"/>
      <c r="J968" s="27"/>
      <c r="K968" s="189"/>
      <c r="L968" s="1"/>
      <c r="M968" s="1"/>
      <c r="N968" s="27"/>
      <c r="O968" s="1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spans="1:26" ht="12.75" customHeight="1" x14ac:dyDescent="0.2">
      <c r="A969" s="27"/>
      <c r="B969" s="182"/>
      <c r="C969" s="27"/>
      <c r="D969" s="27"/>
      <c r="E969" s="27"/>
      <c r="F969" s="27"/>
      <c r="G969" s="27"/>
      <c r="H969" s="27"/>
      <c r="I969" s="27"/>
      <c r="J969" s="27"/>
      <c r="K969" s="189"/>
      <c r="L969" s="1"/>
      <c r="M969" s="1"/>
      <c r="N969" s="27"/>
      <c r="O969" s="1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spans="1:26" ht="12.75" customHeight="1" x14ac:dyDescent="0.2">
      <c r="A970" s="27"/>
      <c r="B970" s="182"/>
      <c r="C970" s="27"/>
      <c r="D970" s="27"/>
      <c r="E970" s="27"/>
      <c r="F970" s="27"/>
      <c r="G970" s="27"/>
      <c r="H970" s="27"/>
      <c r="I970" s="27"/>
      <c r="J970" s="27"/>
      <c r="K970" s="189"/>
      <c r="L970" s="1"/>
      <c r="M970" s="1"/>
      <c r="N970" s="27"/>
      <c r="O970" s="1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spans="1:26" ht="12.75" customHeight="1" x14ac:dyDescent="0.2">
      <c r="A971" s="27"/>
      <c r="B971" s="182"/>
      <c r="C971" s="27"/>
      <c r="D971" s="27"/>
      <c r="E971" s="27"/>
      <c r="F971" s="27"/>
      <c r="G971" s="27"/>
      <c r="H971" s="27"/>
      <c r="I971" s="27"/>
      <c r="J971" s="27"/>
      <c r="K971" s="189"/>
      <c r="L971" s="1"/>
      <c r="M971" s="1"/>
      <c r="N971" s="27"/>
      <c r="O971" s="1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spans="1:26" ht="12.75" customHeight="1" x14ac:dyDescent="0.2">
      <c r="A972" s="27"/>
      <c r="B972" s="182"/>
      <c r="C972" s="27"/>
      <c r="D972" s="27"/>
      <c r="E972" s="27"/>
      <c r="F972" s="27"/>
      <c r="G972" s="27"/>
      <c r="H972" s="27"/>
      <c r="I972" s="27"/>
      <c r="J972" s="27"/>
      <c r="K972" s="189"/>
      <c r="L972" s="1"/>
      <c r="M972" s="1"/>
      <c r="N972" s="27"/>
      <c r="O972" s="1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spans="1:26" ht="12.75" customHeight="1" x14ac:dyDescent="0.2">
      <c r="A973" s="27"/>
      <c r="B973" s="182"/>
      <c r="C973" s="27"/>
      <c r="D973" s="27"/>
      <c r="E973" s="27"/>
      <c r="F973" s="27"/>
      <c r="G973" s="27"/>
      <c r="H973" s="27"/>
      <c r="I973" s="27"/>
      <c r="J973" s="27"/>
      <c r="K973" s="189"/>
      <c r="L973" s="1"/>
      <c r="M973" s="1"/>
      <c r="N973" s="27"/>
      <c r="O973" s="1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spans="1:26" ht="12.75" customHeight="1" x14ac:dyDescent="0.2">
      <c r="A974" s="27"/>
      <c r="B974" s="182"/>
      <c r="C974" s="27"/>
      <c r="D974" s="27"/>
      <c r="E974" s="27"/>
      <c r="F974" s="27"/>
      <c r="G974" s="27"/>
      <c r="H974" s="27"/>
      <c r="I974" s="27"/>
      <c r="J974" s="27"/>
      <c r="K974" s="189"/>
      <c r="L974" s="1"/>
      <c r="M974" s="1"/>
      <c r="N974" s="27"/>
      <c r="O974" s="1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spans="1:26" ht="12.75" customHeight="1" x14ac:dyDescent="0.2">
      <c r="A975" s="27"/>
      <c r="B975" s="182"/>
      <c r="C975" s="27"/>
      <c r="D975" s="27"/>
      <c r="E975" s="27"/>
      <c r="F975" s="27"/>
      <c r="G975" s="27"/>
      <c r="H975" s="27"/>
      <c r="I975" s="27"/>
      <c r="J975" s="27"/>
      <c r="K975" s="189"/>
      <c r="L975" s="1"/>
      <c r="M975" s="1"/>
      <c r="N975" s="27"/>
      <c r="O975" s="1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spans="1:26" ht="12.75" customHeight="1" x14ac:dyDescent="0.2">
      <c r="A976" s="27"/>
      <c r="B976" s="182"/>
      <c r="C976" s="27"/>
      <c r="D976" s="27"/>
      <c r="E976" s="27"/>
      <c r="F976" s="27"/>
      <c r="G976" s="27"/>
      <c r="H976" s="27"/>
      <c r="I976" s="27"/>
      <c r="J976" s="27"/>
      <c r="K976" s="189"/>
      <c r="L976" s="1"/>
      <c r="M976" s="1"/>
      <c r="N976" s="27"/>
      <c r="O976" s="1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spans="1:26" ht="12.75" customHeight="1" x14ac:dyDescent="0.2">
      <c r="A977" s="27"/>
      <c r="B977" s="182"/>
      <c r="C977" s="27"/>
      <c r="D977" s="27"/>
      <c r="E977" s="27"/>
      <c r="F977" s="27"/>
      <c r="G977" s="27"/>
      <c r="H977" s="27"/>
      <c r="I977" s="27"/>
      <c r="J977" s="27"/>
      <c r="K977" s="189"/>
      <c r="L977" s="1"/>
      <c r="M977" s="1"/>
      <c r="N977" s="27"/>
      <c r="O977" s="1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spans="1:26" ht="12.75" customHeight="1" x14ac:dyDescent="0.2">
      <c r="A978" s="27"/>
      <c r="B978" s="182"/>
      <c r="C978" s="27"/>
      <c r="D978" s="27"/>
      <c r="E978" s="27"/>
      <c r="F978" s="27"/>
      <c r="G978" s="27"/>
      <c r="H978" s="27"/>
      <c r="I978" s="27"/>
      <c r="J978" s="27"/>
      <c r="K978" s="189"/>
      <c r="L978" s="1"/>
      <c r="M978" s="1"/>
      <c r="N978" s="27"/>
      <c r="O978" s="1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spans="1:26" ht="12.75" customHeight="1" x14ac:dyDescent="0.2">
      <c r="A979" s="27"/>
      <c r="B979" s="182"/>
      <c r="C979" s="27"/>
      <c r="D979" s="27"/>
      <c r="E979" s="27"/>
      <c r="F979" s="27"/>
      <c r="G979" s="27"/>
      <c r="H979" s="27"/>
      <c r="I979" s="27"/>
      <c r="J979" s="27"/>
      <c r="K979" s="189"/>
      <c r="L979" s="1"/>
      <c r="M979" s="1"/>
      <c r="N979" s="27"/>
      <c r="O979" s="1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spans="1:26" ht="12.75" customHeight="1" x14ac:dyDescent="0.2">
      <c r="A980" s="27"/>
      <c r="B980" s="182"/>
      <c r="C980" s="27"/>
      <c r="D980" s="27"/>
      <c r="E980" s="27"/>
      <c r="F980" s="27"/>
      <c r="G980" s="27"/>
      <c r="H980" s="27"/>
      <c r="I980" s="27"/>
      <c r="J980" s="27"/>
      <c r="K980" s="189"/>
      <c r="L980" s="1"/>
      <c r="M980" s="1"/>
      <c r="N980" s="27"/>
      <c r="O980" s="1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spans="1:26" ht="12.75" customHeight="1" x14ac:dyDescent="0.2">
      <c r="A981" s="27"/>
      <c r="B981" s="182"/>
      <c r="C981" s="27"/>
      <c r="D981" s="27"/>
      <c r="E981" s="27"/>
      <c r="F981" s="27"/>
      <c r="G981" s="27"/>
      <c r="H981" s="27"/>
      <c r="I981" s="27"/>
      <c r="J981" s="27"/>
      <c r="K981" s="189"/>
      <c r="L981" s="1"/>
      <c r="M981" s="1"/>
      <c r="N981" s="27"/>
      <c r="O981" s="1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spans="1:26" ht="12.75" customHeight="1" x14ac:dyDescent="0.2">
      <c r="A982" s="27"/>
      <c r="B982" s="182"/>
      <c r="C982" s="27"/>
      <c r="D982" s="27"/>
      <c r="E982" s="27"/>
      <c r="F982" s="27"/>
      <c r="G982" s="27"/>
      <c r="H982" s="27"/>
      <c r="I982" s="27"/>
      <c r="J982" s="27"/>
      <c r="K982" s="189"/>
      <c r="L982" s="1"/>
      <c r="M982" s="1"/>
      <c r="N982" s="27"/>
      <c r="O982" s="1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spans="1:26" ht="12.75" customHeight="1" x14ac:dyDescent="0.2">
      <c r="A983" s="27"/>
      <c r="B983" s="182"/>
      <c r="C983" s="27"/>
      <c r="D983" s="27"/>
      <c r="E983" s="27"/>
      <c r="F983" s="27"/>
      <c r="G983" s="27"/>
      <c r="H983" s="27"/>
      <c r="I983" s="27"/>
      <c r="J983" s="27"/>
      <c r="K983" s="189"/>
      <c r="L983" s="1"/>
      <c r="M983" s="1"/>
      <c r="N983" s="27"/>
      <c r="O983" s="1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spans="1:26" ht="12.75" customHeight="1" x14ac:dyDescent="0.2">
      <c r="A984" s="27"/>
      <c r="B984" s="182"/>
      <c r="C984" s="27"/>
      <c r="D984" s="27"/>
      <c r="E984" s="27"/>
      <c r="F984" s="27"/>
      <c r="G984" s="27"/>
      <c r="H984" s="27"/>
      <c r="I984" s="27"/>
      <c r="J984" s="27"/>
      <c r="K984" s="189"/>
      <c r="L984" s="1"/>
      <c r="M984" s="1"/>
      <c r="N984" s="27"/>
      <c r="O984" s="1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spans="1:26" ht="12.75" customHeight="1" x14ac:dyDescent="0.2">
      <c r="A985" s="27"/>
      <c r="B985" s="182"/>
      <c r="C985" s="27"/>
      <c r="D985" s="27"/>
      <c r="E985" s="27"/>
      <c r="F985" s="27"/>
      <c r="G985" s="27"/>
      <c r="H985" s="27"/>
      <c r="I985" s="27"/>
      <c r="J985" s="27"/>
      <c r="K985" s="189"/>
      <c r="L985" s="1"/>
      <c r="M985" s="1"/>
      <c r="N985" s="27"/>
      <c r="O985" s="1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spans="1:26" ht="12.75" customHeight="1" x14ac:dyDescent="0.2">
      <c r="A986" s="27"/>
      <c r="B986" s="182"/>
      <c r="C986" s="27"/>
      <c r="D986" s="27"/>
      <c r="E986" s="27"/>
      <c r="F986" s="27"/>
      <c r="G986" s="27"/>
      <c r="H986" s="27"/>
      <c r="I986" s="27"/>
      <c r="J986" s="27"/>
      <c r="K986" s="189"/>
      <c r="L986" s="1"/>
      <c r="M986" s="1"/>
      <c r="N986" s="27"/>
      <c r="O986" s="1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spans="1:26" ht="12.75" customHeight="1" x14ac:dyDescent="0.2">
      <c r="A987" s="27"/>
      <c r="B987" s="182"/>
      <c r="C987" s="27"/>
      <c r="D987" s="27"/>
      <c r="E987" s="27"/>
      <c r="F987" s="27"/>
      <c r="G987" s="27"/>
      <c r="H987" s="27"/>
      <c r="I987" s="27"/>
      <c r="J987" s="27"/>
      <c r="K987" s="189"/>
      <c r="L987" s="1"/>
      <c r="M987" s="1"/>
      <c r="N987" s="27"/>
      <c r="O987" s="1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spans="1:26" ht="12.75" customHeight="1" x14ac:dyDescent="0.2">
      <c r="A988" s="27"/>
      <c r="B988" s="182"/>
      <c r="C988" s="27"/>
      <c r="D988" s="27"/>
      <c r="E988" s="27"/>
      <c r="F988" s="27"/>
      <c r="G988" s="27"/>
      <c r="H988" s="27"/>
      <c r="I988" s="27"/>
      <c r="J988" s="27"/>
      <c r="K988" s="189"/>
      <c r="L988" s="1"/>
      <c r="M988" s="1"/>
      <c r="N988" s="27"/>
      <c r="O988" s="1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spans="1:26" ht="12.75" customHeight="1" x14ac:dyDescent="0.2">
      <c r="A989" s="27"/>
      <c r="B989" s="182"/>
      <c r="C989" s="27"/>
      <c r="D989" s="27"/>
      <c r="E989" s="27"/>
      <c r="F989" s="27"/>
      <c r="G989" s="27"/>
      <c r="H989" s="27"/>
      <c r="I989" s="27"/>
      <c r="J989" s="27"/>
      <c r="K989" s="189"/>
      <c r="L989" s="1"/>
      <c r="M989" s="1"/>
      <c r="N989" s="27"/>
      <c r="O989" s="1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spans="1:26" ht="12.75" customHeight="1" x14ac:dyDescent="0.2">
      <c r="A990" s="27"/>
      <c r="B990" s="182"/>
      <c r="C990" s="27"/>
      <c r="D990" s="27"/>
      <c r="E990" s="27"/>
      <c r="F990" s="27"/>
      <c r="G990" s="27"/>
      <c r="H990" s="27"/>
      <c r="I990" s="27"/>
      <c r="J990" s="27"/>
      <c r="K990" s="189"/>
      <c r="L990" s="1"/>
      <c r="M990" s="1"/>
      <c r="N990" s="27"/>
      <c r="O990" s="1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spans="1:26" ht="12.75" customHeight="1" x14ac:dyDescent="0.2">
      <c r="A991" s="27"/>
      <c r="B991" s="182"/>
      <c r="C991" s="27"/>
      <c r="D991" s="27"/>
      <c r="E991" s="27"/>
      <c r="F991" s="27"/>
      <c r="G991" s="27"/>
      <c r="H991" s="27"/>
      <c r="I991" s="27"/>
      <c r="J991" s="27"/>
      <c r="K991" s="189"/>
      <c r="L991" s="1"/>
      <c r="M991" s="1"/>
      <c r="N991" s="27"/>
      <c r="O991" s="1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spans="1:26" ht="12.75" customHeight="1" x14ac:dyDescent="0.2">
      <c r="A992" s="27"/>
      <c r="B992" s="182"/>
      <c r="C992" s="27"/>
      <c r="D992" s="27"/>
      <c r="E992" s="27"/>
      <c r="F992" s="27"/>
      <c r="G992" s="27"/>
      <c r="H992" s="27"/>
      <c r="I992" s="27"/>
      <c r="J992" s="27"/>
      <c r="K992" s="189"/>
      <c r="L992" s="1"/>
      <c r="M992" s="1"/>
      <c r="N992" s="27"/>
      <c r="O992" s="1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spans="1:26" ht="12.75" customHeight="1" x14ac:dyDescent="0.2">
      <c r="A993" s="27"/>
      <c r="B993" s="182"/>
      <c r="C993" s="27"/>
      <c r="D993" s="27"/>
      <c r="E993" s="27"/>
      <c r="F993" s="27"/>
      <c r="G993" s="27"/>
      <c r="H993" s="27"/>
      <c r="I993" s="27"/>
      <c r="J993" s="27"/>
      <c r="K993" s="189"/>
      <c r="L993" s="1"/>
      <c r="M993" s="1"/>
      <c r="N993" s="27"/>
      <c r="O993" s="1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spans="1:26" ht="12.75" customHeight="1" x14ac:dyDescent="0.2">
      <c r="A994" s="27"/>
      <c r="B994" s="182"/>
      <c r="C994" s="27"/>
      <c r="D994" s="27"/>
      <c r="E994" s="27"/>
      <c r="F994" s="27"/>
      <c r="G994" s="27"/>
      <c r="H994" s="27"/>
      <c r="I994" s="27"/>
      <c r="J994" s="27"/>
      <c r="K994" s="189"/>
      <c r="L994" s="1"/>
      <c r="M994" s="1"/>
      <c r="N994" s="27"/>
      <c r="O994" s="1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spans="1:26" ht="12.75" customHeight="1" x14ac:dyDescent="0.2">
      <c r="A995" s="27"/>
      <c r="B995" s="182"/>
      <c r="C995" s="27"/>
      <c r="D995" s="27"/>
      <c r="E995" s="27"/>
      <c r="F995" s="27"/>
      <c r="G995" s="27"/>
      <c r="H995" s="27"/>
      <c r="I995" s="27"/>
      <c r="J995" s="27"/>
      <c r="K995" s="189"/>
      <c r="L995" s="1"/>
      <c r="M995" s="1"/>
      <c r="N995" s="27"/>
      <c r="O995" s="1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spans="1:26" ht="12.75" customHeight="1" x14ac:dyDescent="0.2">
      <c r="A996" s="27"/>
      <c r="B996" s="182"/>
      <c r="C996" s="27"/>
      <c r="D996" s="27"/>
      <c r="E996" s="27"/>
      <c r="F996" s="27"/>
      <c r="G996" s="27"/>
      <c r="H996" s="27"/>
      <c r="I996" s="27"/>
      <c r="J996" s="27"/>
      <c r="K996" s="189"/>
      <c r="L996" s="1"/>
      <c r="M996" s="1"/>
      <c r="N996" s="27"/>
      <c r="O996" s="1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spans="1:26" ht="12.75" customHeight="1" x14ac:dyDescent="0.2">
      <c r="A997" s="27"/>
      <c r="B997" s="182"/>
      <c r="C997" s="27"/>
      <c r="D997" s="27"/>
      <c r="E997" s="27"/>
      <c r="F997" s="27"/>
      <c r="G997" s="27"/>
      <c r="H997" s="27"/>
      <c r="I997" s="27"/>
      <c r="J997" s="27"/>
      <c r="K997" s="189"/>
      <c r="L997" s="1"/>
      <c r="M997" s="1"/>
      <c r="N997" s="27"/>
      <c r="O997" s="1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spans="1:26" ht="12.75" customHeight="1" x14ac:dyDescent="0.2">
      <c r="A998" s="27"/>
      <c r="B998" s="182"/>
      <c r="C998" s="27"/>
      <c r="D998" s="27"/>
      <c r="E998" s="27"/>
      <c r="F998" s="27"/>
      <c r="G998" s="27"/>
      <c r="H998" s="27"/>
      <c r="I998" s="27"/>
      <c r="J998" s="27"/>
      <c r="K998" s="189"/>
      <c r="L998" s="1"/>
      <c r="M998" s="1"/>
      <c r="N998" s="27"/>
      <c r="O998" s="1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</sheetData>
  <mergeCells count="240">
    <mergeCell ref="B92:J92"/>
    <mergeCell ref="B69:J69"/>
    <mergeCell ref="B46:J46"/>
    <mergeCell ref="B23:J23"/>
    <mergeCell ref="B49:J49"/>
    <mergeCell ref="B72:J72"/>
    <mergeCell ref="B446:J446"/>
    <mergeCell ref="B424:J424"/>
    <mergeCell ref="B402:J402"/>
    <mergeCell ref="B380:J380"/>
    <mergeCell ref="B358:J358"/>
    <mergeCell ref="B336:J336"/>
    <mergeCell ref="B314:J314"/>
    <mergeCell ref="B292:J292"/>
    <mergeCell ref="B270:J270"/>
    <mergeCell ref="B204:J204"/>
    <mergeCell ref="B182:J182"/>
    <mergeCell ref="B160:J160"/>
    <mergeCell ref="B138:J138"/>
    <mergeCell ref="B95:J95"/>
    <mergeCell ref="B248:J248"/>
    <mergeCell ref="B226:J226"/>
    <mergeCell ref="Q428:Q429"/>
    <mergeCell ref="R428:R429"/>
    <mergeCell ref="B427:J427"/>
    <mergeCell ref="A428:A429"/>
    <mergeCell ref="B428:J428"/>
    <mergeCell ref="K428:K429"/>
    <mergeCell ref="L428:L429"/>
    <mergeCell ref="M428:M429"/>
    <mergeCell ref="N428:N429"/>
    <mergeCell ref="O428:O429"/>
    <mergeCell ref="P428:P429"/>
    <mergeCell ref="Q384:Q385"/>
    <mergeCell ref="R384:R385"/>
    <mergeCell ref="B383:J383"/>
    <mergeCell ref="A384:A385"/>
    <mergeCell ref="B384:J384"/>
    <mergeCell ref="K384:K385"/>
    <mergeCell ref="L384:L385"/>
    <mergeCell ref="M384:M385"/>
    <mergeCell ref="N384:N385"/>
    <mergeCell ref="O384:O385"/>
    <mergeCell ref="P384:P385"/>
    <mergeCell ref="Q362:Q363"/>
    <mergeCell ref="R362:R363"/>
    <mergeCell ref="B361:J361"/>
    <mergeCell ref="A362:A363"/>
    <mergeCell ref="B362:J362"/>
    <mergeCell ref="K362:K363"/>
    <mergeCell ref="L362:L363"/>
    <mergeCell ref="M362:M363"/>
    <mergeCell ref="N362:N363"/>
    <mergeCell ref="O362:O363"/>
    <mergeCell ref="P362:P363"/>
    <mergeCell ref="N208:N209"/>
    <mergeCell ref="O208:O209"/>
    <mergeCell ref="P208:P209"/>
    <mergeCell ref="Q208:Q209"/>
    <mergeCell ref="R208:R209"/>
    <mergeCell ref="B207:J207"/>
    <mergeCell ref="A208:A209"/>
    <mergeCell ref="B208:J208"/>
    <mergeCell ref="K208:K209"/>
    <mergeCell ref="L208:L209"/>
    <mergeCell ref="M208:M209"/>
    <mergeCell ref="N186:N187"/>
    <mergeCell ref="O186:O187"/>
    <mergeCell ref="P186:P187"/>
    <mergeCell ref="Q186:Q187"/>
    <mergeCell ref="R186:R187"/>
    <mergeCell ref="B185:J185"/>
    <mergeCell ref="A186:A187"/>
    <mergeCell ref="B186:J186"/>
    <mergeCell ref="K186:K187"/>
    <mergeCell ref="L186:L187"/>
    <mergeCell ref="M186:M187"/>
    <mergeCell ref="N164:N165"/>
    <mergeCell ref="O164:O165"/>
    <mergeCell ref="P164:P165"/>
    <mergeCell ref="Q164:Q165"/>
    <mergeCell ref="R164:R165"/>
    <mergeCell ref="B163:J163"/>
    <mergeCell ref="A164:A165"/>
    <mergeCell ref="B164:J164"/>
    <mergeCell ref="K164:K165"/>
    <mergeCell ref="L164:L165"/>
    <mergeCell ref="M164:M165"/>
    <mergeCell ref="N142:N143"/>
    <mergeCell ref="O142:O143"/>
    <mergeCell ref="P142:P143"/>
    <mergeCell ref="Q142:Q143"/>
    <mergeCell ref="R142:R143"/>
    <mergeCell ref="B141:J141"/>
    <mergeCell ref="A142:A143"/>
    <mergeCell ref="B142:J142"/>
    <mergeCell ref="K142:K143"/>
    <mergeCell ref="L142:L143"/>
    <mergeCell ref="M142:M143"/>
    <mergeCell ref="M96:M97"/>
    <mergeCell ref="N119:N120"/>
    <mergeCell ref="O119:O120"/>
    <mergeCell ref="P119:P120"/>
    <mergeCell ref="Q119:Q120"/>
    <mergeCell ref="R119:R120"/>
    <mergeCell ref="B118:J118"/>
    <mergeCell ref="A119:A120"/>
    <mergeCell ref="B119:J119"/>
    <mergeCell ref="K119:K120"/>
    <mergeCell ref="L119:L120"/>
    <mergeCell ref="M119:M120"/>
    <mergeCell ref="B115:J115"/>
    <mergeCell ref="N96:N97"/>
    <mergeCell ref="O96:O97"/>
    <mergeCell ref="P96:P97"/>
    <mergeCell ref="Q96:Q97"/>
    <mergeCell ref="R96:R97"/>
    <mergeCell ref="A96:A97"/>
    <mergeCell ref="B96:J96"/>
    <mergeCell ref="K96:K97"/>
    <mergeCell ref="L96:L97"/>
    <mergeCell ref="N73:N74"/>
    <mergeCell ref="O73:O74"/>
    <mergeCell ref="P73:P74"/>
    <mergeCell ref="Q73:Q74"/>
    <mergeCell ref="R73:R74"/>
    <mergeCell ref="A73:A74"/>
    <mergeCell ref="B73:J73"/>
    <mergeCell ref="K73:K74"/>
    <mergeCell ref="L73:L74"/>
    <mergeCell ref="M73:M74"/>
    <mergeCell ref="N318:N319"/>
    <mergeCell ref="O318:O319"/>
    <mergeCell ref="P318:P319"/>
    <mergeCell ref="Q318:Q319"/>
    <mergeCell ref="R318:R319"/>
    <mergeCell ref="B317:J317"/>
    <mergeCell ref="A318:A319"/>
    <mergeCell ref="B318:J318"/>
    <mergeCell ref="K318:K319"/>
    <mergeCell ref="L318:L319"/>
    <mergeCell ref="M318:M319"/>
    <mergeCell ref="M50:M51"/>
    <mergeCell ref="N50:N51"/>
    <mergeCell ref="O50:O51"/>
    <mergeCell ref="P50:P51"/>
    <mergeCell ref="Q50:Q51"/>
    <mergeCell ref="R50:R51"/>
    <mergeCell ref="A50:A51"/>
    <mergeCell ref="B50:J50"/>
    <mergeCell ref="K50:K51"/>
    <mergeCell ref="L50:L51"/>
    <mergeCell ref="N27:N28"/>
    <mergeCell ref="O27:O28"/>
    <mergeCell ref="P27:P28"/>
    <mergeCell ref="Q27:Q28"/>
    <mergeCell ref="R27:R28"/>
    <mergeCell ref="B26:J26"/>
    <mergeCell ref="A27:A28"/>
    <mergeCell ref="B27:J27"/>
    <mergeCell ref="K27:K28"/>
    <mergeCell ref="L27:L28"/>
    <mergeCell ref="M27:M28"/>
    <mergeCell ref="O4:O5"/>
    <mergeCell ref="P4:P5"/>
    <mergeCell ref="Q4:Q5"/>
    <mergeCell ref="R4:R5"/>
    <mergeCell ref="B3:J3"/>
    <mergeCell ref="A4:A5"/>
    <mergeCell ref="B4:J4"/>
    <mergeCell ref="K4:K5"/>
    <mergeCell ref="L4:L5"/>
    <mergeCell ref="M4:M5"/>
    <mergeCell ref="N4:N5"/>
    <mergeCell ref="N296:N297"/>
    <mergeCell ref="O296:O297"/>
    <mergeCell ref="P296:P297"/>
    <mergeCell ref="Q296:Q297"/>
    <mergeCell ref="R296:R297"/>
    <mergeCell ref="B295:J295"/>
    <mergeCell ref="A296:A297"/>
    <mergeCell ref="B296:J296"/>
    <mergeCell ref="K296:K297"/>
    <mergeCell ref="L296:L297"/>
    <mergeCell ref="M296:M297"/>
    <mergeCell ref="N274:N275"/>
    <mergeCell ref="O274:O275"/>
    <mergeCell ref="P274:P275"/>
    <mergeCell ref="Q274:Q275"/>
    <mergeCell ref="R274:R275"/>
    <mergeCell ref="B273:J273"/>
    <mergeCell ref="A274:A275"/>
    <mergeCell ref="B274:J274"/>
    <mergeCell ref="K274:K275"/>
    <mergeCell ref="L274:L275"/>
    <mergeCell ref="M274:M275"/>
    <mergeCell ref="N252:N253"/>
    <mergeCell ref="O252:O253"/>
    <mergeCell ref="P252:P253"/>
    <mergeCell ref="Q252:Q253"/>
    <mergeCell ref="R252:R253"/>
    <mergeCell ref="B251:J251"/>
    <mergeCell ref="A252:A253"/>
    <mergeCell ref="B252:J252"/>
    <mergeCell ref="K252:K253"/>
    <mergeCell ref="L252:L253"/>
    <mergeCell ref="M252:M253"/>
    <mergeCell ref="N230:N231"/>
    <mergeCell ref="O230:O231"/>
    <mergeCell ref="P230:P231"/>
    <mergeCell ref="Q230:Q231"/>
    <mergeCell ref="R230:R231"/>
    <mergeCell ref="B229:J229"/>
    <mergeCell ref="A230:A231"/>
    <mergeCell ref="B230:J230"/>
    <mergeCell ref="K230:K231"/>
    <mergeCell ref="L230:L231"/>
    <mergeCell ref="M230:M231"/>
    <mergeCell ref="Q340:Q341"/>
    <mergeCell ref="R340:R341"/>
    <mergeCell ref="B339:J339"/>
    <mergeCell ref="A340:A341"/>
    <mergeCell ref="B340:J340"/>
    <mergeCell ref="K340:K341"/>
    <mergeCell ref="L340:L341"/>
    <mergeCell ref="M340:M341"/>
    <mergeCell ref="N340:N341"/>
    <mergeCell ref="O340:O341"/>
    <mergeCell ref="P340:P341"/>
    <mergeCell ref="Q406:Q407"/>
    <mergeCell ref="R406:R407"/>
    <mergeCell ref="B405:J405"/>
    <mergeCell ref="A406:A407"/>
    <mergeCell ref="B406:J406"/>
    <mergeCell ref="K406:K407"/>
    <mergeCell ref="L406:L407"/>
    <mergeCell ref="M406:M407"/>
    <mergeCell ref="N406:N407"/>
    <mergeCell ref="O406:O407"/>
    <mergeCell ref="P406:P407"/>
  </mergeCells>
  <phoneticPr fontId="22" type="noConversion"/>
  <pageMargins left="0.7" right="0.7" top="0.75" bottom="0.75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1009"/>
  <sheetViews>
    <sheetView topLeftCell="A270" zoomScaleNormal="100" workbookViewId="0">
      <selection activeCell="P288" sqref="P288"/>
    </sheetView>
  </sheetViews>
  <sheetFormatPr baseColWidth="10" defaultColWidth="12.5703125" defaultRowHeight="15" customHeight="1" x14ac:dyDescent="0.2"/>
  <cols>
    <col min="1" max="1" width="8.5703125" customWidth="1"/>
    <col min="2" max="7" width="7.140625" customWidth="1"/>
    <col min="8" max="8" width="15.7109375" style="183" bestFit="1" customWidth="1"/>
    <col min="9" max="15" width="12.85546875" customWidth="1"/>
    <col min="16" max="26" width="10" customWidth="1"/>
  </cols>
  <sheetData>
    <row r="1" spans="1:16" ht="12.75" customHeight="1" x14ac:dyDescent="0.2"/>
    <row r="2" spans="1:16" ht="12.75" customHeight="1" x14ac:dyDescent="0.2"/>
    <row r="3" spans="1:16" ht="26.25" customHeight="1" x14ac:dyDescent="0.4">
      <c r="A3" s="31"/>
      <c r="B3" s="255" t="s">
        <v>68</v>
      </c>
      <c r="C3" s="212"/>
      <c r="D3" s="212"/>
      <c r="E3" s="212"/>
      <c r="F3" s="212"/>
      <c r="G3" s="212"/>
      <c r="H3" s="132">
        <v>1402</v>
      </c>
      <c r="I3" s="113"/>
      <c r="J3" s="133"/>
      <c r="K3" s="113"/>
      <c r="L3" s="113"/>
      <c r="M3" s="113"/>
      <c r="N3" s="27"/>
      <c r="O3" s="27"/>
      <c r="P3" s="27"/>
    </row>
    <row r="4" spans="1:16" ht="20.25" x14ac:dyDescent="0.2">
      <c r="A4" s="256" t="s">
        <v>19</v>
      </c>
      <c r="B4" s="224" t="s">
        <v>69</v>
      </c>
      <c r="C4" s="225"/>
      <c r="D4" s="225"/>
      <c r="E4" s="225"/>
      <c r="F4" s="225"/>
      <c r="G4" s="225"/>
      <c r="H4" s="227" t="s">
        <v>20</v>
      </c>
      <c r="I4" s="221" t="s">
        <v>11</v>
      </c>
      <c r="J4" s="221" t="s">
        <v>12</v>
      </c>
      <c r="K4" s="229" t="s">
        <v>13</v>
      </c>
      <c r="L4" s="221" t="s">
        <v>14</v>
      </c>
      <c r="M4" s="222" t="s">
        <v>15</v>
      </c>
      <c r="N4" s="222" t="s">
        <v>16</v>
      </c>
      <c r="O4" s="221" t="s">
        <v>17</v>
      </c>
      <c r="P4" s="27"/>
    </row>
    <row r="5" spans="1:16" ht="15.75" x14ac:dyDescent="0.25">
      <c r="A5" s="217"/>
      <c r="B5" s="41" t="s">
        <v>70</v>
      </c>
      <c r="C5" s="41" t="s">
        <v>71</v>
      </c>
      <c r="D5" s="41" t="s">
        <v>72</v>
      </c>
      <c r="E5" s="41" t="s">
        <v>73</v>
      </c>
      <c r="F5" s="41" t="s">
        <v>74</v>
      </c>
      <c r="G5" s="41" t="s">
        <v>75</v>
      </c>
      <c r="H5" s="228"/>
      <c r="I5" s="217"/>
      <c r="J5" s="217"/>
      <c r="K5" s="217"/>
      <c r="L5" s="217"/>
      <c r="M5" s="217"/>
      <c r="N5" s="217"/>
      <c r="O5" s="217"/>
      <c r="P5" s="27"/>
    </row>
    <row r="6" spans="1:16" ht="15.75" customHeight="1" x14ac:dyDescent="0.25">
      <c r="A6" s="41">
        <v>1402</v>
      </c>
      <c r="B6" s="42">
        <v>98</v>
      </c>
      <c r="C6" s="42"/>
      <c r="D6" s="42"/>
      <c r="E6" s="42"/>
      <c r="F6" s="42"/>
      <c r="G6" s="42"/>
      <c r="H6" s="131"/>
      <c r="I6" s="114"/>
      <c r="J6" s="115"/>
      <c r="K6" s="116"/>
      <c r="L6" s="117"/>
      <c r="M6" s="44">
        <f>B6</f>
        <v>98</v>
      </c>
      <c r="N6" s="118"/>
      <c r="O6" s="117"/>
      <c r="P6" s="27"/>
    </row>
    <row r="7" spans="1:16" ht="15.75" customHeight="1" x14ac:dyDescent="0.25">
      <c r="A7" s="41">
        <v>1501</v>
      </c>
      <c r="B7" s="42"/>
      <c r="C7" s="42">
        <v>80</v>
      </c>
      <c r="D7" s="42"/>
      <c r="E7" s="42"/>
      <c r="F7" s="42"/>
      <c r="G7" s="42"/>
      <c r="H7" s="131"/>
      <c r="I7" s="119"/>
      <c r="J7" s="120"/>
      <c r="K7" s="121"/>
      <c r="L7" s="50">
        <f>IF(C7=0,"",C7/B6)</f>
        <v>0.81632653061224492</v>
      </c>
      <c r="M7" s="48">
        <v>80</v>
      </c>
      <c r="N7" s="51">
        <f t="shared" ref="N7:N11" si="0">IF(M7=0,"",M7/M6)</f>
        <v>0.81632653061224492</v>
      </c>
      <c r="O7" s="51">
        <f t="shared" ref="O7:O11" si="1">IF(M7=0,"",100%-N7)</f>
        <v>0.18367346938775508</v>
      </c>
      <c r="P7" s="27"/>
    </row>
    <row r="8" spans="1:16" ht="15.75" customHeight="1" x14ac:dyDescent="0.25">
      <c r="A8" s="41">
        <v>1502</v>
      </c>
      <c r="B8" s="42"/>
      <c r="C8" s="42"/>
      <c r="D8" s="42">
        <v>77</v>
      </c>
      <c r="E8" s="42"/>
      <c r="F8" s="42"/>
      <c r="G8" s="42"/>
      <c r="H8" s="131"/>
      <c r="I8" s="119"/>
      <c r="J8" s="120"/>
      <c r="K8" s="121"/>
      <c r="L8" s="166">
        <f>IF(D8=0,"",D8/C7)</f>
        <v>0.96250000000000002</v>
      </c>
      <c r="M8" s="48">
        <v>77</v>
      </c>
      <c r="N8" s="49">
        <f t="shared" si="0"/>
        <v>0.96250000000000002</v>
      </c>
      <c r="O8" s="49">
        <f t="shared" si="1"/>
        <v>3.7499999999999978E-2</v>
      </c>
      <c r="P8" s="32">
        <f>M8/M6</f>
        <v>0.7857142857142857</v>
      </c>
    </row>
    <row r="9" spans="1:16" ht="15.75" customHeight="1" x14ac:dyDescent="0.25">
      <c r="A9" s="41">
        <v>1601</v>
      </c>
      <c r="B9" s="42"/>
      <c r="C9" s="42"/>
      <c r="D9" s="42"/>
      <c r="E9" s="42">
        <v>77</v>
      </c>
      <c r="F9" s="42"/>
      <c r="G9" s="42"/>
      <c r="H9" s="131"/>
      <c r="I9" s="119"/>
      <c r="J9" s="120"/>
      <c r="K9" s="121"/>
      <c r="L9" s="166">
        <f>IF(E9=0,"",E9/D8)</f>
        <v>1</v>
      </c>
      <c r="M9" s="48">
        <v>77</v>
      </c>
      <c r="N9" s="49">
        <f t="shared" si="0"/>
        <v>1</v>
      </c>
      <c r="O9" s="49">
        <f t="shared" si="1"/>
        <v>0</v>
      </c>
      <c r="P9" s="27"/>
    </row>
    <row r="10" spans="1:16" ht="15.75" customHeight="1" x14ac:dyDescent="0.25">
      <c r="A10" s="41">
        <v>1602</v>
      </c>
      <c r="B10" s="42"/>
      <c r="C10" s="42"/>
      <c r="D10" s="42"/>
      <c r="E10" s="42"/>
      <c r="F10" s="42">
        <v>77</v>
      </c>
      <c r="G10" s="42"/>
      <c r="H10" s="131"/>
      <c r="I10" s="119"/>
      <c r="J10" s="120"/>
      <c r="K10" s="121"/>
      <c r="L10" s="166">
        <f>IF(F10=0,"",F10/E9)</f>
        <v>1</v>
      </c>
      <c r="M10" s="48">
        <v>77</v>
      </c>
      <c r="N10" s="49">
        <f t="shared" si="0"/>
        <v>1</v>
      </c>
      <c r="O10" s="49">
        <f t="shared" si="1"/>
        <v>0</v>
      </c>
      <c r="P10" s="27"/>
    </row>
    <row r="11" spans="1:16" ht="15.75" customHeight="1" x14ac:dyDescent="0.25">
      <c r="A11" s="41">
        <v>1701</v>
      </c>
      <c r="B11" s="42"/>
      <c r="C11" s="42"/>
      <c r="D11" s="42"/>
      <c r="E11" s="42"/>
      <c r="F11" s="42"/>
      <c r="G11" s="42">
        <v>76</v>
      </c>
      <c r="H11" s="131">
        <v>75</v>
      </c>
      <c r="I11" s="119"/>
      <c r="J11" s="120"/>
      <c r="K11" s="121"/>
      <c r="L11" s="166">
        <f>IF(G11=0,"",G11/F10)</f>
        <v>0.98701298701298701</v>
      </c>
      <c r="M11" s="167">
        <v>76</v>
      </c>
      <c r="N11" s="49">
        <f t="shared" si="0"/>
        <v>0.98701298701298701</v>
      </c>
      <c r="O11" s="49">
        <f t="shared" si="1"/>
        <v>1.2987012987012991E-2</v>
      </c>
      <c r="P11" s="27"/>
    </row>
    <row r="12" spans="1:16" ht="15.75" customHeight="1" x14ac:dyDescent="0.25">
      <c r="A12" s="134" t="s">
        <v>85</v>
      </c>
      <c r="B12" s="42"/>
      <c r="C12" s="42"/>
      <c r="D12" s="42"/>
      <c r="E12" s="42"/>
      <c r="F12" s="42"/>
      <c r="G12" s="42">
        <v>1</v>
      </c>
      <c r="H12" s="131"/>
      <c r="I12" s="119"/>
      <c r="J12" s="120"/>
      <c r="K12" s="122"/>
      <c r="L12" s="157"/>
      <c r="M12" s="167">
        <v>1</v>
      </c>
      <c r="N12" s="158"/>
      <c r="O12" s="168"/>
      <c r="P12" s="27"/>
    </row>
    <row r="13" spans="1:16" ht="15.75" customHeight="1" x14ac:dyDescent="0.25">
      <c r="A13" s="134" t="s">
        <v>86</v>
      </c>
      <c r="B13" s="42"/>
      <c r="C13" s="42"/>
      <c r="D13" s="42"/>
      <c r="E13" s="42"/>
      <c r="F13" s="42"/>
      <c r="G13" s="42">
        <v>1</v>
      </c>
      <c r="H13" s="131">
        <v>1</v>
      </c>
      <c r="I13" s="119"/>
      <c r="J13" s="120"/>
      <c r="K13" s="122"/>
      <c r="L13" s="157"/>
      <c r="M13" s="167">
        <v>1</v>
      </c>
      <c r="N13" s="158"/>
      <c r="O13" s="168"/>
      <c r="P13" s="27"/>
    </row>
    <row r="14" spans="1:16" ht="15.75" customHeight="1" x14ac:dyDescent="0.25">
      <c r="A14" s="134" t="s">
        <v>87</v>
      </c>
      <c r="B14" s="42"/>
      <c r="C14" s="42"/>
      <c r="D14" s="42"/>
      <c r="E14" s="42"/>
      <c r="F14" s="42"/>
      <c r="G14" s="42"/>
      <c r="H14" s="131"/>
      <c r="I14" s="119"/>
      <c r="J14" s="120"/>
      <c r="K14" s="122"/>
      <c r="L14" s="157"/>
      <c r="M14" s="167">
        <v>1</v>
      </c>
      <c r="N14" s="158"/>
      <c r="O14" s="168"/>
      <c r="P14" s="27"/>
    </row>
    <row r="15" spans="1:16" ht="15.75" customHeight="1" x14ac:dyDescent="0.25">
      <c r="A15" s="134" t="s">
        <v>89</v>
      </c>
      <c r="B15" s="42"/>
      <c r="C15" s="42"/>
      <c r="D15" s="42"/>
      <c r="E15" s="42"/>
      <c r="F15" s="42"/>
      <c r="G15" s="42"/>
      <c r="H15" s="131"/>
      <c r="I15" s="128"/>
      <c r="J15" s="129"/>
      <c r="K15" s="130"/>
      <c r="L15" s="169"/>
      <c r="M15" s="167"/>
      <c r="N15" s="170"/>
      <c r="O15" s="153"/>
      <c r="P15" s="27"/>
    </row>
    <row r="16" spans="1:16" ht="18" customHeight="1" x14ac:dyDescent="0.25">
      <c r="A16" s="22"/>
      <c r="B16" s="254" t="s">
        <v>79</v>
      </c>
      <c r="C16" s="225"/>
      <c r="D16" s="225"/>
      <c r="E16" s="225"/>
      <c r="F16" s="225"/>
      <c r="G16" s="226"/>
      <c r="H16" s="64">
        <f>SUM(H6:H15)</f>
        <v>76</v>
      </c>
      <c r="I16" s="135">
        <f>IF(H11=0,"",H11/B6)</f>
        <v>0.76530612244897955</v>
      </c>
      <c r="J16" s="135">
        <f>IF(H16=0,"",H16/B6)</f>
        <v>0.77551020408163263</v>
      </c>
      <c r="K16" s="135">
        <f>J16-I16</f>
        <v>1.0204081632653073E-2</v>
      </c>
      <c r="L16" s="1"/>
      <c r="M16" s="27"/>
      <c r="N16" s="30"/>
      <c r="O16" s="1"/>
      <c r="P16" s="27"/>
    </row>
    <row r="17" spans="1:16" ht="12.75" customHeight="1" x14ac:dyDescent="0.2"/>
    <row r="18" spans="1:16" ht="12.75" customHeight="1" x14ac:dyDescent="0.2"/>
    <row r="19" spans="1:16" ht="26.25" customHeight="1" x14ac:dyDescent="0.4">
      <c r="A19" s="31"/>
      <c r="B19" s="255" t="s">
        <v>68</v>
      </c>
      <c r="C19" s="212"/>
      <c r="D19" s="212"/>
      <c r="E19" s="212"/>
      <c r="F19" s="212"/>
      <c r="G19" s="212"/>
      <c r="H19" s="132">
        <v>1501</v>
      </c>
      <c r="I19" s="113"/>
      <c r="J19" s="133" t="s">
        <v>124</v>
      </c>
      <c r="K19" s="113"/>
      <c r="L19" s="113"/>
      <c r="M19" s="113"/>
      <c r="N19" s="27"/>
      <c r="O19" s="27"/>
      <c r="P19" s="27"/>
    </row>
    <row r="20" spans="1:16" ht="20.25" x14ac:dyDescent="0.2">
      <c r="A20" s="256" t="s">
        <v>19</v>
      </c>
      <c r="B20" s="224" t="s">
        <v>69</v>
      </c>
      <c r="C20" s="225"/>
      <c r="D20" s="225"/>
      <c r="E20" s="225"/>
      <c r="F20" s="225"/>
      <c r="G20" s="225"/>
      <c r="H20" s="227" t="s">
        <v>20</v>
      </c>
      <c r="I20" s="221" t="s">
        <v>11</v>
      </c>
      <c r="J20" s="221" t="s">
        <v>12</v>
      </c>
      <c r="K20" s="229" t="s">
        <v>13</v>
      </c>
      <c r="L20" s="221" t="s">
        <v>14</v>
      </c>
      <c r="M20" s="222" t="s">
        <v>15</v>
      </c>
      <c r="N20" s="222" t="s">
        <v>16</v>
      </c>
      <c r="O20" s="221" t="s">
        <v>17</v>
      </c>
      <c r="P20" s="27"/>
    </row>
    <row r="21" spans="1:16" ht="15.75" x14ac:dyDescent="0.25">
      <c r="A21" s="217"/>
      <c r="B21" s="41" t="s">
        <v>70</v>
      </c>
      <c r="C21" s="41" t="s">
        <v>71</v>
      </c>
      <c r="D21" s="41" t="s">
        <v>72</v>
      </c>
      <c r="E21" s="41" t="s">
        <v>73</v>
      </c>
      <c r="F21" s="41" t="s">
        <v>74</v>
      </c>
      <c r="G21" s="41" t="s">
        <v>75</v>
      </c>
      <c r="H21" s="228"/>
      <c r="I21" s="217"/>
      <c r="J21" s="217"/>
      <c r="K21" s="217"/>
      <c r="L21" s="217"/>
      <c r="M21" s="217"/>
      <c r="N21" s="217"/>
      <c r="O21" s="217"/>
      <c r="P21" s="27"/>
    </row>
    <row r="22" spans="1:16" ht="15.75" customHeight="1" x14ac:dyDescent="0.25">
      <c r="A22" s="41">
        <v>1501</v>
      </c>
      <c r="B22" s="42"/>
      <c r="C22" s="42"/>
      <c r="D22" s="42"/>
      <c r="E22" s="42"/>
      <c r="F22" s="42"/>
      <c r="G22" s="42"/>
      <c r="H22" s="131"/>
      <c r="I22" s="114"/>
      <c r="J22" s="115"/>
      <c r="K22" s="116"/>
      <c r="L22" s="117"/>
      <c r="M22" s="44">
        <f>B22</f>
        <v>0</v>
      </c>
      <c r="N22" s="118"/>
      <c r="O22" s="117"/>
      <c r="P22" s="27"/>
    </row>
    <row r="23" spans="1:16" ht="15.75" customHeight="1" x14ac:dyDescent="0.25">
      <c r="A23" s="41">
        <v>1502</v>
      </c>
      <c r="B23" s="42"/>
      <c r="C23" s="42"/>
      <c r="D23" s="42"/>
      <c r="E23" s="42"/>
      <c r="F23" s="42"/>
      <c r="G23" s="42"/>
      <c r="H23" s="131"/>
      <c r="I23" s="119"/>
      <c r="J23" s="120"/>
      <c r="K23" s="121"/>
      <c r="L23" s="50" t="str">
        <f>IF(C23=0,"",C23/B22)</f>
        <v/>
      </c>
      <c r="M23" s="48"/>
      <c r="N23" s="51" t="str">
        <f t="shared" ref="N23:N27" si="2">IF(M23=0,"",M23/M22)</f>
        <v/>
      </c>
      <c r="O23" s="51" t="str">
        <f t="shared" ref="O23:O27" si="3">IF(M23=0,"",100%-N23)</f>
        <v/>
      </c>
      <c r="P23" s="27"/>
    </row>
    <row r="24" spans="1:16" ht="15.75" customHeight="1" x14ac:dyDescent="0.25">
      <c r="A24" s="41">
        <v>1601</v>
      </c>
      <c r="B24" s="42"/>
      <c r="C24" s="42"/>
      <c r="D24" s="42"/>
      <c r="E24" s="42"/>
      <c r="F24" s="42"/>
      <c r="G24" s="42"/>
      <c r="H24" s="131"/>
      <c r="I24" s="119"/>
      <c r="J24" s="120"/>
      <c r="K24" s="121"/>
      <c r="L24" s="166" t="str">
        <f>IF(D24=0,"",D24/C23)</f>
        <v/>
      </c>
      <c r="M24" s="48"/>
      <c r="N24" s="49" t="str">
        <f t="shared" si="2"/>
        <v/>
      </c>
      <c r="O24" s="49" t="str">
        <f t="shared" si="3"/>
        <v/>
      </c>
      <c r="P24" s="32" t="e">
        <f>M24/M22</f>
        <v>#DIV/0!</v>
      </c>
    </row>
    <row r="25" spans="1:16" ht="15.75" customHeight="1" x14ac:dyDescent="0.25">
      <c r="A25" s="41">
        <v>1602</v>
      </c>
      <c r="B25" s="42"/>
      <c r="C25" s="42"/>
      <c r="D25" s="42"/>
      <c r="E25" s="42"/>
      <c r="F25" s="42"/>
      <c r="G25" s="42"/>
      <c r="H25" s="131"/>
      <c r="I25" s="119"/>
      <c r="J25" s="120"/>
      <c r="K25" s="121"/>
      <c r="L25" s="166" t="str">
        <f>IF(E25=0,"",E25/D24)</f>
        <v/>
      </c>
      <c r="M25" s="48"/>
      <c r="N25" s="49" t="str">
        <f t="shared" si="2"/>
        <v/>
      </c>
      <c r="O25" s="49" t="str">
        <f t="shared" si="3"/>
        <v/>
      </c>
      <c r="P25" s="27"/>
    </row>
    <row r="26" spans="1:16" ht="15.75" customHeight="1" x14ac:dyDescent="0.25">
      <c r="A26" s="41">
        <v>1701</v>
      </c>
      <c r="B26" s="42"/>
      <c r="C26" s="42"/>
      <c r="D26" s="42"/>
      <c r="E26" s="42"/>
      <c r="F26" s="42"/>
      <c r="G26" s="42"/>
      <c r="H26" s="131"/>
      <c r="I26" s="119"/>
      <c r="J26" s="120"/>
      <c r="K26" s="121"/>
      <c r="L26" s="166" t="str">
        <f>IF(F26=0,"",F26/E25)</f>
        <v/>
      </c>
      <c r="M26" s="48"/>
      <c r="N26" s="49" t="str">
        <f t="shared" si="2"/>
        <v/>
      </c>
      <c r="O26" s="49" t="str">
        <f t="shared" si="3"/>
        <v/>
      </c>
      <c r="P26" s="27"/>
    </row>
    <row r="27" spans="1:16" ht="15.75" customHeight="1" x14ac:dyDescent="0.25">
      <c r="A27" s="41" t="s">
        <v>85</v>
      </c>
      <c r="B27" s="42"/>
      <c r="C27" s="42"/>
      <c r="D27" s="42"/>
      <c r="E27" s="42"/>
      <c r="F27" s="42"/>
      <c r="G27" s="42"/>
      <c r="H27" s="131"/>
      <c r="I27" s="119"/>
      <c r="J27" s="120"/>
      <c r="K27" s="121"/>
      <c r="L27" s="166" t="str">
        <f>IF(G27=0,"",G27/F26)</f>
        <v/>
      </c>
      <c r="M27" s="167"/>
      <c r="N27" s="49" t="str">
        <f t="shared" si="2"/>
        <v/>
      </c>
      <c r="O27" s="49" t="str">
        <f t="shared" si="3"/>
        <v/>
      </c>
      <c r="P27" s="27"/>
    </row>
    <row r="28" spans="1:16" ht="15.75" customHeight="1" x14ac:dyDescent="0.25">
      <c r="A28" s="134" t="s">
        <v>86</v>
      </c>
      <c r="B28" s="42"/>
      <c r="C28" s="42"/>
      <c r="D28" s="42"/>
      <c r="E28" s="42"/>
      <c r="F28" s="42"/>
      <c r="G28" s="42"/>
      <c r="H28" s="131"/>
      <c r="I28" s="119"/>
      <c r="J28" s="120"/>
      <c r="K28" s="122"/>
      <c r="L28" s="157"/>
      <c r="M28" s="167"/>
      <c r="N28" s="158"/>
      <c r="O28" s="168"/>
      <c r="P28" s="27"/>
    </row>
    <row r="29" spans="1:16" ht="15.75" customHeight="1" x14ac:dyDescent="0.25">
      <c r="A29" s="134" t="s">
        <v>87</v>
      </c>
      <c r="B29" s="42"/>
      <c r="C29" s="42"/>
      <c r="D29" s="42"/>
      <c r="E29" s="42"/>
      <c r="F29" s="42"/>
      <c r="G29" s="42"/>
      <c r="H29" s="131"/>
      <c r="I29" s="119"/>
      <c r="J29" s="120"/>
      <c r="K29" s="122"/>
      <c r="L29" s="157"/>
      <c r="M29" s="167"/>
      <c r="N29" s="158"/>
      <c r="O29" s="168"/>
      <c r="P29" s="27"/>
    </row>
    <row r="30" spans="1:16" ht="15.75" customHeight="1" x14ac:dyDescent="0.25">
      <c r="A30" s="134" t="s">
        <v>89</v>
      </c>
      <c r="B30" s="42"/>
      <c r="C30" s="42"/>
      <c r="D30" s="42"/>
      <c r="E30" s="42"/>
      <c r="F30" s="42"/>
      <c r="G30" s="42"/>
      <c r="H30" s="131"/>
      <c r="I30" s="119"/>
      <c r="J30" s="120"/>
      <c r="K30" s="122"/>
      <c r="L30" s="157"/>
      <c r="M30" s="167"/>
      <c r="N30" s="158"/>
      <c r="O30" s="168"/>
      <c r="P30" s="27"/>
    </row>
    <row r="31" spans="1:16" ht="15.75" customHeight="1" x14ac:dyDescent="0.25">
      <c r="A31" s="134" t="s">
        <v>90</v>
      </c>
      <c r="B31" s="42"/>
      <c r="C31" s="42"/>
      <c r="D31" s="42"/>
      <c r="E31" s="42"/>
      <c r="F31" s="42"/>
      <c r="G31" s="42"/>
      <c r="H31" s="131"/>
      <c r="I31" s="128"/>
      <c r="J31" s="129"/>
      <c r="K31" s="130"/>
      <c r="L31" s="169"/>
      <c r="M31" s="167"/>
      <c r="N31" s="170"/>
      <c r="O31" s="153"/>
      <c r="P31" s="27"/>
    </row>
    <row r="32" spans="1:16" ht="18" customHeight="1" x14ac:dyDescent="0.25">
      <c r="A32" s="22"/>
      <c r="B32" s="254" t="s">
        <v>79</v>
      </c>
      <c r="C32" s="225"/>
      <c r="D32" s="225"/>
      <c r="E32" s="225"/>
      <c r="F32" s="225"/>
      <c r="G32" s="226"/>
      <c r="H32" s="64">
        <f>SUM(H22:H31)</f>
        <v>0</v>
      </c>
      <c r="I32" s="135" t="str">
        <f>IF(H30=0,"",H30/B22)</f>
        <v/>
      </c>
      <c r="J32" s="135" t="str">
        <f>IF(H32=0,"",H32/B22)</f>
        <v/>
      </c>
      <c r="K32" s="135" t="str">
        <f>IF(H30=0,"",J32-I32)</f>
        <v/>
      </c>
      <c r="L32" s="1"/>
      <c r="M32" s="27"/>
      <c r="N32" s="30"/>
      <c r="O32" s="1"/>
      <c r="P32" s="27"/>
    </row>
    <row r="33" spans="1:16" ht="12.75" customHeight="1" x14ac:dyDescent="0.2"/>
    <row r="34" spans="1:16" ht="12.75" customHeight="1" x14ac:dyDescent="0.2"/>
    <row r="35" spans="1:16" ht="26.25" customHeight="1" x14ac:dyDescent="0.4">
      <c r="A35" s="31"/>
      <c r="B35" s="255" t="s">
        <v>68</v>
      </c>
      <c r="C35" s="212"/>
      <c r="D35" s="212"/>
      <c r="E35" s="212"/>
      <c r="F35" s="212"/>
      <c r="G35" s="212"/>
      <c r="H35" s="132">
        <v>1502</v>
      </c>
      <c r="I35" s="113"/>
      <c r="J35" s="133"/>
      <c r="K35" s="113"/>
      <c r="L35" s="113"/>
      <c r="M35" s="113"/>
      <c r="N35" s="27"/>
      <c r="O35" s="27"/>
      <c r="P35" s="27"/>
    </row>
    <row r="36" spans="1:16" ht="20.25" x14ac:dyDescent="0.2">
      <c r="A36" s="256" t="s">
        <v>19</v>
      </c>
      <c r="B36" s="224" t="s">
        <v>69</v>
      </c>
      <c r="C36" s="225"/>
      <c r="D36" s="225"/>
      <c r="E36" s="225"/>
      <c r="F36" s="225"/>
      <c r="G36" s="225"/>
      <c r="H36" s="227" t="s">
        <v>20</v>
      </c>
      <c r="I36" s="221" t="s">
        <v>11</v>
      </c>
      <c r="J36" s="221" t="s">
        <v>12</v>
      </c>
      <c r="K36" s="229" t="s">
        <v>13</v>
      </c>
      <c r="L36" s="221" t="s">
        <v>14</v>
      </c>
      <c r="M36" s="222" t="s">
        <v>15</v>
      </c>
      <c r="N36" s="222" t="s">
        <v>16</v>
      </c>
      <c r="O36" s="221" t="s">
        <v>17</v>
      </c>
      <c r="P36" s="27"/>
    </row>
    <row r="37" spans="1:16" ht="15.75" x14ac:dyDescent="0.25">
      <c r="A37" s="217"/>
      <c r="B37" s="41" t="s">
        <v>70</v>
      </c>
      <c r="C37" s="41" t="s">
        <v>71</v>
      </c>
      <c r="D37" s="41" t="s">
        <v>72</v>
      </c>
      <c r="E37" s="41" t="s">
        <v>73</v>
      </c>
      <c r="F37" s="41" t="s">
        <v>74</v>
      </c>
      <c r="G37" s="41" t="s">
        <v>75</v>
      </c>
      <c r="H37" s="228"/>
      <c r="I37" s="217"/>
      <c r="J37" s="217"/>
      <c r="K37" s="217"/>
      <c r="L37" s="217"/>
      <c r="M37" s="217"/>
      <c r="N37" s="217"/>
      <c r="O37" s="217"/>
      <c r="P37" s="27"/>
    </row>
    <row r="38" spans="1:16" ht="15.75" customHeight="1" x14ac:dyDescent="0.25">
      <c r="A38" s="41">
        <v>1502</v>
      </c>
      <c r="B38" s="42">
        <v>153</v>
      </c>
      <c r="C38" s="42"/>
      <c r="D38" s="42"/>
      <c r="E38" s="42"/>
      <c r="F38" s="42"/>
      <c r="G38" s="42"/>
      <c r="H38" s="131"/>
      <c r="I38" s="114"/>
      <c r="J38" s="115"/>
      <c r="K38" s="116"/>
      <c r="L38" s="117"/>
      <c r="M38" s="44">
        <f>B38</f>
        <v>153</v>
      </c>
      <c r="N38" s="118"/>
      <c r="O38" s="117"/>
      <c r="P38" s="27"/>
    </row>
    <row r="39" spans="1:16" ht="15.75" customHeight="1" x14ac:dyDescent="0.25">
      <c r="A39" s="41">
        <v>1601</v>
      </c>
      <c r="B39" s="42"/>
      <c r="C39" s="42">
        <v>141</v>
      </c>
      <c r="D39" s="42"/>
      <c r="E39" s="42"/>
      <c r="F39" s="42"/>
      <c r="G39" s="42"/>
      <c r="H39" s="131"/>
      <c r="I39" s="119"/>
      <c r="J39" s="120"/>
      <c r="K39" s="121"/>
      <c r="L39" s="50">
        <f>IF(C39=0,"",C39/B38)</f>
        <v>0.92156862745098034</v>
      </c>
      <c r="M39" s="48">
        <v>151</v>
      </c>
      <c r="N39" s="51">
        <f t="shared" ref="N39:N43" si="4">IF(M39=0,"",M39/M38)</f>
        <v>0.98692810457516345</v>
      </c>
      <c r="O39" s="51">
        <f t="shared" ref="O39:O43" si="5">IF(M39=0,"",100%-N39)</f>
        <v>1.3071895424836555E-2</v>
      </c>
      <c r="P39" s="27"/>
    </row>
    <row r="40" spans="1:16" ht="15.75" customHeight="1" x14ac:dyDescent="0.25">
      <c r="A40" s="41">
        <v>1602</v>
      </c>
      <c r="B40" s="42"/>
      <c r="C40" s="42"/>
      <c r="D40" s="42">
        <v>141</v>
      </c>
      <c r="E40" s="42"/>
      <c r="F40" s="42"/>
      <c r="G40" s="42"/>
      <c r="H40" s="131"/>
      <c r="I40" s="119"/>
      <c r="J40" s="120"/>
      <c r="K40" s="121"/>
      <c r="L40" s="166">
        <f>IF(D40=0,"",D40/C39)</f>
        <v>1</v>
      </c>
      <c r="M40" s="48">
        <v>144</v>
      </c>
      <c r="N40" s="49">
        <f t="shared" si="4"/>
        <v>0.95364238410596025</v>
      </c>
      <c r="O40" s="49">
        <f t="shared" si="5"/>
        <v>4.635761589403975E-2</v>
      </c>
      <c r="P40" s="32">
        <f>M40/M38</f>
        <v>0.94117647058823528</v>
      </c>
    </row>
    <row r="41" spans="1:16" ht="15.75" customHeight="1" x14ac:dyDescent="0.25">
      <c r="A41" s="41">
        <v>1701</v>
      </c>
      <c r="B41" s="42"/>
      <c r="C41" s="42"/>
      <c r="D41" s="42"/>
      <c r="E41" s="42">
        <v>141</v>
      </c>
      <c r="F41" s="42"/>
      <c r="G41" s="42"/>
      <c r="H41" s="131"/>
      <c r="I41" s="119"/>
      <c r="J41" s="120"/>
      <c r="K41" s="121"/>
      <c r="L41" s="166">
        <f>IF(E41=0,"",E41/D40)</f>
        <v>1</v>
      </c>
      <c r="M41" s="48">
        <v>143</v>
      </c>
      <c r="N41" s="49">
        <f t="shared" si="4"/>
        <v>0.99305555555555558</v>
      </c>
      <c r="O41" s="49">
        <f t="shared" si="5"/>
        <v>6.9444444444444198E-3</v>
      </c>
      <c r="P41" s="27"/>
    </row>
    <row r="42" spans="1:16" ht="15.75" customHeight="1" x14ac:dyDescent="0.25">
      <c r="A42" s="41" t="s">
        <v>85</v>
      </c>
      <c r="B42" s="42"/>
      <c r="C42" s="42"/>
      <c r="D42" s="42"/>
      <c r="E42" s="42"/>
      <c r="F42" s="42">
        <v>135</v>
      </c>
      <c r="G42" s="42"/>
      <c r="H42" s="131"/>
      <c r="I42" s="119"/>
      <c r="J42" s="120"/>
      <c r="K42" s="121"/>
      <c r="L42" s="166">
        <f>IF(F42=0,"",F42/E41)</f>
        <v>0.95744680851063835</v>
      </c>
      <c r="M42" s="48">
        <v>137</v>
      </c>
      <c r="N42" s="49">
        <f t="shared" si="4"/>
        <v>0.95804195804195802</v>
      </c>
      <c r="O42" s="49">
        <f t="shared" si="5"/>
        <v>4.1958041958041981E-2</v>
      </c>
      <c r="P42" s="27"/>
    </row>
    <row r="43" spans="1:16" ht="15.75" customHeight="1" x14ac:dyDescent="0.25">
      <c r="A43" s="41" t="s">
        <v>86</v>
      </c>
      <c r="B43" s="42"/>
      <c r="C43" s="42"/>
      <c r="D43" s="42"/>
      <c r="E43" s="42"/>
      <c r="F43" s="42"/>
      <c r="G43" s="42">
        <v>132</v>
      </c>
      <c r="H43" s="131">
        <v>125</v>
      </c>
      <c r="I43" s="119"/>
      <c r="J43" s="120"/>
      <c r="K43" s="121"/>
      <c r="L43" s="166">
        <f>IF(G43=0,"",G43/F42)</f>
        <v>0.97777777777777775</v>
      </c>
      <c r="M43" s="167">
        <v>137</v>
      </c>
      <c r="N43" s="49">
        <f t="shared" si="4"/>
        <v>1</v>
      </c>
      <c r="O43" s="49">
        <f t="shared" si="5"/>
        <v>0</v>
      </c>
      <c r="P43" s="27"/>
    </row>
    <row r="44" spans="1:16" ht="15.75" customHeight="1" x14ac:dyDescent="0.25">
      <c r="A44" s="134" t="s">
        <v>87</v>
      </c>
      <c r="B44" s="42"/>
      <c r="C44" s="42"/>
      <c r="D44" s="42"/>
      <c r="E44" s="42"/>
      <c r="F44" s="42"/>
      <c r="G44" s="42">
        <v>6</v>
      </c>
      <c r="H44" s="131"/>
      <c r="I44" s="119"/>
      <c r="J44" s="120"/>
      <c r="K44" s="122"/>
      <c r="L44" s="157"/>
      <c r="M44" s="167">
        <v>6</v>
      </c>
      <c r="N44" s="158"/>
      <c r="O44" s="168"/>
      <c r="P44" s="27"/>
    </row>
    <row r="45" spans="1:16" ht="15.75" customHeight="1" x14ac:dyDescent="0.25">
      <c r="A45" s="134" t="s">
        <v>89</v>
      </c>
      <c r="B45" s="42"/>
      <c r="C45" s="42"/>
      <c r="D45" s="42"/>
      <c r="E45" s="42"/>
      <c r="F45" s="42"/>
      <c r="G45" s="42">
        <v>3</v>
      </c>
      <c r="H45" s="131">
        <v>3</v>
      </c>
      <c r="I45" s="119"/>
      <c r="J45" s="120"/>
      <c r="K45" s="122"/>
      <c r="L45" s="157"/>
      <c r="M45" s="167">
        <v>3</v>
      </c>
      <c r="N45" s="158"/>
      <c r="O45" s="168"/>
      <c r="P45" s="27"/>
    </row>
    <row r="46" spans="1:16" ht="15.75" customHeight="1" x14ac:dyDescent="0.25">
      <c r="A46" s="134" t="s">
        <v>90</v>
      </c>
      <c r="B46" s="42"/>
      <c r="C46" s="42"/>
      <c r="D46" s="42"/>
      <c r="E46" s="42"/>
      <c r="F46" s="42"/>
      <c r="G46" s="42">
        <v>1</v>
      </c>
      <c r="H46" s="131"/>
      <c r="I46" s="119"/>
      <c r="J46" s="120"/>
      <c r="K46" s="122"/>
      <c r="L46" s="157"/>
      <c r="M46" s="167">
        <v>1</v>
      </c>
      <c r="N46" s="158"/>
      <c r="O46" s="168"/>
      <c r="P46" s="27"/>
    </row>
    <row r="47" spans="1:16" ht="15.75" customHeight="1" x14ac:dyDescent="0.25">
      <c r="A47" s="134" t="s">
        <v>91</v>
      </c>
      <c r="B47" s="42"/>
      <c r="C47" s="42"/>
      <c r="D47" s="42"/>
      <c r="E47" s="42"/>
      <c r="F47" s="42"/>
      <c r="G47" s="42"/>
      <c r="H47" s="131"/>
      <c r="I47" s="128"/>
      <c r="J47" s="129"/>
      <c r="K47" s="130"/>
      <c r="L47" s="169"/>
      <c r="M47" s="167"/>
      <c r="N47" s="170"/>
      <c r="O47" s="153"/>
      <c r="P47" s="27"/>
    </row>
    <row r="48" spans="1:16" ht="18" customHeight="1" x14ac:dyDescent="0.25">
      <c r="A48" s="22"/>
      <c r="B48" s="254" t="s">
        <v>79</v>
      </c>
      <c r="C48" s="225"/>
      <c r="D48" s="225"/>
      <c r="E48" s="225"/>
      <c r="F48" s="225"/>
      <c r="G48" s="226"/>
      <c r="H48" s="64">
        <f>SUM(H38:H47)</f>
        <v>128</v>
      </c>
      <c r="I48" s="135">
        <f>H43/B38</f>
        <v>0.81699346405228757</v>
      </c>
      <c r="J48" s="135">
        <f>IF(H48=0,"",H48/B38)</f>
        <v>0.83660130718954251</v>
      </c>
      <c r="K48" s="135">
        <f>J48-I48</f>
        <v>1.9607843137254943E-2</v>
      </c>
      <c r="L48" s="1"/>
      <c r="M48" s="27"/>
      <c r="N48" s="30"/>
      <c r="O48" s="1"/>
      <c r="P48" s="27"/>
    </row>
    <row r="49" spans="1:16" ht="12.75" customHeight="1" x14ac:dyDescent="0.2">
      <c r="A49" s="27"/>
    </row>
    <row r="50" spans="1:16" ht="12.75" customHeight="1" x14ac:dyDescent="0.2">
      <c r="A50" s="27"/>
    </row>
    <row r="51" spans="1:16" ht="26.25" customHeight="1" x14ac:dyDescent="0.4">
      <c r="A51" s="31"/>
      <c r="B51" s="255" t="s">
        <v>68</v>
      </c>
      <c r="C51" s="212"/>
      <c r="D51" s="212"/>
      <c r="E51" s="212"/>
      <c r="F51" s="212"/>
      <c r="G51" s="212"/>
      <c r="H51" s="132">
        <v>1601</v>
      </c>
      <c r="I51" s="113"/>
      <c r="J51" s="133" t="s">
        <v>124</v>
      </c>
      <c r="K51" s="113"/>
      <c r="L51" s="113"/>
      <c r="M51" s="113"/>
      <c r="N51" s="27"/>
      <c r="O51" s="27"/>
      <c r="P51" s="27"/>
    </row>
    <row r="52" spans="1:16" ht="20.25" x14ac:dyDescent="0.2">
      <c r="A52" s="256" t="s">
        <v>19</v>
      </c>
      <c r="B52" s="224" t="s">
        <v>69</v>
      </c>
      <c r="C52" s="225"/>
      <c r="D52" s="225"/>
      <c r="E52" s="225"/>
      <c r="F52" s="225"/>
      <c r="G52" s="225"/>
      <c r="H52" s="227" t="s">
        <v>20</v>
      </c>
      <c r="I52" s="221" t="s">
        <v>11</v>
      </c>
      <c r="J52" s="221" t="s">
        <v>12</v>
      </c>
      <c r="K52" s="229" t="s">
        <v>13</v>
      </c>
      <c r="L52" s="221" t="s">
        <v>14</v>
      </c>
      <c r="M52" s="222" t="s">
        <v>15</v>
      </c>
      <c r="N52" s="222" t="s">
        <v>16</v>
      </c>
      <c r="O52" s="221" t="s">
        <v>17</v>
      </c>
      <c r="P52" s="27"/>
    </row>
    <row r="53" spans="1:16" ht="15.75" x14ac:dyDescent="0.25">
      <c r="A53" s="217"/>
      <c r="B53" s="41" t="s">
        <v>70</v>
      </c>
      <c r="C53" s="41" t="s">
        <v>71</v>
      </c>
      <c r="D53" s="41" t="s">
        <v>72</v>
      </c>
      <c r="E53" s="41" t="s">
        <v>73</v>
      </c>
      <c r="F53" s="41" t="s">
        <v>74</v>
      </c>
      <c r="G53" s="41" t="s">
        <v>75</v>
      </c>
      <c r="H53" s="228"/>
      <c r="I53" s="217"/>
      <c r="J53" s="217"/>
      <c r="K53" s="217"/>
      <c r="L53" s="217"/>
      <c r="M53" s="217"/>
      <c r="N53" s="217"/>
      <c r="O53" s="217"/>
      <c r="P53" s="27"/>
    </row>
    <row r="54" spans="1:16" ht="15.75" customHeight="1" x14ac:dyDescent="0.25">
      <c r="A54" s="41">
        <v>1601</v>
      </c>
      <c r="B54" s="42"/>
      <c r="C54" s="42"/>
      <c r="D54" s="42"/>
      <c r="E54" s="42"/>
      <c r="F54" s="42"/>
      <c r="G54" s="42"/>
      <c r="H54" s="131"/>
      <c r="I54" s="114"/>
      <c r="J54" s="115"/>
      <c r="K54" s="116"/>
      <c r="L54" s="117"/>
      <c r="M54" s="44">
        <f>B54</f>
        <v>0</v>
      </c>
      <c r="N54" s="118"/>
      <c r="O54" s="117"/>
      <c r="P54" s="27"/>
    </row>
    <row r="55" spans="1:16" ht="15.75" customHeight="1" x14ac:dyDescent="0.25">
      <c r="A55" s="41">
        <v>1602</v>
      </c>
      <c r="B55" s="42"/>
      <c r="C55" s="42"/>
      <c r="D55" s="42"/>
      <c r="E55" s="42"/>
      <c r="F55" s="42"/>
      <c r="G55" s="42"/>
      <c r="H55" s="131"/>
      <c r="I55" s="119"/>
      <c r="J55" s="120"/>
      <c r="K55" s="121"/>
      <c r="L55" s="50" t="str">
        <f>IF(C55=0,"",C55/B54)</f>
        <v/>
      </c>
      <c r="M55" s="48"/>
      <c r="N55" s="51" t="str">
        <f t="shared" ref="N55:N59" si="6">IF(M55=0,"",M55/M54)</f>
        <v/>
      </c>
      <c r="O55" s="51" t="str">
        <f t="shared" ref="O55:O59" si="7">IF(M55=0,"",100%-N55)</f>
        <v/>
      </c>
      <c r="P55" s="27"/>
    </row>
    <row r="56" spans="1:16" ht="15.75" customHeight="1" x14ac:dyDescent="0.25">
      <c r="A56" s="41">
        <v>1701</v>
      </c>
      <c r="B56" s="42"/>
      <c r="C56" s="42"/>
      <c r="D56" s="42"/>
      <c r="E56" s="42"/>
      <c r="F56" s="42"/>
      <c r="G56" s="42"/>
      <c r="H56" s="131"/>
      <c r="I56" s="119"/>
      <c r="J56" s="120"/>
      <c r="K56" s="121"/>
      <c r="L56" s="166" t="str">
        <f>IF(D56=0,"",D56/C55)</f>
        <v/>
      </c>
      <c r="M56" s="48"/>
      <c r="N56" s="49" t="str">
        <f t="shared" si="6"/>
        <v/>
      </c>
      <c r="O56" s="49" t="str">
        <f t="shared" si="7"/>
        <v/>
      </c>
      <c r="P56" s="32" t="e">
        <f>M56/M54</f>
        <v>#DIV/0!</v>
      </c>
    </row>
    <row r="57" spans="1:16" ht="15.75" customHeight="1" x14ac:dyDescent="0.25">
      <c r="A57" s="41" t="s">
        <v>85</v>
      </c>
      <c r="B57" s="42"/>
      <c r="C57" s="42"/>
      <c r="D57" s="42"/>
      <c r="E57" s="42"/>
      <c r="F57" s="42"/>
      <c r="G57" s="42"/>
      <c r="H57" s="131"/>
      <c r="I57" s="119"/>
      <c r="J57" s="120"/>
      <c r="K57" s="121"/>
      <c r="L57" s="166" t="str">
        <f>IF(E57=0,"",E57/D56)</f>
        <v/>
      </c>
      <c r="M57" s="48"/>
      <c r="N57" s="49" t="str">
        <f t="shared" si="6"/>
        <v/>
      </c>
      <c r="O57" s="49" t="str">
        <f t="shared" si="7"/>
        <v/>
      </c>
      <c r="P57" s="27"/>
    </row>
    <row r="58" spans="1:16" ht="15.75" customHeight="1" x14ac:dyDescent="0.25">
      <c r="A58" s="41" t="s">
        <v>86</v>
      </c>
      <c r="B58" s="42"/>
      <c r="C58" s="42"/>
      <c r="D58" s="42"/>
      <c r="E58" s="42"/>
      <c r="F58" s="42"/>
      <c r="G58" s="42"/>
      <c r="H58" s="131"/>
      <c r="I58" s="119"/>
      <c r="J58" s="120"/>
      <c r="K58" s="121"/>
      <c r="L58" s="166" t="str">
        <f>IF(F58=0,"",F58/E57)</f>
        <v/>
      </c>
      <c r="M58" s="48"/>
      <c r="N58" s="49" t="str">
        <f t="shared" si="6"/>
        <v/>
      </c>
      <c r="O58" s="49" t="str">
        <f t="shared" si="7"/>
        <v/>
      </c>
      <c r="P58" s="27"/>
    </row>
    <row r="59" spans="1:16" ht="15.75" customHeight="1" x14ac:dyDescent="0.25">
      <c r="A59" s="41" t="s">
        <v>87</v>
      </c>
      <c r="B59" s="42"/>
      <c r="C59" s="42"/>
      <c r="D59" s="42"/>
      <c r="E59" s="42"/>
      <c r="F59" s="42"/>
      <c r="G59" s="42"/>
      <c r="H59" s="131"/>
      <c r="I59" s="119"/>
      <c r="J59" s="120"/>
      <c r="K59" s="121"/>
      <c r="L59" s="166" t="str">
        <f>IF(G59=0,"",G59/F58)</f>
        <v/>
      </c>
      <c r="M59" s="167"/>
      <c r="N59" s="49" t="str">
        <f t="shared" si="6"/>
        <v/>
      </c>
      <c r="O59" s="49" t="str">
        <f t="shared" si="7"/>
        <v/>
      </c>
      <c r="P59" s="27"/>
    </row>
    <row r="60" spans="1:16" ht="15.75" customHeight="1" x14ac:dyDescent="0.25">
      <c r="A60" s="134" t="s">
        <v>89</v>
      </c>
      <c r="B60" s="42"/>
      <c r="C60" s="42"/>
      <c r="D60" s="42"/>
      <c r="E60" s="42"/>
      <c r="F60" s="42"/>
      <c r="G60" s="42"/>
      <c r="H60" s="131"/>
      <c r="I60" s="119"/>
      <c r="J60" s="120"/>
      <c r="K60" s="122"/>
      <c r="L60" s="157"/>
      <c r="M60" s="167"/>
      <c r="N60" s="158"/>
      <c r="O60" s="168"/>
      <c r="P60" s="27"/>
    </row>
    <row r="61" spans="1:16" ht="15.75" customHeight="1" x14ac:dyDescent="0.25">
      <c r="A61" s="134" t="s">
        <v>90</v>
      </c>
      <c r="B61" s="42"/>
      <c r="C61" s="42"/>
      <c r="D61" s="42"/>
      <c r="E61" s="42"/>
      <c r="F61" s="42"/>
      <c r="G61" s="42"/>
      <c r="H61" s="131"/>
      <c r="I61" s="119"/>
      <c r="J61" s="120"/>
      <c r="K61" s="122"/>
      <c r="L61" s="157"/>
      <c r="M61" s="167"/>
      <c r="N61" s="158"/>
      <c r="O61" s="168"/>
      <c r="P61" s="27"/>
    </row>
    <row r="62" spans="1:16" ht="15.75" customHeight="1" x14ac:dyDescent="0.25">
      <c r="A62" s="134" t="s">
        <v>91</v>
      </c>
      <c r="B62" s="42"/>
      <c r="C62" s="42"/>
      <c r="D62" s="42"/>
      <c r="E62" s="42"/>
      <c r="F62" s="42"/>
      <c r="G62" s="42"/>
      <c r="H62" s="131"/>
      <c r="I62" s="119"/>
      <c r="J62" s="120"/>
      <c r="K62" s="122"/>
      <c r="L62" s="157"/>
      <c r="M62" s="167"/>
      <c r="N62" s="158"/>
      <c r="O62" s="168"/>
      <c r="P62" s="27"/>
    </row>
    <row r="63" spans="1:16" ht="15.75" customHeight="1" x14ac:dyDescent="0.25">
      <c r="A63" s="134" t="s">
        <v>92</v>
      </c>
      <c r="B63" s="42"/>
      <c r="C63" s="42"/>
      <c r="D63" s="42"/>
      <c r="E63" s="42"/>
      <c r="F63" s="42"/>
      <c r="G63" s="42"/>
      <c r="H63" s="131"/>
      <c r="I63" s="128"/>
      <c r="J63" s="129"/>
      <c r="K63" s="130"/>
      <c r="L63" s="169"/>
      <c r="M63" s="167"/>
      <c r="N63" s="170"/>
      <c r="O63" s="153"/>
      <c r="P63" s="27"/>
    </row>
    <row r="64" spans="1:16" ht="18" x14ac:dyDescent="0.25">
      <c r="A64" s="22"/>
      <c r="B64" s="254" t="s">
        <v>79</v>
      </c>
      <c r="C64" s="225"/>
      <c r="D64" s="225"/>
      <c r="E64" s="225"/>
      <c r="F64" s="225"/>
      <c r="G64" s="226"/>
      <c r="H64" s="64">
        <f>SUM(H54:H63)</f>
        <v>0</v>
      </c>
      <c r="I64" s="135" t="str">
        <f>IF(H62=0,"",H62/B54)</f>
        <v/>
      </c>
      <c r="J64" s="135" t="str">
        <f>IF(H64=0,"",H64/B54)</f>
        <v/>
      </c>
      <c r="K64" s="135" t="str">
        <f>IF(H62=0,"",J64-I64)</f>
        <v/>
      </c>
      <c r="L64" s="1"/>
      <c r="M64" s="27"/>
      <c r="N64" s="30"/>
      <c r="O64" s="1"/>
      <c r="P64" s="27"/>
    </row>
    <row r="65" spans="1:16" ht="12.75" customHeight="1" x14ac:dyDescent="0.2">
      <c r="A65" s="27"/>
    </row>
    <row r="66" spans="1:16" ht="12.75" customHeight="1" x14ac:dyDescent="0.2"/>
    <row r="67" spans="1:16" ht="26.25" customHeight="1" x14ac:dyDescent="0.4">
      <c r="A67" s="31"/>
      <c r="B67" s="255" t="s">
        <v>68</v>
      </c>
      <c r="C67" s="212"/>
      <c r="D67" s="212"/>
      <c r="E67" s="212"/>
      <c r="F67" s="212"/>
      <c r="G67" s="212"/>
      <c r="H67" s="132">
        <v>1602</v>
      </c>
      <c r="I67" s="113"/>
      <c r="J67" s="113"/>
      <c r="K67" s="113"/>
      <c r="L67" s="113"/>
      <c r="M67" s="113"/>
      <c r="N67" s="27"/>
      <c r="O67" s="27"/>
      <c r="P67" s="27"/>
    </row>
    <row r="68" spans="1:16" ht="20.25" customHeight="1" x14ac:dyDescent="0.2">
      <c r="A68" s="256" t="s">
        <v>19</v>
      </c>
      <c r="B68" s="224" t="s">
        <v>69</v>
      </c>
      <c r="C68" s="225"/>
      <c r="D68" s="225"/>
      <c r="E68" s="225"/>
      <c r="F68" s="225"/>
      <c r="G68" s="225"/>
      <c r="H68" s="227" t="s">
        <v>20</v>
      </c>
      <c r="I68" s="221" t="s">
        <v>11</v>
      </c>
      <c r="J68" s="221" t="s">
        <v>12</v>
      </c>
      <c r="K68" s="229" t="s">
        <v>13</v>
      </c>
      <c r="L68" s="221" t="s">
        <v>14</v>
      </c>
      <c r="M68" s="222" t="s">
        <v>15</v>
      </c>
      <c r="N68" s="222" t="s">
        <v>16</v>
      </c>
      <c r="O68" s="221" t="s">
        <v>17</v>
      </c>
      <c r="P68" s="27"/>
    </row>
    <row r="69" spans="1:16" ht="15.75" customHeight="1" x14ac:dyDescent="0.25">
      <c r="A69" s="217"/>
      <c r="B69" s="41" t="s">
        <v>70</v>
      </c>
      <c r="C69" s="41" t="s">
        <v>71</v>
      </c>
      <c r="D69" s="41" t="s">
        <v>72</v>
      </c>
      <c r="E69" s="41" t="s">
        <v>73</v>
      </c>
      <c r="F69" s="41" t="s">
        <v>74</v>
      </c>
      <c r="G69" s="41" t="s">
        <v>75</v>
      </c>
      <c r="H69" s="228"/>
      <c r="I69" s="217"/>
      <c r="J69" s="217"/>
      <c r="K69" s="217"/>
      <c r="L69" s="217"/>
      <c r="M69" s="217"/>
      <c r="N69" s="217"/>
      <c r="O69" s="217"/>
      <c r="P69" s="27"/>
    </row>
    <row r="70" spans="1:16" ht="15.75" customHeight="1" x14ac:dyDescent="0.25">
      <c r="A70" s="41">
        <v>1602</v>
      </c>
      <c r="B70" s="42">
        <v>244</v>
      </c>
      <c r="C70" s="42"/>
      <c r="D70" s="42"/>
      <c r="E70" s="42"/>
      <c r="F70" s="42"/>
      <c r="G70" s="42"/>
      <c r="H70" s="131"/>
      <c r="I70" s="114"/>
      <c r="J70" s="115"/>
      <c r="K70" s="116"/>
      <c r="L70" s="117"/>
      <c r="M70" s="44">
        <f>B70</f>
        <v>244</v>
      </c>
      <c r="N70" s="118"/>
      <c r="O70" s="117"/>
      <c r="P70" s="27"/>
    </row>
    <row r="71" spans="1:16" ht="15.75" customHeight="1" x14ac:dyDescent="0.25">
      <c r="A71" s="41">
        <v>1701</v>
      </c>
      <c r="B71" s="42"/>
      <c r="C71" s="42">
        <v>234</v>
      </c>
      <c r="D71" s="42"/>
      <c r="E71" s="42"/>
      <c r="F71" s="42"/>
      <c r="G71" s="42"/>
      <c r="H71" s="131"/>
      <c r="I71" s="119"/>
      <c r="J71" s="120"/>
      <c r="K71" s="121"/>
      <c r="L71" s="50">
        <f>IF(C71=0,"",C71/B70)</f>
        <v>0.95901639344262291</v>
      </c>
      <c r="M71" s="48">
        <v>234</v>
      </c>
      <c r="N71" s="51">
        <f t="shared" ref="N71:N75" si="8">IF(M71=0,"",M71/M70)</f>
        <v>0.95901639344262291</v>
      </c>
      <c r="O71" s="51">
        <f t="shared" ref="O71:O75" si="9">IF(M71=0,"",100%-N71)</f>
        <v>4.0983606557377095E-2</v>
      </c>
      <c r="P71" s="27"/>
    </row>
    <row r="72" spans="1:16" ht="15.75" customHeight="1" x14ac:dyDescent="0.25">
      <c r="A72" s="41" t="s">
        <v>85</v>
      </c>
      <c r="B72" s="42"/>
      <c r="C72" s="42"/>
      <c r="D72" s="42">
        <v>229</v>
      </c>
      <c r="E72" s="42"/>
      <c r="F72" s="42"/>
      <c r="G72" s="42"/>
      <c r="H72" s="131"/>
      <c r="I72" s="119"/>
      <c r="J72" s="120"/>
      <c r="K72" s="121"/>
      <c r="L72" s="166">
        <f>IF(D72=0,"",D72/C71)</f>
        <v>0.9786324786324786</v>
      </c>
      <c r="M72" s="48">
        <v>229</v>
      </c>
      <c r="N72" s="49">
        <f t="shared" si="8"/>
        <v>0.9786324786324786</v>
      </c>
      <c r="O72" s="49">
        <f t="shared" si="9"/>
        <v>2.1367521367521403E-2</v>
      </c>
      <c r="P72" s="32">
        <f>M72/M70</f>
        <v>0.93852459016393441</v>
      </c>
    </row>
    <row r="73" spans="1:16" ht="15.75" customHeight="1" x14ac:dyDescent="0.25">
      <c r="A73" s="41" t="s">
        <v>86</v>
      </c>
      <c r="B73" s="42"/>
      <c r="C73" s="42"/>
      <c r="D73" s="42"/>
      <c r="E73" s="42">
        <v>226</v>
      </c>
      <c r="F73" s="42"/>
      <c r="G73" s="42"/>
      <c r="H73" s="131"/>
      <c r="I73" s="119"/>
      <c r="J73" s="120"/>
      <c r="K73" s="121"/>
      <c r="L73" s="166">
        <f>IF(E73=0,"",E73/D72)</f>
        <v>0.98689956331877726</v>
      </c>
      <c r="M73" s="48">
        <v>229</v>
      </c>
      <c r="N73" s="49">
        <f t="shared" si="8"/>
        <v>1</v>
      </c>
      <c r="O73" s="49">
        <f t="shared" si="9"/>
        <v>0</v>
      </c>
      <c r="P73" s="27"/>
    </row>
    <row r="74" spans="1:16" ht="15.75" customHeight="1" x14ac:dyDescent="0.25">
      <c r="A74" s="41" t="s">
        <v>87</v>
      </c>
      <c r="B74" s="42"/>
      <c r="C74" s="42"/>
      <c r="D74" s="42"/>
      <c r="E74" s="42"/>
      <c r="F74" s="42">
        <v>220</v>
      </c>
      <c r="G74" s="42"/>
      <c r="H74" s="131"/>
      <c r="I74" s="119"/>
      <c r="J74" s="120"/>
      <c r="K74" s="121"/>
      <c r="L74" s="166">
        <f>IF(F74=0,"",F74/E73)</f>
        <v>0.97345132743362828</v>
      </c>
      <c r="M74" s="48">
        <v>220</v>
      </c>
      <c r="N74" s="49">
        <f t="shared" si="8"/>
        <v>0.9606986899563319</v>
      </c>
      <c r="O74" s="49">
        <f t="shared" si="9"/>
        <v>3.9301310043668103E-2</v>
      </c>
      <c r="P74" s="27"/>
    </row>
    <row r="75" spans="1:16" ht="15.75" customHeight="1" x14ac:dyDescent="0.25">
      <c r="A75" s="41" t="s">
        <v>89</v>
      </c>
      <c r="B75" s="42"/>
      <c r="C75" s="42"/>
      <c r="D75" s="42"/>
      <c r="E75" s="42"/>
      <c r="F75" s="42"/>
      <c r="G75" s="42">
        <v>214</v>
      </c>
      <c r="H75" s="131">
        <v>202</v>
      </c>
      <c r="I75" s="119"/>
      <c r="J75" s="120"/>
      <c r="K75" s="121"/>
      <c r="L75" s="166">
        <f>IF(G75=0,"",G75/F74)</f>
        <v>0.97272727272727277</v>
      </c>
      <c r="M75" s="167">
        <v>214</v>
      </c>
      <c r="N75" s="49">
        <f t="shared" si="8"/>
        <v>0.97272727272727277</v>
      </c>
      <c r="O75" s="49">
        <f t="shared" si="9"/>
        <v>2.7272727272727226E-2</v>
      </c>
      <c r="P75" s="27"/>
    </row>
    <row r="76" spans="1:16" ht="15.75" customHeight="1" x14ac:dyDescent="0.25">
      <c r="A76" s="134" t="s">
        <v>90</v>
      </c>
      <c r="B76" s="42"/>
      <c r="C76" s="42"/>
      <c r="D76" s="42"/>
      <c r="E76" s="42"/>
      <c r="F76" s="42"/>
      <c r="G76" s="42">
        <v>9</v>
      </c>
      <c r="H76" s="131">
        <v>3</v>
      </c>
      <c r="I76" s="119"/>
      <c r="J76" s="120"/>
      <c r="K76" s="122"/>
      <c r="L76" s="157"/>
      <c r="M76" s="167">
        <v>9</v>
      </c>
      <c r="N76" s="158"/>
      <c r="O76" s="168"/>
      <c r="P76" s="27"/>
    </row>
    <row r="77" spans="1:16" ht="15.75" customHeight="1" x14ac:dyDescent="0.25">
      <c r="A77" s="134" t="s">
        <v>91</v>
      </c>
      <c r="B77" s="42"/>
      <c r="C77" s="42"/>
      <c r="D77" s="42"/>
      <c r="E77" s="42"/>
      <c r="F77" s="42"/>
      <c r="G77" s="42">
        <v>2</v>
      </c>
      <c r="H77" s="131">
        <v>2</v>
      </c>
      <c r="I77" s="119"/>
      <c r="J77" s="120"/>
      <c r="K77" s="122"/>
      <c r="L77" s="157"/>
      <c r="M77" s="167">
        <v>2</v>
      </c>
      <c r="N77" s="158"/>
      <c r="O77" s="168"/>
      <c r="P77" s="27"/>
    </row>
    <row r="78" spans="1:16" ht="15.75" customHeight="1" x14ac:dyDescent="0.25">
      <c r="A78" s="134" t="s">
        <v>92</v>
      </c>
      <c r="B78" s="42"/>
      <c r="C78" s="42"/>
      <c r="D78" s="42"/>
      <c r="E78" s="42"/>
      <c r="F78" s="42"/>
      <c r="G78" s="42"/>
      <c r="H78" s="131"/>
      <c r="I78" s="119"/>
      <c r="J78" s="120"/>
      <c r="K78" s="122"/>
      <c r="L78" s="157"/>
      <c r="M78" s="167"/>
      <c r="N78" s="158"/>
      <c r="O78" s="168"/>
      <c r="P78" s="27"/>
    </row>
    <row r="79" spans="1:16" ht="15.75" customHeight="1" x14ac:dyDescent="0.25">
      <c r="A79" s="134" t="s">
        <v>120</v>
      </c>
      <c r="B79" s="42"/>
      <c r="C79" s="42"/>
      <c r="D79" s="42"/>
      <c r="E79" s="42"/>
      <c r="F79" s="42"/>
      <c r="G79" s="42"/>
      <c r="H79" s="131"/>
      <c r="I79" s="128"/>
      <c r="J79" s="129"/>
      <c r="K79" s="130"/>
      <c r="L79" s="169"/>
      <c r="M79" s="167"/>
      <c r="N79" s="170"/>
      <c r="O79" s="153"/>
      <c r="P79" s="27"/>
    </row>
    <row r="80" spans="1:16" ht="18" customHeight="1" x14ac:dyDescent="0.25">
      <c r="A80" s="22"/>
      <c r="B80" s="254" t="s">
        <v>79</v>
      </c>
      <c r="C80" s="225"/>
      <c r="D80" s="225"/>
      <c r="E80" s="225"/>
      <c r="F80" s="225"/>
      <c r="G80" s="226"/>
      <c r="H80" s="64">
        <f>SUM(H70:H79)</f>
        <v>207</v>
      </c>
      <c r="I80" s="135">
        <f>H75/B70</f>
        <v>0.82786885245901642</v>
      </c>
      <c r="J80" s="135">
        <f>IF(H80=0,"",H80/B70)</f>
        <v>0.84836065573770492</v>
      </c>
      <c r="K80" s="135">
        <f>J80-I80</f>
        <v>2.0491803278688492E-2</v>
      </c>
      <c r="L80" s="1"/>
      <c r="M80" s="27"/>
      <c r="N80" s="30"/>
      <c r="O80" s="1"/>
      <c r="P80" s="27"/>
    </row>
    <row r="81" spans="1:16" ht="12.75" customHeight="1" x14ac:dyDescent="0.2"/>
    <row r="82" spans="1:16" ht="12.75" customHeight="1" x14ac:dyDescent="0.2"/>
    <row r="83" spans="1:16" ht="12.75" customHeight="1" x14ac:dyDescent="0.2">
      <c r="A83" s="36" t="s">
        <v>125</v>
      </c>
    </row>
    <row r="84" spans="1:16" ht="12.75" customHeight="1" x14ac:dyDescent="0.2">
      <c r="A84" s="36"/>
    </row>
    <row r="85" spans="1:16" ht="12.75" customHeight="1" x14ac:dyDescent="0.2">
      <c r="A85" s="36"/>
    </row>
    <row r="86" spans="1:16" ht="26.25" customHeight="1" x14ac:dyDescent="0.4">
      <c r="A86" s="31"/>
      <c r="B86" s="255" t="s">
        <v>68</v>
      </c>
      <c r="C86" s="212"/>
      <c r="D86" s="212"/>
      <c r="E86" s="212"/>
      <c r="F86" s="212"/>
      <c r="G86" s="212"/>
      <c r="H86" s="132">
        <v>1701</v>
      </c>
      <c r="I86" s="113"/>
      <c r="J86" s="113"/>
      <c r="K86" s="113"/>
      <c r="L86" s="113"/>
      <c r="M86" s="113"/>
      <c r="N86" s="27"/>
      <c r="O86" s="27"/>
      <c r="P86" s="27"/>
    </row>
    <row r="87" spans="1:16" ht="20.25" customHeight="1" x14ac:dyDescent="0.2">
      <c r="A87" s="256" t="s">
        <v>19</v>
      </c>
      <c r="B87" s="224" t="s">
        <v>69</v>
      </c>
      <c r="C87" s="225"/>
      <c r="D87" s="225"/>
      <c r="E87" s="225"/>
      <c r="F87" s="225"/>
      <c r="G87" s="225"/>
      <c r="H87" s="227" t="s">
        <v>20</v>
      </c>
      <c r="I87" s="221" t="s">
        <v>11</v>
      </c>
      <c r="J87" s="221" t="s">
        <v>12</v>
      </c>
      <c r="K87" s="229" t="s">
        <v>13</v>
      </c>
      <c r="L87" s="221" t="s">
        <v>14</v>
      </c>
      <c r="M87" s="222" t="s">
        <v>15</v>
      </c>
      <c r="N87" s="222" t="s">
        <v>16</v>
      </c>
      <c r="O87" s="221" t="s">
        <v>17</v>
      </c>
      <c r="P87" s="27"/>
    </row>
    <row r="88" spans="1:16" ht="15.75" customHeight="1" x14ac:dyDescent="0.25">
      <c r="A88" s="217"/>
      <c r="B88" s="41" t="s">
        <v>70</v>
      </c>
      <c r="C88" s="41" t="s">
        <v>71</v>
      </c>
      <c r="D88" s="41" t="s">
        <v>72</v>
      </c>
      <c r="E88" s="41" t="s">
        <v>73</v>
      </c>
      <c r="F88" s="41" t="s">
        <v>74</v>
      </c>
      <c r="G88" s="41" t="s">
        <v>75</v>
      </c>
      <c r="H88" s="228"/>
      <c r="I88" s="217"/>
      <c r="J88" s="217"/>
      <c r="K88" s="217"/>
      <c r="L88" s="217"/>
      <c r="M88" s="217"/>
      <c r="N88" s="217"/>
      <c r="O88" s="217"/>
      <c r="P88" s="27"/>
    </row>
    <row r="89" spans="1:16" ht="15.75" customHeight="1" x14ac:dyDescent="0.25">
      <c r="A89" s="41">
        <v>1701</v>
      </c>
      <c r="B89" s="42"/>
      <c r="C89" s="42"/>
      <c r="D89" s="42"/>
      <c r="E89" s="42"/>
      <c r="F89" s="42"/>
      <c r="G89" s="42"/>
      <c r="H89" s="131"/>
      <c r="I89" s="114"/>
      <c r="J89" s="115"/>
      <c r="K89" s="116"/>
      <c r="L89" s="117"/>
      <c r="M89" s="44">
        <f>B89</f>
        <v>0</v>
      </c>
      <c r="N89" s="118"/>
      <c r="O89" s="117"/>
      <c r="P89" s="27"/>
    </row>
    <row r="90" spans="1:16" ht="15.75" customHeight="1" x14ac:dyDescent="0.25">
      <c r="A90" s="41" t="s">
        <v>85</v>
      </c>
      <c r="B90" s="42"/>
      <c r="C90" s="42"/>
      <c r="D90" s="42"/>
      <c r="E90" s="42"/>
      <c r="F90" s="42"/>
      <c r="G90" s="42"/>
      <c r="H90" s="131"/>
      <c r="I90" s="119"/>
      <c r="J90" s="120"/>
      <c r="K90" s="121"/>
      <c r="L90" s="50" t="str">
        <f>IF(C90=0,"",C90/B89)</f>
        <v/>
      </c>
      <c r="M90" s="48"/>
      <c r="N90" s="51" t="str">
        <f t="shared" ref="N90:N94" si="10">IF(M90=0,"",M90/M89)</f>
        <v/>
      </c>
      <c r="O90" s="51" t="str">
        <f t="shared" ref="O90:O94" si="11">IF(M90=0,"",100%-N90)</f>
        <v/>
      </c>
      <c r="P90" s="27"/>
    </row>
    <row r="91" spans="1:16" ht="15.75" customHeight="1" x14ac:dyDescent="0.25">
      <c r="A91" s="41" t="s">
        <v>86</v>
      </c>
      <c r="B91" s="42"/>
      <c r="C91" s="42"/>
      <c r="D91" s="42"/>
      <c r="E91" s="42"/>
      <c r="F91" s="42"/>
      <c r="G91" s="42"/>
      <c r="H91" s="131"/>
      <c r="I91" s="119"/>
      <c r="J91" s="120"/>
      <c r="K91" s="121"/>
      <c r="L91" s="166" t="str">
        <f>IF(D91=0,"",D91/C90)</f>
        <v/>
      </c>
      <c r="M91" s="48"/>
      <c r="N91" s="49" t="str">
        <f t="shared" si="10"/>
        <v/>
      </c>
      <c r="O91" s="49" t="str">
        <f t="shared" si="11"/>
        <v/>
      </c>
      <c r="P91" s="32" t="e">
        <f>M91/M89</f>
        <v>#DIV/0!</v>
      </c>
    </row>
    <row r="92" spans="1:16" ht="15.75" customHeight="1" x14ac:dyDescent="0.25">
      <c r="A92" s="41" t="s">
        <v>87</v>
      </c>
      <c r="B92" s="42"/>
      <c r="C92" s="42"/>
      <c r="D92" s="42"/>
      <c r="E92" s="42"/>
      <c r="F92" s="42"/>
      <c r="G92" s="42"/>
      <c r="H92" s="131"/>
      <c r="I92" s="119"/>
      <c r="J92" s="120"/>
      <c r="K92" s="121"/>
      <c r="L92" s="166" t="str">
        <f>IF(E92=0,"",E92/D91)</f>
        <v/>
      </c>
      <c r="M92" s="48"/>
      <c r="N92" s="49" t="str">
        <f t="shared" si="10"/>
        <v/>
      </c>
      <c r="O92" s="49" t="str">
        <f t="shared" si="11"/>
        <v/>
      </c>
      <c r="P92" s="27"/>
    </row>
    <row r="93" spans="1:16" ht="15.75" customHeight="1" x14ac:dyDescent="0.25">
      <c r="A93" s="41" t="s">
        <v>89</v>
      </c>
      <c r="B93" s="42"/>
      <c r="C93" s="42"/>
      <c r="D93" s="42"/>
      <c r="E93" s="42"/>
      <c r="F93" s="42"/>
      <c r="G93" s="42"/>
      <c r="H93" s="131"/>
      <c r="I93" s="119"/>
      <c r="J93" s="120"/>
      <c r="K93" s="121"/>
      <c r="L93" s="166" t="str">
        <f>IF(F93=0,"",F93/E92)</f>
        <v/>
      </c>
      <c r="M93" s="48"/>
      <c r="N93" s="49" t="str">
        <f t="shared" si="10"/>
        <v/>
      </c>
      <c r="O93" s="49" t="str">
        <f t="shared" si="11"/>
        <v/>
      </c>
      <c r="P93" s="27"/>
    </row>
    <row r="94" spans="1:16" ht="15.75" customHeight="1" x14ac:dyDescent="0.25">
      <c r="A94" s="41">
        <v>1902</v>
      </c>
      <c r="B94" s="42"/>
      <c r="C94" s="42"/>
      <c r="D94" s="42"/>
      <c r="E94" s="42"/>
      <c r="F94" s="42"/>
      <c r="G94" s="42"/>
      <c r="H94" s="131"/>
      <c r="I94" s="119"/>
      <c r="J94" s="120"/>
      <c r="K94" s="121"/>
      <c r="L94" s="166" t="str">
        <f>IF(G94=0,"",G94/F93)</f>
        <v/>
      </c>
      <c r="M94" s="167"/>
      <c r="N94" s="49" t="str">
        <f t="shared" si="10"/>
        <v/>
      </c>
      <c r="O94" s="49" t="str">
        <f t="shared" si="11"/>
        <v/>
      </c>
      <c r="P94" s="27"/>
    </row>
    <row r="95" spans="1:16" ht="15.75" customHeight="1" x14ac:dyDescent="0.25">
      <c r="A95" s="134" t="s">
        <v>91</v>
      </c>
      <c r="B95" s="42"/>
      <c r="C95" s="42"/>
      <c r="D95" s="42"/>
      <c r="E95" s="42"/>
      <c r="F95" s="42"/>
      <c r="G95" s="42"/>
      <c r="H95" s="131"/>
      <c r="I95" s="119"/>
      <c r="J95" s="120"/>
      <c r="K95" s="122"/>
      <c r="L95" s="157"/>
      <c r="M95" s="167"/>
      <c r="N95" s="158"/>
      <c r="O95" s="168"/>
      <c r="P95" s="27"/>
    </row>
    <row r="96" spans="1:16" ht="15.75" customHeight="1" x14ac:dyDescent="0.25">
      <c r="A96" s="134" t="s">
        <v>92</v>
      </c>
      <c r="B96" s="42"/>
      <c r="C96" s="42"/>
      <c r="D96" s="42"/>
      <c r="E96" s="42"/>
      <c r="F96" s="42"/>
      <c r="G96" s="42"/>
      <c r="H96" s="131"/>
      <c r="I96" s="119"/>
      <c r="J96" s="120"/>
      <c r="K96" s="122"/>
      <c r="L96" s="157"/>
      <c r="M96" s="167"/>
      <c r="N96" s="158"/>
      <c r="O96" s="168"/>
      <c r="P96" s="27"/>
    </row>
    <row r="97" spans="1:16" ht="15.75" customHeight="1" x14ac:dyDescent="0.25">
      <c r="A97" s="134" t="s">
        <v>120</v>
      </c>
      <c r="B97" s="42"/>
      <c r="C97" s="42"/>
      <c r="D97" s="42"/>
      <c r="E97" s="42"/>
      <c r="F97" s="42"/>
      <c r="G97" s="42"/>
      <c r="H97" s="131"/>
      <c r="I97" s="119"/>
      <c r="J97" s="120"/>
      <c r="K97" s="122"/>
      <c r="L97" s="157"/>
      <c r="M97" s="167"/>
      <c r="N97" s="158"/>
      <c r="O97" s="168"/>
      <c r="P97" s="27"/>
    </row>
    <row r="98" spans="1:16" ht="15.75" customHeight="1" x14ac:dyDescent="0.25">
      <c r="A98" s="134" t="s">
        <v>93</v>
      </c>
      <c r="B98" s="42"/>
      <c r="C98" s="42"/>
      <c r="D98" s="42"/>
      <c r="E98" s="42"/>
      <c r="F98" s="42"/>
      <c r="G98" s="42"/>
      <c r="H98" s="131"/>
      <c r="I98" s="128"/>
      <c r="J98" s="129"/>
      <c r="K98" s="130"/>
      <c r="L98" s="169"/>
      <c r="M98" s="167"/>
      <c r="N98" s="170"/>
      <c r="O98" s="153"/>
      <c r="P98" s="27"/>
    </row>
    <row r="99" spans="1:16" ht="18" customHeight="1" x14ac:dyDescent="0.25">
      <c r="A99" s="22"/>
      <c r="B99" s="254" t="s">
        <v>79</v>
      </c>
      <c r="C99" s="225"/>
      <c r="D99" s="225"/>
      <c r="E99" s="225"/>
      <c r="F99" s="225"/>
      <c r="G99" s="226"/>
      <c r="H99" s="64">
        <f>SUM(H89:H98)</f>
        <v>0</v>
      </c>
      <c r="I99" s="135" t="str">
        <f>IF(H97=0,"",H97/B89)</f>
        <v/>
      </c>
      <c r="J99" s="135" t="str">
        <f>IF(H99=0,"",H99/B89)</f>
        <v/>
      </c>
      <c r="K99" s="135" t="str">
        <f>IF(H97=0,"",J99-I99)</f>
        <v/>
      </c>
      <c r="L99" s="1"/>
      <c r="M99" s="27"/>
      <c r="N99" s="30"/>
      <c r="O99" s="1"/>
      <c r="P99" s="27"/>
    </row>
    <row r="100" spans="1:16" ht="12.75" customHeight="1" x14ac:dyDescent="0.2">
      <c r="A100" s="27"/>
      <c r="B100" s="27"/>
      <c r="C100" s="27"/>
      <c r="D100" s="27"/>
      <c r="E100" s="27"/>
      <c r="F100" s="27"/>
      <c r="G100" s="27"/>
      <c r="H100" s="189"/>
      <c r="I100" s="27"/>
      <c r="J100" s="27"/>
      <c r="K100" s="27"/>
      <c r="L100" s="27"/>
      <c r="M100" s="27"/>
      <c r="N100" s="27"/>
      <c r="O100" s="27"/>
      <c r="P100" s="27"/>
    </row>
    <row r="101" spans="1:16" ht="12.75" customHeight="1" x14ac:dyDescent="0.2">
      <c r="A101" s="27"/>
      <c r="B101" s="27"/>
      <c r="C101" s="27"/>
      <c r="D101" s="27"/>
      <c r="E101" s="27"/>
      <c r="F101" s="27"/>
      <c r="G101" s="27"/>
      <c r="H101" s="189"/>
      <c r="I101" s="27"/>
      <c r="J101" s="27"/>
      <c r="K101" s="27"/>
      <c r="L101" s="27"/>
      <c r="M101" s="27"/>
      <c r="N101" s="27"/>
      <c r="O101" s="27"/>
      <c r="P101" s="27"/>
    </row>
    <row r="102" spans="1:16" ht="26.25" customHeight="1" x14ac:dyDescent="0.4">
      <c r="A102" s="31"/>
      <c r="B102" s="255" t="s">
        <v>68</v>
      </c>
      <c r="C102" s="212"/>
      <c r="D102" s="212"/>
      <c r="E102" s="212"/>
      <c r="F102" s="212"/>
      <c r="G102" s="212"/>
      <c r="H102" s="132">
        <v>1702</v>
      </c>
      <c r="I102" s="113"/>
      <c r="J102" s="113"/>
      <c r="K102" s="113"/>
      <c r="L102" s="113"/>
      <c r="M102" s="113"/>
      <c r="N102" s="27"/>
      <c r="O102" s="27"/>
      <c r="P102" s="27"/>
    </row>
    <row r="103" spans="1:16" ht="20.25" customHeight="1" x14ac:dyDescent="0.2">
      <c r="A103" s="256" t="s">
        <v>19</v>
      </c>
      <c r="B103" s="224" t="s">
        <v>69</v>
      </c>
      <c r="C103" s="225"/>
      <c r="D103" s="225"/>
      <c r="E103" s="225"/>
      <c r="F103" s="225"/>
      <c r="G103" s="225"/>
      <c r="H103" s="227" t="s">
        <v>20</v>
      </c>
      <c r="I103" s="221" t="s">
        <v>11</v>
      </c>
      <c r="J103" s="221" t="s">
        <v>12</v>
      </c>
      <c r="K103" s="229" t="s">
        <v>13</v>
      </c>
      <c r="L103" s="221" t="s">
        <v>14</v>
      </c>
      <c r="M103" s="222" t="s">
        <v>15</v>
      </c>
      <c r="N103" s="222" t="s">
        <v>16</v>
      </c>
      <c r="O103" s="221" t="s">
        <v>17</v>
      </c>
      <c r="P103" s="27"/>
    </row>
    <row r="104" spans="1:16" ht="15.75" customHeight="1" x14ac:dyDescent="0.25">
      <c r="A104" s="217"/>
      <c r="B104" s="41" t="s">
        <v>70</v>
      </c>
      <c r="C104" s="41" t="s">
        <v>71</v>
      </c>
      <c r="D104" s="41" t="s">
        <v>72</v>
      </c>
      <c r="E104" s="41" t="s">
        <v>73</v>
      </c>
      <c r="F104" s="41" t="s">
        <v>74</v>
      </c>
      <c r="G104" s="41" t="s">
        <v>75</v>
      </c>
      <c r="H104" s="228"/>
      <c r="I104" s="217"/>
      <c r="J104" s="217"/>
      <c r="K104" s="217"/>
      <c r="L104" s="217"/>
      <c r="M104" s="217"/>
      <c r="N104" s="217"/>
      <c r="O104" s="217"/>
      <c r="P104" s="27"/>
    </row>
    <row r="105" spans="1:16" ht="15.75" customHeight="1" x14ac:dyDescent="0.25">
      <c r="A105" s="41">
        <v>1702</v>
      </c>
      <c r="B105" s="42">
        <v>244</v>
      </c>
      <c r="C105" s="42"/>
      <c r="D105" s="42"/>
      <c r="E105" s="42"/>
      <c r="F105" s="42"/>
      <c r="G105" s="42"/>
      <c r="H105" s="131"/>
      <c r="I105" s="114"/>
      <c r="J105" s="115"/>
      <c r="K105" s="116"/>
      <c r="L105" s="117"/>
      <c r="M105" s="44">
        <f>B105</f>
        <v>244</v>
      </c>
      <c r="N105" s="118"/>
      <c r="O105" s="117"/>
      <c r="P105" s="27"/>
    </row>
    <row r="106" spans="1:16" ht="15.75" customHeight="1" x14ac:dyDescent="0.25">
      <c r="A106" s="41">
        <v>1801</v>
      </c>
      <c r="B106" s="42"/>
      <c r="C106" s="42">
        <v>228</v>
      </c>
      <c r="D106" s="42"/>
      <c r="E106" s="42"/>
      <c r="F106" s="42"/>
      <c r="G106" s="42"/>
      <c r="H106" s="131"/>
      <c r="I106" s="119"/>
      <c r="J106" s="120"/>
      <c r="K106" s="121"/>
      <c r="L106" s="50">
        <f>IF(C106=0,"",C106/B105)</f>
        <v>0.93442622950819676</v>
      </c>
      <c r="M106" s="48">
        <v>228</v>
      </c>
      <c r="N106" s="51">
        <f t="shared" ref="N106:N110" si="12">IF(M106=0,"",M106/M105)</f>
        <v>0.93442622950819676</v>
      </c>
      <c r="O106" s="51">
        <f t="shared" ref="O106:O110" si="13">IF(M106=0,"",100%-N106)</f>
        <v>6.557377049180324E-2</v>
      </c>
      <c r="P106" s="27"/>
    </row>
    <row r="107" spans="1:16" ht="15.75" customHeight="1" x14ac:dyDescent="0.25">
      <c r="A107" s="41">
        <v>1802</v>
      </c>
      <c r="B107" s="42"/>
      <c r="C107" s="42"/>
      <c r="D107" s="42">
        <v>224</v>
      </c>
      <c r="E107" s="42"/>
      <c r="F107" s="42"/>
      <c r="G107" s="42"/>
      <c r="H107" s="131"/>
      <c r="I107" s="119"/>
      <c r="J107" s="120"/>
      <c r="K107" s="121"/>
      <c r="L107" s="166">
        <f>IF(D107=0,"",D107/C106)</f>
        <v>0.98245614035087714</v>
      </c>
      <c r="M107" s="48">
        <v>224</v>
      </c>
      <c r="N107" s="49">
        <f t="shared" si="12"/>
        <v>0.98245614035087714</v>
      </c>
      <c r="O107" s="49">
        <f t="shared" si="13"/>
        <v>1.7543859649122862E-2</v>
      </c>
      <c r="P107" s="32">
        <f>M107/M105</f>
        <v>0.91803278688524592</v>
      </c>
    </row>
    <row r="108" spans="1:16" ht="15.75" customHeight="1" x14ac:dyDescent="0.25">
      <c r="A108" s="41">
        <v>1901</v>
      </c>
      <c r="B108" s="42"/>
      <c r="C108" s="42"/>
      <c r="D108" s="42"/>
      <c r="E108" s="42">
        <v>220</v>
      </c>
      <c r="F108" s="42"/>
      <c r="G108" s="42"/>
      <c r="H108" s="131"/>
      <c r="I108" s="119"/>
      <c r="J108" s="120"/>
      <c r="K108" s="121"/>
      <c r="L108" s="166">
        <f>IF(E108=0,"",E108/D107)</f>
        <v>0.9821428571428571</v>
      </c>
      <c r="M108" s="48">
        <v>221</v>
      </c>
      <c r="N108" s="49">
        <f t="shared" si="12"/>
        <v>0.9866071428571429</v>
      </c>
      <c r="O108" s="49">
        <f t="shared" si="13"/>
        <v>1.3392857142857095E-2</v>
      </c>
      <c r="P108" s="27"/>
    </row>
    <row r="109" spans="1:16" ht="15.75" customHeight="1" x14ac:dyDescent="0.25">
      <c r="A109" s="41">
        <v>1902</v>
      </c>
      <c r="B109" s="42"/>
      <c r="C109" s="42"/>
      <c r="D109" s="42"/>
      <c r="E109" s="42"/>
      <c r="F109" s="42">
        <v>208</v>
      </c>
      <c r="G109" s="42"/>
      <c r="H109" s="131"/>
      <c r="I109" s="119"/>
      <c r="J109" s="120"/>
      <c r="K109" s="121"/>
      <c r="L109" s="166">
        <f>IF(F109=0,"",F109/E108)</f>
        <v>0.94545454545454544</v>
      </c>
      <c r="M109" s="48">
        <v>209</v>
      </c>
      <c r="N109" s="49">
        <f t="shared" si="12"/>
        <v>0.94570135746606332</v>
      </c>
      <c r="O109" s="49">
        <f t="shared" si="13"/>
        <v>5.4298642533936681E-2</v>
      </c>
      <c r="P109" s="27"/>
    </row>
    <row r="110" spans="1:16" ht="15.75" customHeight="1" x14ac:dyDescent="0.25">
      <c r="A110" s="41">
        <v>2001</v>
      </c>
      <c r="B110" s="42"/>
      <c r="C110" s="42"/>
      <c r="D110" s="42"/>
      <c r="E110" s="42"/>
      <c r="F110" s="42"/>
      <c r="G110" s="42">
        <v>203</v>
      </c>
      <c r="H110" s="131">
        <v>192</v>
      </c>
      <c r="I110" s="119"/>
      <c r="J110" s="120"/>
      <c r="K110" s="121"/>
      <c r="L110" s="166">
        <f>IF(G110=0,"",G110/F109)</f>
        <v>0.97596153846153844</v>
      </c>
      <c r="M110" s="167">
        <v>205</v>
      </c>
      <c r="N110" s="49">
        <f t="shared" si="12"/>
        <v>0.98086124401913877</v>
      </c>
      <c r="O110" s="49">
        <f t="shared" si="13"/>
        <v>1.9138755980861233E-2</v>
      </c>
      <c r="P110" s="27"/>
    </row>
    <row r="111" spans="1:16" ht="15.75" customHeight="1" x14ac:dyDescent="0.25">
      <c r="A111" s="134" t="s">
        <v>92</v>
      </c>
      <c r="B111" s="42"/>
      <c r="C111" s="42"/>
      <c r="D111" s="42"/>
      <c r="E111" s="42"/>
      <c r="F111" s="42"/>
      <c r="G111" s="42">
        <v>6</v>
      </c>
      <c r="H111" s="131">
        <v>3</v>
      </c>
      <c r="I111" s="119"/>
      <c r="J111" s="120"/>
      <c r="K111" s="122"/>
      <c r="L111" s="157"/>
      <c r="M111" s="167">
        <v>6</v>
      </c>
      <c r="N111" s="158"/>
      <c r="O111" s="168"/>
      <c r="P111" s="27"/>
    </row>
    <row r="112" spans="1:16" ht="15.75" customHeight="1" x14ac:dyDescent="0.25">
      <c r="A112" s="134" t="s">
        <v>120</v>
      </c>
      <c r="B112" s="42"/>
      <c r="C112" s="42"/>
      <c r="D112" s="42"/>
      <c r="E112" s="42"/>
      <c r="F112" s="42"/>
      <c r="G112" s="42">
        <v>6</v>
      </c>
      <c r="H112" s="131">
        <v>4</v>
      </c>
      <c r="I112" s="119"/>
      <c r="J112" s="120"/>
      <c r="K112" s="122"/>
      <c r="L112" s="157"/>
      <c r="M112" s="167">
        <v>6</v>
      </c>
      <c r="N112" s="158"/>
      <c r="O112" s="168"/>
      <c r="P112" s="27"/>
    </row>
    <row r="113" spans="1:16" ht="15.75" customHeight="1" x14ac:dyDescent="0.25">
      <c r="A113" s="134" t="s">
        <v>93</v>
      </c>
      <c r="B113" s="42"/>
      <c r="C113" s="42"/>
      <c r="D113" s="42"/>
      <c r="E113" s="42"/>
      <c r="F113" s="42"/>
      <c r="G113" s="42">
        <v>2</v>
      </c>
      <c r="H113" s="131">
        <v>1</v>
      </c>
      <c r="I113" s="119"/>
      <c r="J113" s="120"/>
      <c r="K113" s="122"/>
      <c r="L113" s="157"/>
      <c r="M113" s="167">
        <v>2</v>
      </c>
      <c r="N113" s="158"/>
      <c r="O113" s="168"/>
      <c r="P113" s="27"/>
    </row>
    <row r="114" spans="1:16" ht="15.75" customHeight="1" x14ac:dyDescent="0.25">
      <c r="A114" s="134" t="s">
        <v>121</v>
      </c>
      <c r="B114" s="42"/>
      <c r="C114" s="42"/>
      <c r="D114" s="42"/>
      <c r="E114" s="42"/>
      <c r="F114" s="42"/>
      <c r="G114" s="42"/>
      <c r="H114" s="131"/>
      <c r="I114" s="128"/>
      <c r="J114" s="129"/>
      <c r="K114" s="130"/>
      <c r="L114" s="169"/>
      <c r="M114" s="167"/>
      <c r="N114" s="170"/>
      <c r="O114" s="153"/>
      <c r="P114" s="27"/>
    </row>
    <row r="115" spans="1:16" ht="18" customHeight="1" x14ac:dyDescent="0.25">
      <c r="A115" s="22"/>
      <c r="B115" s="254" t="s">
        <v>79</v>
      </c>
      <c r="C115" s="225"/>
      <c r="D115" s="225"/>
      <c r="E115" s="225"/>
      <c r="F115" s="225"/>
      <c r="G115" s="226"/>
      <c r="H115" s="64">
        <f>SUM(H105:H114)</f>
        <v>200</v>
      </c>
      <c r="I115" s="135">
        <f>IF(H110=0,"",H110/B105)</f>
        <v>0.78688524590163933</v>
      </c>
      <c r="J115" s="135">
        <f>IF(H115=0,"",H115/B105)</f>
        <v>0.81967213114754101</v>
      </c>
      <c r="K115" s="135">
        <f>IF(H113=0,"",J115-I115)</f>
        <v>3.2786885245901676E-2</v>
      </c>
      <c r="L115" s="1"/>
      <c r="M115" s="27"/>
      <c r="N115" s="30"/>
      <c r="O115" s="1"/>
      <c r="P115" s="27"/>
    </row>
    <row r="116" spans="1:16" ht="12.75" customHeight="1" x14ac:dyDescent="0.2"/>
    <row r="117" spans="1:16" ht="12.75" customHeight="1" x14ac:dyDescent="0.2"/>
    <row r="118" spans="1:16" ht="12.75" customHeight="1" x14ac:dyDescent="0.2">
      <c r="A118" s="36" t="s">
        <v>125</v>
      </c>
    </row>
    <row r="119" spans="1:16" ht="12.75" customHeight="1" x14ac:dyDescent="0.2">
      <c r="A119" s="36"/>
    </row>
    <row r="120" spans="1:16" ht="12.75" customHeight="1" x14ac:dyDescent="0.2">
      <c r="A120" s="36"/>
    </row>
    <row r="121" spans="1:16" ht="26.25" customHeight="1" x14ac:dyDescent="0.4">
      <c r="A121" s="31"/>
      <c r="B121" s="255" t="s">
        <v>68</v>
      </c>
      <c r="C121" s="212"/>
      <c r="D121" s="212"/>
      <c r="E121" s="212"/>
      <c r="F121" s="212"/>
      <c r="G121" s="212"/>
      <c r="H121" s="132">
        <v>1801</v>
      </c>
      <c r="I121" s="113"/>
      <c r="J121" s="113"/>
      <c r="K121" s="113"/>
      <c r="L121" s="113"/>
      <c r="M121" s="113"/>
      <c r="N121" s="27"/>
      <c r="O121" s="27"/>
      <c r="P121" s="27"/>
    </row>
    <row r="122" spans="1:16" ht="20.25" customHeight="1" x14ac:dyDescent="0.2">
      <c r="A122" s="256" t="s">
        <v>19</v>
      </c>
      <c r="B122" s="224" t="s">
        <v>69</v>
      </c>
      <c r="C122" s="225"/>
      <c r="D122" s="225"/>
      <c r="E122" s="225"/>
      <c r="F122" s="225"/>
      <c r="G122" s="225"/>
      <c r="H122" s="227" t="s">
        <v>20</v>
      </c>
      <c r="I122" s="221" t="s">
        <v>11</v>
      </c>
      <c r="J122" s="221" t="s">
        <v>12</v>
      </c>
      <c r="K122" s="229" t="s">
        <v>13</v>
      </c>
      <c r="L122" s="221" t="s">
        <v>14</v>
      </c>
      <c r="M122" s="222" t="s">
        <v>15</v>
      </c>
      <c r="N122" s="222" t="s">
        <v>16</v>
      </c>
      <c r="O122" s="221" t="s">
        <v>17</v>
      </c>
      <c r="P122" s="27"/>
    </row>
    <row r="123" spans="1:16" ht="15.75" customHeight="1" x14ac:dyDescent="0.25">
      <c r="A123" s="217"/>
      <c r="B123" s="41" t="s">
        <v>70</v>
      </c>
      <c r="C123" s="41" t="s">
        <v>71</v>
      </c>
      <c r="D123" s="41" t="s">
        <v>72</v>
      </c>
      <c r="E123" s="41" t="s">
        <v>73</v>
      </c>
      <c r="F123" s="41" t="s">
        <v>74</v>
      </c>
      <c r="G123" s="41" t="s">
        <v>75</v>
      </c>
      <c r="H123" s="228"/>
      <c r="I123" s="217"/>
      <c r="J123" s="217"/>
      <c r="K123" s="217"/>
      <c r="L123" s="217"/>
      <c r="M123" s="217"/>
      <c r="N123" s="217"/>
      <c r="O123" s="217"/>
      <c r="P123" s="27"/>
    </row>
    <row r="124" spans="1:16" ht="15.75" customHeight="1" x14ac:dyDescent="0.25">
      <c r="A124" s="41">
        <v>1801</v>
      </c>
      <c r="B124" s="42"/>
      <c r="C124" s="42"/>
      <c r="D124" s="42"/>
      <c r="E124" s="42"/>
      <c r="F124" s="42"/>
      <c r="G124" s="42"/>
      <c r="H124" s="131"/>
      <c r="I124" s="114"/>
      <c r="J124" s="115"/>
      <c r="K124" s="116"/>
      <c r="L124" s="117"/>
      <c r="M124" s="44">
        <f>B124</f>
        <v>0</v>
      </c>
      <c r="N124" s="118"/>
      <c r="O124" s="117"/>
      <c r="P124" s="27"/>
    </row>
    <row r="125" spans="1:16" ht="15.75" customHeight="1" x14ac:dyDescent="0.25">
      <c r="A125" s="41">
        <v>1802</v>
      </c>
      <c r="B125" s="42"/>
      <c r="C125" s="42"/>
      <c r="D125" s="42"/>
      <c r="E125" s="42"/>
      <c r="F125" s="42"/>
      <c r="G125" s="42"/>
      <c r="H125" s="131"/>
      <c r="I125" s="119"/>
      <c r="J125" s="120"/>
      <c r="K125" s="121"/>
      <c r="L125" s="50" t="str">
        <f>IF(C125=0,"",C125/B124)</f>
        <v/>
      </c>
      <c r="M125" s="48"/>
      <c r="N125" s="51" t="str">
        <f t="shared" ref="N125:N129" si="14">IF(M125=0,"",M125/M124)</f>
        <v/>
      </c>
      <c r="O125" s="51" t="str">
        <f t="shared" ref="O125:O129" si="15">IF(M125=0,"",100%-N125)</f>
        <v/>
      </c>
      <c r="P125" s="27"/>
    </row>
    <row r="126" spans="1:16" ht="15.75" customHeight="1" x14ac:dyDescent="0.25">
      <c r="A126" s="41">
        <v>1901</v>
      </c>
      <c r="B126" s="42"/>
      <c r="C126" s="42"/>
      <c r="D126" s="42"/>
      <c r="E126" s="42"/>
      <c r="F126" s="42"/>
      <c r="G126" s="42"/>
      <c r="H126" s="131"/>
      <c r="I126" s="119"/>
      <c r="J126" s="120"/>
      <c r="K126" s="121"/>
      <c r="L126" s="166" t="str">
        <f>IF(D126=0,"",D126/C125)</f>
        <v/>
      </c>
      <c r="M126" s="48"/>
      <c r="N126" s="49" t="str">
        <f t="shared" si="14"/>
        <v/>
      </c>
      <c r="O126" s="49" t="str">
        <f t="shared" si="15"/>
        <v/>
      </c>
      <c r="P126" s="32" t="e">
        <f>M126/M124</f>
        <v>#DIV/0!</v>
      </c>
    </row>
    <row r="127" spans="1:16" ht="15.75" customHeight="1" x14ac:dyDescent="0.25">
      <c r="A127" s="41">
        <v>1902</v>
      </c>
      <c r="B127" s="42"/>
      <c r="C127" s="42"/>
      <c r="D127" s="42"/>
      <c r="E127" s="42"/>
      <c r="F127" s="42"/>
      <c r="G127" s="42"/>
      <c r="H127" s="131"/>
      <c r="I127" s="119"/>
      <c r="J127" s="120"/>
      <c r="K127" s="121"/>
      <c r="L127" s="166" t="str">
        <f>IF(E127=0,"",E127/D126)</f>
        <v/>
      </c>
      <c r="M127" s="48"/>
      <c r="N127" s="49" t="str">
        <f t="shared" si="14"/>
        <v/>
      </c>
      <c r="O127" s="49" t="str">
        <f t="shared" si="15"/>
        <v/>
      </c>
      <c r="P127" s="27"/>
    </row>
    <row r="128" spans="1:16" ht="15.75" customHeight="1" x14ac:dyDescent="0.25">
      <c r="A128" s="41">
        <v>2001</v>
      </c>
      <c r="B128" s="42"/>
      <c r="C128" s="42"/>
      <c r="D128" s="42"/>
      <c r="E128" s="42"/>
      <c r="F128" s="42"/>
      <c r="G128" s="42"/>
      <c r="H128" s="131"/>
      <c r="I128" s="119"/>
      <c r="J128" s="120"/>
      <c r="K128" s="121"/>
      <c r="L128" s="166" t="str">
        <f>IF(F128=0,"",F128/E127)</f>
        <v/>
      </c>
      <c r="M128" s="48"/>
      <c r="N128" s="49" t="str">
        <f t="shared" si="14"/>
        <v/>
      </c>
      <c r="O128" s="49" t="str">
        <f t="shared" si="15"/>
        <v/>
      </c>
      <c r="P128" s="27"/>
    </row>
    <row r="129" spans="1:16" ht="15.75" customHeight="1" x14ac:dyDescent="0.25">
      <c r="A129" s="136">
        <v>2002</v>
      </c>
      <c r="B129" s="42"/>
      <c r="C129" s="42"/>
      <c r="D129" s="42"/>
      <c r="E129" s="42"/>
      <c r="F129" s="42"/>
      <c r="G129" s="42"/>
      <c r="H129" s="131"/>
      <c r="I129" s="119"/>
      <c r="J129" s="120"/>
      <c r="K129" s="121"/>
      <c r="L129" s="166" t="str">
        <f>IF(G129=0,"",G129/F128)</f>
        <v/>
      </c>
      <c r="M129" s="167"/>
      <c r="N129" s="49" t="str">
        <f t="shared" si="14"/>
        <v/>
      </c>
      <c r="O129" s="49" t="str">
        <f t="shared" si="15"/>
        <v/>
      </c>
      <c r="P129" s="27"/>
    </row>
    <row r="130" spans="1:16" ht="15.75" customHeight="1" x14ac:dyDescent="0.25">
      <c r="A130" s="134" t="s">
        <v>120</v>
      </c>
      <c r="B130" s="42"/>
      <c r="C130" s="42"/>
      <c r="D130" s="42"/>
      <c r="E130" s="42"/>
      <c r="F130" s="42"/>
      <c r="G130" s="42"/>
      <c r="H130" s="131"/>
      <c r="I130" s="119"/>
      <c r="J130" s="120"/>
      <c r="K130" s="122"/>
      <c r="L130" s="157"/>
      <c r="M130" s="167"/>
      <c r="N130" s="158"/>
      <c r="O130" s="168"/>
      <c r="P130" s="27"/>
    </row>
    <row r="131" spans="1:16" ht="15.75" customHeight="1" x14ac:dyDescent="0.25">
      <c r="A131" s="134" t="s">
        <v>93</v>
      </c>
      <c r="B131" s="42"/>
      <c r="C131" s="42"/>
      <c r="D131" s="42"/>
      <c r="E131" s="42"/>
      <c r="F131" s="42"/>
      <c r="G131" s="42"/>
      <c r="H131" s="131"/>
      <c r="I131" s="119"/>
      <c r="J131" s="120"/>
      <c r="K131" s="122"/>
      <c r="L131" s="157"/>
      <c r="M131" s="167"/>
      <c r="N131" s="158"/>
      <c r="O131" s="168"/>
      <c r="P131" s="27"/>
    </row>
    <row r="132" spans="1:16" ht="15.75" customHeight="1" x14ac:dyDescent="0.25">
      <c r="A132" s="134" t="s">
        <v>121</v>
      </c>
      <c r="B132" s="42"/>
      <c r="C132" s="42"/>
      <c r="D132" s="42"/>
      <c r="E132" s="42"/>
      <c r="F132" s="42"/>
      <c r="G132" s="42"/>
      <c r="H132" s="131"/>
      <c r="I132" s="119"/>
      <c r="J132" s="120"/>
      <c r="K132" s="122"/>
      <c r="L132" s="157"/>
      <c r="M132" s="167"/>
      <c r="N132" s="158"/>
      <c r="O132" s="168"/>
      <c r="P132" s="27"/>
    </row>
    <row r="133" spans="1:16" ht="15.75" customHeight="1" x14ac:dyDescent="0.25">
      <c r="A133" s="134" t="s">
        <v>94</v>
      </c>
      <c r="B133" s="42"/>
      <c r="C133" s="42"/>
      <c r="D133" s="42"/>
      <c r="E133" s="42"/>
      <c r="F133" s="42"/>
      <c r="G133" s="42"/>
      <c r="H133" s="131"/>
      <c r="I133" s="128"/>
      <c r="J133" s="129"/>
      <c r="K133" s="130"/>
      <c r="L133" s="169"/>
      <c r="M133" s="167"/>
      <c r="N133" s="170"/>
      <c r="O133" s="153"/>
      <c r="P133" s="27"/>
    </row>
    <row r="134" spans="1:16" ht="18" customHeight="1" x14ac:dyDescent="0.25">
      <c r="A134" s="22"/>
      <c r="B134" s="254" t="s">
        <v>79</v>
      </c>
      <c r="C134" s="225"/>
      <c r="D134" s="225"/>
      <c r="E134" s="225"/>
      <c r="F134" s="225"/>
      <c r="G134" s="226"/>
      <c r="H134" s="64">
        <f>SUM(H124:H133)</f>
        <v>0</v>
      </c>
      <c r="I134" s="135" t="str">
        <f>IF(H132=0,"",H132/B124)</f>
        <v/>
      </c>
      <c r="J134" s="135" t="str">
        <f>IF(H134=0,"",H134/B124)</f>
        <v/>
      </c>
      <c r="K134" s="135" t="str">
        <f>IF(H132=0,"",J134-I134)</f>
        <v/>
      </c>
      <c r="L134" s="1"/>
      <c r="M134" s="27"/>
      <c r="N134" s="30"/>
      <c r="O134" s="1"/>
      <c r="P134" s="27"/>
    </row>
    <row r="135" spans="1:16" ht="12.75" customHeight="1" x14ac:dyDescent="0.2"/>
    <row r="136" spans="1:16" ht="12.75" customHeight="1" x14ac:dyDescent="0.2"/>
    <row r="137" spans="1:16" ht="26.25" customHeight="1" x14ac:dyDescent="0.4">
      <c r="A137" s="31"/>
      <c r="B137" s="255" t="s">
        <v>68</v>
      </c>
      <c r="C137" s="212"/>
      <c r="D137" s="212"/>
      <c r="E137" s="212"/>
      <c r="F137" s="212"/>
      <c r="G137" s="212"/>
      <c r="H137" s="132">
        <v>1802</v>
      </c>
      <c r="I137" s="113"/>
      <c r="J137" s="113"/>
      <c r="K137" s="113"/>
      <c r="L137" s="113"/>
      <c r="M137" s="113"/>
      <c r="N137" s="27"/>
      <c r="O137" s="27"/>
      <c r="P137" s="27"/>
    </row>
    <row r="138" spans="1:16" ht="20.25" customHeight="1" x14ac:dyDescent="0.2">
      <c r="A138" s="256" t="s">
        <v>19</v>
      </c>
      <c r="B138" s="224" t="s">
        <v>69</v>
      </c>
      <c r="C138" s="225"/>
      <c r="D138" s="225"/>
      <c r="E138" s="225"/>
      <c r="F138" s="225"/>
      <c r="G138" s="225"/>
      <c r="H138" s="227" t="s">
        <v>20</v>
      </c>
      <c r="I138" s="221" t="s">
        <v>11</v>
      </c>
      <c r="J138" s="221" t="s">
        <v>12</v>
      </c>
      <c r="K138" s="229" t="s">
        <v>13</v>
      </c>
      <c r="L138" s="221" t="s">
        <v>14</v>
      </c>
      <c r="M138" s="222" t="s">
        <v>15</v>
      </c>
      <c r="N138" s="222" t="s">
        <v>16</v>
      </c>
      <c r="O138" s="221" t="s">
        <v>17</v>
      </c>
      <c r="P138" s="27"/>
    </row>
    <row r="139" spans="1:16" ht="15.75" customHeight="1" x14ac:dyDescent="0.25">
      <c r="A139" s="217"/>
      <c r="B139" s="41" t="s">
        <v>70</v>
      </c>
      <c r="C139" s="41" t="s">
        <v>71</v>
      </c>
      <c r="D139" s="41" t="s">
        <v>72</v>
      </c>
      <c r="E139" s="41" t="s">
        <v>73</v>
      </c>
      <c r="F139" s="41" t="s">
        <v>74</v>
      </c>
      <c r="G139" s="41" t="s">
        <v>75</v>
      </c>
      <c r="H139" s="228"/>
      <c r="I139" s="217"/>
      <c r="J139" s="217"/>
      <c r="K139" s="217"/>
      <c r="L139" s="217"/>
      <c r="M139" s="217"/>
      <c r="N139" s="217"/>
      <c r="O139" s="217"/>
      <c r="P139" s="27"/>
    </row>
    <row r="140" spans="1:16" ht="15.75" customHeight="1" x14ac:dyDescent="0.25">
      <c r="A140" s="41">
        <v>1802</v>
      </c>
      <c r="B140" s="42">
        <v>234</v>
      </c>
      <c r="C140" s="42"/>
      <c r="D140" s="42"/>
      <c r="E140" s="42"/>
      <c r="F140" s="42"/>
      <c r="G140" s="42"/>
      <c r="H140" s="131"/>
      <c r="I140" s="114"/>
      <c r="J140" s="115"/>
      <c r="K140" s="116"/>
      <c r="L140" s="117"/>
      <c r="M140" s="44">
        <f>B140</f>
        <v>234</v>
      </c>
      <c r="N140" s="118"/>
      <c r="O140" s="117"/>
      <c r="P140" s="27"/>
    </row>
    <row r="141" spans="1:16" ht="15.75" customHeight="1" x14ac:dyDescent="0.25">
      <c r="A141" s="41">
        <v>1901</v>
      </c>
      <c r="B141" s="42"/>
      <c r="C141" s="42">
        <v>222</v>
      </c>
      <c r="D141" s="42"/>
      <c r="E141" s="42"/>
      <c r="F141" s="42"/>
      <c r="G141" s="42"/>
      <c r="H141" s="131"/>
      <c r="I141" s="119"/>
      <c r="J141" s="120"/>
      <c r="K141" s="121"/>
      <c r="L141" s="50">
        <f>IF(C141=0,"",C141/B140)</f>
        <v>0.94871794871794868</v>
      </c>
      <c r="M141" s="48">
        <v>222</v>
      </c>
      <c r="N141" s="51">
        <f t="shared" ref="N141:N145" si="16">IF(M141=0,"",M141/M140)</f>
        <v>0.94871794871794868</v>
      </c>
      <c r="O141" s="51">
        <f t="shared" ref="O141:O145" si="17">IF(M141=0,"",100%-N141)</f>
        <v>5.1282051282051322E-2</v>
      </c>
      <c r="P141" s="27"/>
    </row>
    <row r="142" spans="1:16" ht="15.75" customHeight="1" x14ac:dyDescent="0.25">
      <c r="A142" s="41">
        <v>1902</v>
      </c>
      <c r="B142" s="42"/>
      <c r="C142" s="42"/>
      <c r="D142" s="42">
        <v>218</v>
      </c>
      <c r="E142" s="42"/>
      <c r="F142" s="42"/>
      <c r="G142" s="42"/>
      <c r="H142" s="131"/>
      <c r="I142" s="119"/>
      <c r="J142" s="120"/>
      <c r="K142" s="121"/>
      <c r="L142" s="166">
        <f>IF(D142=0,"",D142/C141)</f>
        <v>0.98198198198198194</v>
      </c>
      <c r="M142" s="48">
        <v>218</v>
      </c>
      <c r="N142" s="49">
        <f t="shared" si="16"/>
        <v>0.98198198198198194</v>
      </c>
      <c r="O142" s="49">
        <f t="shared" si="17"/>
        <v>1.8018018018018056E-2</v>
      </c>
      <c r="P142" s="32">
        <f>M142/M140</f>
        <v>0.93162393162393164</v>
      </c>
    </row>
    <row r="143" spans="1:16" ht="15.75" customHeight="1" x14ac:dyDescent="0.25">
      <c r="A143" s="41">
        <v>2001</v>
      </c>
      <c r="B143" s="42"/>
      <c r="C143" s="42"/>
      <c r="D143" s="42"/>
      <c r="E143" s="42">
        <v>213</v>
      </c>
      <c r="F143" s="42"/>
      <c r="G143" s="42"/>
      <c r="H143" s="131"/>
      <c r="I143" s="119"/>
      <c r="J143" s="120"/>
      <c r="K143" s="121"/>
      <c r="L143" s="166">
        <f>IF(E143=0,"",E143/D142)</f>
        <v>0.97706422018348627</v>
      </c>
      <c r="M143" s="48">
        <v>213</v>
      </c>
      <c r="N143" s="49">
        <f t="shared" si="16"/>
        <v>0.97706422018348627</v>
      </c>
      <c r="O143" s="49">
        <f t="shared" si="17"/>
        <v>2.2935779816513735E-2</v>
      </c>
      <c r="P143" s="27"/>
    </row>
    <row r="144" spans="1:16" ht="15.75" customHeight="1" x14ac:dyDescent="0.25">
      <c r="A144" s="41">
        <v>2002</v>
      </c>
      <c r="B144" s="42"/>
      <c r="C144" s="42"/>
      <c r="D144" s="42"/>
      <c r="E144" s="42"/>
      <c r="F144" s="42">
        <v>206</v>
      </c>
      <c r="G144" s="42"/>
      <c r="H144" s="131"/>
      <c r="I144" s="119"/>
      <c r="J144" s="120"/>
      <c r="K144" s="121"/>
      <c r="L144" s="166">
        <f>IF(F144=0,"",F144/E143)</f>
        <v>0.96713615023474175</v>
      </c>
      <c r="M144" s="48">
        <v>206</v>
      </c>
      <c r="N144" s="49">
        <f t="shared" si="16"/>
        <v>0.96713615023474175</v>
      </c>
      <c r="O144" s="49">
        <f t="shared" si="17"/>
        <v>3.2863849765258246E-2</v>
      </c>
      <c r="P144" s="27"/>
    </row>
    <row r="145" spans="1:16" ht="15.75" customHeight="1" x14ac:dyDescent="0.25">
      <c r="A145" s="136">
        <v>2101</v>
      </c>
      <c r="B145" s="42"/>
      <c r="C145" s="42"/>
      <c r="D145" s="42"/>
      <c r="E145" s="42"/>
      <c r="F145" s="42"/>
      <c r="G145" s="42">
        <v>204</v>
      </c>
      <c r="H145" s="131">
        <v>173</v>
      </c>
      <c r="I145" s="119"/>
      <c r="J145" s="120"/>
      <c r="K145" s="121"/>
      <c r="L145" s="166">
        <f>IF(G145=0,"",G145/F144)</f>
        <v>0.99029126213592233</v>
      </c>
      <c r="M145" s="167">
        <v>204</v>
      </c>
      <c r="N145" s="49">
        <f t="shared" si="16"/>
        <v>0.99029126213592233</v>
      </c>
      <c r="O145" s="49">
        <f t="shared" si="17"/>
        <v>9.7087378640776656E-3</v>
      </c>
      <c r="P145" s="27"/>
    </row>
    <row r="146" spans="1:16" ht="15.75" customHeight="1" x14ac:dyDescent="0.25">
      <c r="A146" s="134" t="s">
        <v>93</v>
      </c>
      <c r="B146" s="42"/>
      <c r="C146" s="42"/>
      <c r="D146" s="42"/>
      <c r="E146" s="42"/>
      <c r="F146" s="42"/>
      <c r="G146" s="42">
        <v>19</v>
      </c>
      <c r="H146" s="131">
        <v>10</v>
      </c>
      <c r="I146" s="119"/>
      <c r="J146" s="120"/>
      <c r="K146" s="122"/>
      <c r="L146" s="157"/>
      <c r="M146" s="167">
        <v>20</v>
      </c>
      <c r="N146" s="158"/>
      <c r="O146" s="168"/>
      <c r="P146" s="27"/>
    </row>
    <row r="147" spans="1:16" ht="15.75" customHeight="1" x14ac:dyDescent="0.25">
      <c r="A147" s="134" t="s">
        <v>121</v>
      </c>
      <c r="B147" s="42"/>
      <c r="C147" s="42"/>
      <c r="D147" s="42"/>
      <c r="E147" s="42"/>
      <c r="F147" s="42"/>
      <c r="G147" s="42">
        <v>3</v>
      </c>
      <c r="H147" s="131">
        <v>3</v>
      </c>
      <c r="I147" s="119"/>
      <c r="J147" s="120"/>
      <c r="K147" s="122"/>
      <c r="L147" s="157"/>
      <c r="M147" s="167">
        <v>3</v>
      </c>
      <c r="N147" s="158"/>
      <c r="O147" s="168"/>
      <c r="P147" s="27"/>
    </row>
    <row r="148" spans="1:16" ht="15.75" customHeight="1" x14ac:dyDescent="0.25">
      <c r="A148" s="134" t="s">
        <v>94</v>
      </c>
      <c r="B148" s="42"/>
      <c r="C148" s="42"/>
      <c r="D148" s="42"/>
      <c r="E148" s="42"/>
      <c r="F148" s="42"/>
      <c r="G148" s="42"/>
      <c r="H148" s="131"/>
      <c r="I148" s="119"/>
      <c r="J148" s="120"/>
      <c r="K148" s="122"/>
      <c r="L148" s="157"/>
      <c r="M148" s="167"/>
      <c r="N148" s="158"/>
      <c r="O148" s="168"/>
      <c r="P148" s="27"/>
    </row>
    <row r="149" spans="1:16" ht="15.75" customHeight="1" x14ac:dyDescent="0.25">
      <c r="A149" s="134" t="s">
        <v>95</v>
      </c>
      <c r="B149" s="42"/>
      <c r="C149" s="42"/>
      <c r="D149" s="42"/>
      <c r="E149" s="42"/>
      <c r="F149" s="42"/>
      <c r="G149" s="42"/>
      <c r="H149" s="131"/>
      <c r="I149" s="128"/>
      <c r="J149" s="129"/>
      <c r="K149" s="130"/>
      <c r="L149" s="169"/>
      <c r="M149" s="167"/>
      <c r="N149" s="170"/>
      <c r="O149" s="153"/>
      <c r="P149" s="27"/>
    </row>
    <row r="150" spans="1:16" ht="18" customHeight="1" x14ac:dyDescent="0.25">
      <c r="A150" s="22"/>
      <c r="B150" s="254" t="s">
        <v>79</v>
      </c>
      <c r="C150" s="225"/>
      <c r="D150" s="225"/>
      <c r="E150" s="225"/>
      <c r="F150" s="225"/>
      <c r="G150" s="226"/>
      <c r="H150" s="64">
        <f>SUM(H140:H149)</f>
        <v>186</v>
      </c>
      <c r="I150" s="135">
        <f>IF(H145=0,"",H145/B140)</f>
        <v>0.73931623931623935</v>
      </c>
      <c r="J150" s="135">
        <f>IF(H150=0,"",H150/B140)</f>
        <v>0.79487179487179482</v>
      </c>
      <c r="K150" s="135">
        <f>J150-I150</f>
        <v>5.5555555555555469E-2</v>
      </c>
      <c r="L150" s="1"/>
      <c r="M150" s="27"/>
      <c r="N150" s="30"/>
      <c r="O150" s="1"/>
      <c r="P150" s="27"/>
    </row>
    <row r="151" spans="1:16" ht="12.75" customHeight="1" x14ac:dyDescent="0.2"/>
    <row r="152" spans="1:16" ht="12.75" customHeight="1" x14ac:dyDescent="0.2"/>
    <row r="153" spans="1:16" ht="12.75" customHeight="1" x14ac:dyDescent="0.2">
      <c r="A153" s="36" t="s">
        <v>126</v>
      </c>
    </row>
    <row r="154" spans="1:16" ht="12.75" customHeight="1" x14ac:dyDescent="0.2">
      <c r="A154" s="36"/>
    </row>
    <row r="155" spans="1:16" ht="12.75" customHeight="1" x14ac:dyDescent="0.2">
      <c r="A155" s="36"/>
    </row>
    <row r="156" spans="1:16" ht="26.25" customHeight="1" x14ac:dyDescent="0.4">
      <c r="A156" s="31"/>
      <c r="B156" s="255" t="s">
        <v>68</v>
      </c>
      <c r="C156" s="212"/>
      <c r="D156" s="212"/>
      <c r="E156" s="212"/>
      <c r="F156" s="212"/>
      <c r="G156" s="212"/>
      <c r="H156" s="132">
        <v>1901</v>
      </c>
      <c r="I156" s="113"/>
      <c r="J156" s="113"/>
      <c r="K156" s="113"/>
      <c r="L156" s="113"/>
      <c r="M156" s="113"/>
      <c r="N156" s="27"/>
      <c r="O156" s="27"/>
    </row>
    <row r="157" spans="1:16" ht="20.25" customHeight="1" x14ac:dyDescent="0.2">
      <c r="A157" s="256" t="s">
        <v>19</v>
      </c>
      <c r="B157" s="224" t="s">
        <v>69</v>
      </c>
      <c r="C157" s="225"/>
      <c r="D157" s="225"/>
      <c r="E157" s="225"/>
      <c r="F157" s="225"/>
      <c r="G157" s="225"/>
      <c r="H157" s="227" t="s">
        <v>20</v>
      </c>
      <c r="I157" s="221" t="s">
        <v>11</v>
      </c>
      <c r="J157" s="221" t="s">
        <v>12</v>
      </c>
      <c r="K157" s="229" t="s">
        <v>13</v>
      </c>
      <c r="L157" s="221" t="s">
        <v>14</v>
      </c>
      <c r="M157" s="222" t="s">
        <v>15</v>
      </c>
      <c r="N157" s="222" t="s">
        <v>16</v>
      </c>
      <c r="O157" s="221" t="s">
        <v>17</v>
      </c>
    </row>
    <row r="158" spans="1:16" ht="15.75" customHeight="1" x14ac:dyDescent="0.25">
      <c r="A158" s="217"/>
      <c r="B158" s="41" t="s">
        <v>70</v>
      </c>
      <c r="C158" s="41" t="s">
        <v>71</v>
      </c>
      <c r="D158" s="41" t="s">
        <v>72</v>
      </c>
      <c r="E158" s="41" t="s">
        <v>73</v>
      </c>
      <c r="F158" s="41" t="s">
        <v>74</v>
      </c>
      <c r="G158" s="41" t="s">
        <v>75</v>
      </c>
      <c r="H158" s="228"/>
      <c r="I158" s="217"/>
      <c r="J158" s="217"/>
      <c r="K158" s="217"/>
      <c r="L158" s="217"/>
      <c r="M158" s="217"/>
      <c r="N158" s="217"/>
      <c r="O158" s="217"/>
    </row>
    <row r="159" spans="1:16" ht="15.75" customHeight="1" x14ac:dyDescent="0.25">
      <c r="A159" s="41">
        <v>1901</v>
      </c>
      <c r="B159" s="42"/>
      <c r="C159" s="42"/>
      <c r="D159" s="42"/>
      <c r="E159" s="42"/>
      <c r="F159" s="42"/>
      <c r="G159" s="42"/>
      <c r="H159" s="131"/>
      <c r="I159" s="114"/>
      <c r="J159" s="115"/>
      <c r="K159" s="116"/>
      <c r="L159" s="117"/>
      <c r="M159" s="44">
        <f>B159</f>
        <v>0</v>
      </c>
      <c r="N159" s="118"/>
      <c r="O159" s="117"/>
    </row>
    <row r="160" spans="1:16" ht="15.75" customHeight="1" x14ac:dyDescent="0.25">
      <c r="A160" s="41">
        <v>1902</v>
      </c>
      <c r="B160" s="42"/>
      <c r="C160" s="42"/>
      <c r="D160" s="42"/>
      <c r="E160" s="42"/>
      <c r="F160" s="42"/>
      <c r="G160" s="42"/>
      <c r="H160" s="131"/>
      <c r="I160" s="119"/>
      <c r="J160" s="120"/>
      <c r="K160" s="121"/>
      <c r="L160" s="50" t="str">
        <f>IF(C160=0,"",C160/B159)</f>
        <v/>
      </c>
      <c r="M160" s="48"/>
      <c r="N160" s="51" t="str">
        <f t="shared" ref="N160:N164" si="18">IF(M160=0,"",M160/M159)</f>
        <v/>
      </c>
      <c r="O160" s="51" t="str">
        <f t="shared" ref="O160:O164" si="19">IF(M160=0,"",100%-N160)</f>
        <v/>
      </c>
    </row>
    <row r="161" spans="1:16" ht="15.75" customHeight="1" x14ac:dyDescent="0.25">
      <c r="A161" s="41">
        <v>2001</v>
      </c>
      <c r="B161" s="42"/>
      <c r="C161" s="42"/>
      <c r="D161" s="42"/>
      <c r="E161" s="42"/>
      <c r="F161" s="42"/>
      <c r="G161" s="42"/>
      <c r="H161" s="131"/>
      <c r="I161" s="119"/>
      <c r="J161" s="120"/>
      <c r="K161" s="121"/>
      <c r="L161" s="166" t="str">
        <f>IF(D161=0,"",D161/C160)</f>
        <v/>
      </c>
      <c r="M161" s="48"/>
      <c r="N161" s="49" t="str">
        <f t="shared" si="18"/>
        <v/>
      </c>
      <c r="O161" s="49" t="str">
        <f t="shared" si="19"/>
        <v/>
      </c>
    </row>
    <row r="162" spans="1:16" ht="15.75" customHeight="1" x14ac:dyDescent="0.25">
      <c r="A162" s="41">
        <v>2002</v>
      </c>
      <c r="B162" s="42"/>
      <c r="C162" s="42"/>
      <c r="D162" s="42"/>
      <c r="E162" s="42"/>
      <c r="F162" s="42"/>
      <c r="G162" s="42"/>
      <c r="H162" s="131"/>
      <c r="I162" s="119"/>
      <c r="J162" s="120"/>
      <c r="K162" s="121"/>
      <c r="L162" s="166" t="str">
        <f>IF(E162=0,"",E162/D161)</f>
        <v/>
      </c>
      <c r="M162" s="48"/>
      <c r="N162" s="49" t="str">
        <f t="shared" si="18"/>
        <v/>
      </c>
      <c r="O162" s="49" t="str">
        <f t="shared" si="19"/>
        <v/>
      </c>
    </row>
    <row r="163" spans="1:16" ht="15.75" customHeight="1" x14ac:dyDescent="0.25">
      <c r="A163" s="41">
        <v>2101</v>
      </c>
      <c r="B163" s="42"/>
      <c r="C163" s="42"/>
      <c r="D163" s="42"/>
      <c r="E163" s="42"/>
      <c r="F163" s="42"/>
      <c r="G163" s="42"/>
      <c r="H163" s="131"/>
      <c r="I163" s="119"/>
      <c r="J163" s="120"/>
      <c r="K163" s="121"/>
      <c r="L163" s="166" t="str">
        <f>IF(F163=0,"",F163/E162)</f>
        <v/>
      </c>
      <c r="M163" s="48"/>
      <c r="N163" s="49" t="str">
        <f t="shared" si="18"/>
        <v/>
      </c>
      <c r="O163" s="49" t="str">
        <f t="shared" si="19"/>
        <v/>
      </c>
    </row>
    <row r="164" spans="1:16" ht="15.75" customHeight="1" x14ac:dyDescent="0.25">
      <c r="A164" s="136">
        <v>2102</v>
      </c>
      <c r="B164" s="42"/>
      <c r="C164" s="42"/>
      <c r="D164" s="42"/>
      <c r="E164" s="42"/>
      <c r="F164" s="42"/>
      <c r="G164" s="42"/>
      <c r="H164" s="131"/>
      <c r="I164" s="119"/>
      <c r="J164" s="120"/>
      <c r="K164" s="121"/>
      <c r="L164" s="166" t="str">
        <f>IF(G164=0,"",G164/F163)</f>
        <v/>
      </c>
      <c r="M164" s="167"/>
      <c r="N164" s="49" t="str">
        <f t="shared" si="18"/>
        <v/>
      </c>
      <c r="O164" s="49" t="str">
        <f t="shared" si="19"/>
        <v/>
      </c>
    </row>
    <row r="165" spans="1:16" ht="15.75" customHeight="1" x14ac:dyDescent="0.25">
      <c r="A165" s="134" t="s">
        <v>121</v>
      </c>
      <c r="B165" s="42"/>
      <c r="C165" s="42"/>
      <c r="D165" s="42"/>
      <c r="E165" s="42"/>
      <c r="F165" s="42"/>
      <c r="G165" s="42"/>
      <c r="H165" s="131"/>
      <c r="I165" s="119"/>
      <c r="J165" s="120"/>
      <c r="K165" s="122"/>
      <c r="L165" s="157"/>
      <c r="M165" s="167"/>
      <c r="N165" s="158"/>
      <c r="O165" s="168"/>
    </row>
    <row r="166" spans="1:16" ht="15.75" customHeight="1" x14ac:dyDescent="0.25">
      <c r="A166" s="134" t="s">
        <v>94</v>
      </c>
      <c r="B166" s="42"/>
      <c r="C166" s="42"/>
      <c r="D166" s="42"/>
      <c r="E166" s="42"/>
      <c r="F166" s="42"/>
      <c r="G166" s="42"/>
      <c r="H166" s="131"/>
      <c r="I166" s="119"/>
      <c r="J166" s="120"/>
      <c r="K166" s="122"/>
      <c r="L166" s="157"/>
      <c r="M166" s="167"/>
      <c r="N166" s="158"/>
      <c r="O166" s="168"/>
    </row>
    <row r="167" spans="1:16" ht="15.75" customHeight="1" x14ac:dyDescent="0.25">
      <c r="A167" s="134" t="s">
        <v>95</v>
      </c>
      <c r="B167" s="42"/>
      <c r="C167" s="42"/>
      <c r="D167" s="42"/>
      <c r="E167" s="42"/>
      <c r="F167" s="42"/>
      <c r="G167" s="42"/>
      <c r="H167" s="131"/>
      <c r="I167" s="119"/>
      <c r="J167" s="120"/>
      <c r="K167" s="122"/>
      <c r="L167" s="157"/>
      <c r="M167" s="167"/>
      <c r="N167" s="158"/>
      <c r="O167" s="168"/>
    </row>
    <row r="168" spans="1:16" ht="15.75" customHeight="1" x14ac:dyDescent="0.25">
      <c r="A168" s="134" t="s">
        <v>96</v>
      </c>
      <c r="B168" s="42"/>
      <c r="C168" s="42"/>
      <c r="D168" s="42"/>
      <c r="E168" s="42"/>
      <c r="F168" s="42"/>
      <c r="G168" s="42"/>
      <c r="H168" s="131"/>
      <c r="I168" s="128"/>
      <c r="J168" s="129"/>
      <c r="K168" s="130"/>
      <c r="L168" s="169"/>
      <c r="M168" s="167"/>
      <c r="N168" s="170"/>
      <c r="O168" s="153"/>
    </row>
    <row r="169" spans="1:16" ht="18" customHeight="1" x14ac:dyDescent="0.25">
      <c r="A169" s="22"/>
      <c r="B169" s="254" t="s">
        <v>79</v>
      </c>
      <c r="C169" s="225"/>
      <c r="D169" s="225"/>
      <c r="E169" s="225"/>
      <c r="F169" s="225"/>
      <c r="G169" s="226"/>
      <c r="H169" s="64">
        <f>SUM(H159:H168)</f>
        <v>0</v>
      </c>
      <c r="I169" s="135" t="str">
        <f>IF(H167=0,"",H167/B159)</f>
        <v/>
      </c>
      <c r="J169" s="135" t="str">
        <f>IF(H169=0,"",H169/B159)</f>
        <v/>
      </c>
      <c r="K169" s="135" t="str">
        <f>IF(H167=0,"",J169-I169)</f>
        <v/>
      </c>
      <c r="L169" s="1"/>
      <c r="M169" s="27"/>
      <c r="N169" s="30"/>
      <c r="O169" s="1"/>
    </row>
    <row r="170" spans="1:16" ht="12.75" customHeight="1" x14ac:dyDescent="0.2"/>
    <row r="171" spans="1:16" ht="12.75" customHeight="1" x14ac:dyDescent="0.2"/>
    <row r="172" spans="1:16" ht="26.25" customHeight="1" x14ac:dyDescent="0.4">
      <c r="A172" s="31"/>
      <c r="B172" s="255" t="s">
        <v>68</v>
      </c>
      <c r="C172" s="212"/>
      <c r="D172" s="212"/>
      <c r="E172" s="212"/>
      <c r="F172" s="212"/>
      <c r="G172" s="212"/>
      <c r="H172" s="132">
        <v>1902</v>
      </c>
      <c r="I172" s="113"/>
      <c r="J172" s="113"/>
      <c r="K172" s="113"/>
      <c r="L172" s="113"/>
      <c r="M172" s="113"/>
      <c r="N172" s="27"/>
      <c r="O172" s="27"/>
      <c r="P172" s="27"/>
    </row>
    <row r="173" spans="1:16" ht="20.25" customHeight="1" x14ac:dyDescent="0.2">
      <c r="A173" s="256" t="s">
        <v>19</v>
      </c>
      <c r="B173" s="224" t="s">
        <v>69</v>
      </c>
      <c r="C173" s="225"/>
      <c r="D173" s="225"/>
      <c r="E173" s="225"/>
      <c r="F173" s="225"/>
      <c r="G173" s="225"/>
      <c r="H173" s="227" t="s">
        <v>20</v>
      </c>
      <c r="I173" s="221" t="s">
        <v>11</v>
      </c>
      <c r="J173" s="221" t="s">
        <v>12</v>
      </c>
      <c r="K173" s="229" t="s">
        <v>13</v>
      </c>
      <c r="L173" s="221" t="s">
        <v>14</v>
      </c>
      <c r="M173" s="222" t="s">
        <v>15</v>
      </c>
      <c r="N173" s="222" t="s">
        <v>16</v>
      </c>
      <c r="O173" s="221" t="s">
        <v>17</v>
      </c>
      <c r="P173" s="27"/>
    </row>
    <row r="174" spans="1:16" ht="15.75" customHeight="1" x14ac:dyDescent="0.25">
      <c r="A174" s="217"/>
      <c r="B174" s="41" t="s">
        <v>70</v>
      </c>
      <c r="C174" s="41" t="s">
        <v>71</v>
      </c>
      <c r="D174" s="41" t="s">
        <v>72</v>
      </c>
      <c r="E174" s="41" t="s">
        <v>73</v>
      </c>
      <c r="F174" s="41" t="s">
        <v>74</v>
      </c>
      <c r="G174" s="41" t="s">
        <v>75</v>
      </c>
      <c r="H174" s="228"/>
      <c r="I174" s="217"/>
      <c r="J174" s="217"/>
      <c r="K174" s="217"/>
      <c r="L174" s="217"/>
      <c r="M174" s="217"/>
      <c r="N174" s="217"/>
      <c r="O174" s="217"/>
      <c r="P174" s="27"/>
    </row>
    <row r="175" spans="1:16" ht="15.75" customHeight="1" x14ac:dyDescent="0.25">
      <c r="A175" s="41">
        <v>1902</v>
      </c>
      <c r="B175" s="42">
        <v>237</v>
      </c>
      <c r="C175" s="42"/>
      <c r="D175" s="42"/>
      <c r="E175" s="42"/>
      <c r="F175" s="42"/>
      <c r="G175" s="42"/>
      <c r="H175" s="131"/>
      <c r="I175" s="114"/>
      <c r="J175" s="115"/>
      <c r="K175" s="116"/>
      <c r="L175" s="117"/>
      <c r="M175" s="44">
        <f>B175</f>
        <v>237</v>
      </c>
      <c r="N175" s="118"/>
      <c r="O175" s="117"/>
      <c r="P175" s="27"/>
    </row>
    <row r="176" spans="1:16" ht="15.75" customHeight="1" x14ac:dyDescent="0.25">
      <c r="A176" s="41">
        <v>2001</v>
      </c>
      <c r="B176" s="42"/>
      <c r="C176" s="42">
        <v>232</v>
      </c>
      <c r="D176" s="42"/>
      <c r="E176" s="42"/>
      <c r="F176" s="42"/>
      <c r="G176" s="42"/>
      <c r="H176" s="131"/>
      <c r="I176" s="119"/>
      <c r="J176" s="120"/>
      <c r="K176" s="121"/>
      <c r="L176" s="50">
        <f>IF(C176=0,"",C176/B175)</f>
        <v>0.97890295358649793</v>
      </c>
      <c r="M176" s="48">
        <v>232</v>
      </c>
      <c r="N176" s="51">
        <f t="shared" ref="N176:N180" si="20">IF(M176=0,"",M176/M175)</f>
        <v>0.97890295358649793</v>
      </c>
      <c r="O176" s="51">
        <f t="shared" ref="O176:O180" si="21">IF(M176=0,"",100%-N176)</f>
        <v>2.1097046413502074E-2</v>
      </c>
      <c r="P176" s="27"/>
    </row>
    <row r="177" spans="1:16" ht="15.75" customHeight="1" x14ac:dyDescent="0.25">
      <c r="A177" s="41">
        <v>2002</v>
      </c>
      <c r="B177" s="42"/>
      <c r="C177" s="42"/>
      <c r="D177" s="42">
        <v>223</v>
      </c>
      <c r="E177" s="42"/>
      <c r="F177" s="42"/>
      <c r="G177" s="42"/>
      <c r="H177" s="131"/>
      <c r="I177" s="119"/>
      <c r="J177" s="120"/>
      <c r="K177" s="121"/>
      <c r="L177" s="166">
        <f>IF(D177=0,"",D177/C176)</f>
        <v>0.96120689655172409</v>
      </c>
      <c r="M177" s="48">
        <v>229</v>
      </c>
      <c r="N177" s="49">
        <f t="shared" si="20"/>
        <v>0.98706896551724133</v>
      </c>
      <c r="O177" s="49">
        <f t="shared" si="21"/>
        <v>1.2931034482758674E-2</v>
      </c>
      <c r="P177" s="32">
        <f>M177/M175</f>
        <v>0.96624472573839659</v>
      </c>
    </row>
    <row r="178" spans="1:16" ht="15.75" customHeight="1" x14ac:dyDescent="0.25">
      <c r="A178" s="41">
        <v>2101</v>
      </c>
      <c r="B178" s="42"/>
      <c r="C178" s="42"/>
      <c r="D178" s="42"/>
      <c r="E178" s="42">
        <v>208</v>
      </c>
      <c r="F178" s="42"/>
      <c r="G178" s="42"/>
      <c r="H178" s="131"/>
      <c r="I178" s="119"/>
      <c r="J178" s="120"/>
      <c r="K178" s="121"/>
      <c r="L178" s="166">
        <f>IF(E178=0,"",E178/D177)</f>
        <v>0.93273542600896864</v>
      </c>
      <c r="M178" s="48">
        <v>221</v>
      </c>
      <c r="N178" s="49">
        <f t="shared" si="20"/>
        <v>0.96506550218340614</v>
      </c>
      <c r="O178" s="49">
        <f t="shared" si="21"/>
        <v>3.4934497816593857E-2</v>
      </c>
      <c r="P178" s="27"/>
    </row>
    <row r="179" spans="1:16" ht="15.75" customHeight="1" x14ac:dyDescent="0.25">
      <c r="A179" s="41">
        <v>2102</v>
      </c>
      <c r="B179" s="42"/>
      <c r="C179" s="42"/>
      <c r="D179" s="42"/>
      <c r="E179" s="42"/>
      <c r="F179" s="42">
        <v>197</v>
      </c>
      <c r="G179" s="42"/>
      <c r="H179" s="131"/>
      <c r="I179" s="119"/>
      <c r="J179" s="120"/>
      <c r="K179" s="121"/>
      <c r="L179" s="166">
        <f>IF(F179=0,"",F179/E178)</f>
        <v>0.94711538461538458</v>
      </c>
      <c r="M179" s="48">
        <v>221</v>
      </c>
      <c r="N179" s="49">
        <f t="shared" si="20"/>
        <v>1</v>
      </c>
      <c r="O179" s="49">
        <f t="shared" si="21"/>
        <v>0</v>
      </c>
      <c r="P179" s="27"/>
    </row>
    <row r="180" spans="1:16" ht="15.75" customHeight="1" x14ac:dyDescent="0.25">
      <c r="A180" s="136">
        <v>2201</v>
      </c>
      <c r="B180" s="42"/>
      <c r="C180" s="42"/>
      <c r="D180" s="42"/>
      <c r="E180" s="42"/>
      <c r="F180" s="42"/>
      <c r="G180" s="42">
        <v>183</v>
      </c>
      <c r="H180" s="131">
        <v>165</v>
      </c>
      <c r="I180" s="119"/>
      <c r="J180" s="120"/>
      <c r="K180" s="121"/>
      <c r="L180" s="166">
        <f>IF(G180=0,"",G180/F179)</f>
        <v>0.92893401015228427</v>
      </c>
      <c r="M180" s="167">
        <v>206</v>
      </c>
      <c r="N180" s="49">
        <f t="shared" si="20"/>
        <v>0.9321266968325792</v>
      </c>
      <c r="O180" s="49">
        <f t="shared" si="21"/>
        <v>6.7873303167420795E-2</v>
      </c>
      <c r="P180" s="27"/>
    </row>
    <row r="181" spans="1:16" ht="15.75" customHeight="1" x14ac:dyDescent="0.25">
      <c r="A181" s="134" t="s">
        <v>94</v>
      </c>
      <c r="B181" s="42"/>
      <c r="C181" s="42"/>
      <c r="D181" s="42"/>
      <c r="E181" s="42"/>
      <c r="F181" s="42"/>
      <c r="G181" s="42">
        <v>15</v>
      </c>
      <c r="H181" s="131">
        <v>13</v>
      </c>
      <c r="I181" s="119"/>
      <c r="J181" s="120"/>
      <c r="K181" s="122"/>
      <c r="L181" s="157"/>
      <c r="M181" s="167">
        <v>29</v>
      </c>
      <c r="N181" s="158"/>
      <c r="O181" s="168"/>
      <c r="P181" s="27"/>
    </row>
    <row r="182" spans="1:16" ht="15.75" customHeight="1" x14ac:dyDescent="0.25">
      <c r="A182" s="134" t="s">
        <v>95</v>
      </c>
      <c r="B182" s="42"/>
      <c r="C182" s="42"/>
      <c r="D182" s="42"/>
      <c r="E182" s="42"/>
      <c r="F182" s="42"/>
      <c r="G182" s="42">
        <v>13</v>
      </c>
      <c r="H182" s="131">
        <v>13</v>
      </c>
      <c r="I182" s="119"/>
      <c r="J182" s="120"/>
      <c r="K182" s="122"/>
      <c r="L182" s="157"/>
      <c r="M182" s="167">
        <v>14</v>
      </c>
      <c r="N182" s="158"/>
      <c r="O182" s="168"/>
      <c r="P182" s="27"/>
    </row>
    <row r="183" spans="1:16" ht="15.75" customHeight="1" x14ac:dyDescent="0.25">
      <c r="A183" s="134" t="s">
        <v>96</v>
      </c>
      <c r="B183" s="42"/>
      <c r="C183" s="42"/>
      <c r="D183" s="42"/>
      <c r="E183" s="42"/>
      <c r="F183" s="42"/>
      <c r="G183" s="42"/>
      <c r="H183" s="131"/>
      <c r="I183" s="119"/>
      <c r="J183" s="120"/>
      <c r="K183" s="122"/>
      <c r="L183" s="157"/>
      <c r="M183" s="167"/>
      <c r="N183" s="158"/>
      <c r="O183" s="168"/>
      <c r="P183" s="27"/>
    </row>
    <row r="184" spans="1:16" ht="15.75" customHeight="1" x14ac:dyDescent="0.25">
      <c r="A184" s="134" t="s">
        <v>97</v>
      </c>
      <c r="B184" s="42"/>
      <c r="C184" s="42"/>
      <c r="D184" s="42"/>
      <c r="E184" s="42"/>
      <c r="F184" s="42"/>
      <c r="G184" s="42"/>
      <c r="H184" s="131"/>
      <c r="I184" s="128"/>
      <c r="J184" s="129"/>
      <c r="K184" s="130"/>
      <c r="L184" s="169"/>
      <c r="M184" s="167"/>
      <c r="N184" s="170"/>
      <c r="O184" s="153"/>
      <c r="P184" s="27"/>
    </row>
    <row r="185" spans="1:16" ht="18" customHeight="1" x14ac:dyDescent="0.25">
      <c r="A185" s="22"/>
      <c r="B185" s="254" t="s">
        <v>79</v>
      </c>
      <c r="C185" s="225"/>
      <c r="D185" s="225"/>
      <c r="E185" s="225"/>
      <c r="F185" s="225"/>
      <c r="G185" s="226"/>
      <c r="H185" s="64">
        <f>SUM(H175:H184)</f>
        <v>191</v>
      </c>
      <c r="I185" s="135">
        <f>IF(H180=0,"",H180/B175)</f>
        <v>0.69620253164556967</v>
      </c>
      <c r="J185" s="135">
        <f>IF(H185=0,"",H185/B175)</f>
        <v>0.80590717299578063</v>
      </c>
      <c r="K185" s="135">
        <f>J185-I185</f>
        <v>0.10970464135021096</v>
      </c>
      <c r="L185" s="1"/>
      <c r="M185" s="27"/>
      <c r="N185" s="30"/>
      <c r="O185" s="1"/>
      <c r="P185" s="27"/>
    </row>
    <row r="186" spans="1:16" ht="12.75" customHeight="1" x14ac:dyDescent="0.2"/>
    <row r="187" spans="1:16" ht="12.75" customHeight="1" x14ac:dyDescent="0.2"/>
    <row r="188" spans="1:16" ht="12.75" customHeight="1" x14ac:dyDescent="0.2">
      <c r="A188" s="36" t="s">
        <v>126</v>
      </c>
    </row>
    <row r="189" spans="1:16" ht="12.75" customHeight="1" x14ac:dyDescent="0.2">
      <c r="A189" s="36"/>
    </row>
    <row r="190" spans="1:16" ht="12.75" customHeight="1" x14ac:dyDescent="0.2">
      <c r="A190" s="36"/>
    </row>
    <row r="191" spans="1:16" ht="26.25" x14ac:dyDescent="0.4">
      <c r="A191" s="31"/>
      <c r="B191" s="255" t="s">
        <v>68</v>
      </c>
      <c r="C191" s="212"/>
      <c r="D191" s="212"/>
      <c r="E191" s="212"/>
      <c r="F191" s="212"/>
      <c r="G191" s="212"/>
      <c r="H191" s="132">
        <v>2001</v>
      </c>
      <c r="I191" s="113"/>
      <c r="J191" s="113"/>
      <c r="K191" s="113"/>
      <c r="L191" s="113"/>
      <c r="M191" s="113"/>
      <c r="N191" s="27"/>
      <c r="O191" s="27"/>
    </row>
    <row r="192" spans="1:16" ht="20.25" x14ac:dyDescent="0.2">
      <c r="A192" s="256" t="s">
        <v>19</v>
      </c>
      <c r="B192" s="224" t="s">
        <v>69</v>
      </c>
      <c r="C192" s="225"/>
      <c r="D192" s="225"/>
      <c r="E192" s="225"/>
      <c r="F192" s="225"/>
      <c r="G192" s="225"/>
      <c r="H192" s="227" t="s">
        <v>20</v>
      </c>
      <c r="I192" s="221" t="s">
        <v>11</v>
      </c>
      <c r="J192" s="221" t="s">
        <v>12</v>
      </c>
      <c r="K192" s="229" t="s">
        <v>13</v>
      </c>
      <c r="L192" s="221" t="s">
        <v>14</v>
      </c>
      <c r="M192" s="222" t="s">
        <v>15</v>
      </c>
      <c r="N192" s="222" t="s">
        <v>16</v>
      </c>
      <c r="O192" s="221" t="s">
        <v>17</v>
      </c>
    </row>
    <row r="193" spans="1:16" ht="15.75" x14ac:dyDescent="0.25">
      <c r="A193" s="217"/>
      <c r="B193" s="41" t="s">
        <v>70</v>
      </c>
      <c r="C193" s="41" t="s">
        <v>71</v>
      </c>
      <c r="D193" s="41" t="s">
        <v>72</v>
      </c>
      <c r="E193" s="41" t="s">
        <v>73</v>
      </c>
      <c r="F193" s="41" t="s">
        <v>74</v>
      </c>
      <c r="G193" s="41" t="s">
        <v>75</v>
      </c>
      <c r="H193" s="228"/>
      <c r="I193" s="217"/>
      <c r="J193" s="217"/>
      <c r="K193" s="217"/>
      <c r="L193" s="217"/>
      <c r="M193" s="217"/>
      <c r="N193" s="217"/>
      <c r="O193" s="217"/>
    </row>
    <row r="194" spans="1:16" ht="15.75" customHeight="1" x14ac:dyDescent="0.25">
      <c r="A194" s="41">
        <v>2001</v>
      </c>
      <c r="B194" s="42"/>
      <c r="C194" s="42"/>
      <c r="D194" s="42"/>
      <c r="E194" s="42"/>
      <c r="F194" s="42"/>
      <c r="G194" s="42"/>
      <c r="H194" s="131"/>
      <c r="I194" s="114"/>
      <c r="J194" s="115"/>
      <c r="K194" s="116"/>
      <c r="L194" s="117"/>
      <c r="M194" s="44">
        <f>B194</f>
        <v>0</v>
      </c>
      <c r="N194" s="118"/>
      <c r="O194" s="117"/>
    </row>
    <row r="195" spans="1:16" ht="15.75" customHeight="1" x14ac:dyDescent="0.25">
      <c r="A195" s="41">
        <v>2002</v>
      </c>
      <c r="B195" s="42"/>
      <c r="C195" s="42"/>
      <c r="D195" s="42"/>
      <c r="E195" s="42"/>
      <c r="F195" s="42"/>
      <c r="G195" s="42"/>
      <c r="H195" s="131"/>
      <c r="I195" s="119"/>
      <c r="J195" s="120"/>
      <c r="K195" s="121"/>
      <c r="L195" s="50" t="str">
        <f>IF(C195=0,"",C195/B194)</f>
        <v/>
      </c>
      <c r="M195" s="48"/>
      <c r="N195" s="51" t="str">
        <f t="shared" ref="N195:N199" si="22">IF(M195=0,"",M195/M194)</f>
        <v/>
      </c>
      <c r="O195" s="51" t="str">
        <f t="shared" ref="O195:O199" si="23">IF(M195=0,"",100%-N195)</f>
        <v/>
      </c>
    </row>
    <row r="196" spans="1:16" ht="15.75" customHeight="1" x14ac:dyDescent="0.25">
      <c r="A196" s="41">
        <v>2101</v>
      </c>
      <c r="B196" s="42"/>
      <c r="C196" s="42"/>
      <c r="D196" s="42"/>
      <c r="E196" s="42"/>
      <c r="F196" s="42"/>
      <c r="G196" s="42"/>
      <c r="H196" s="131"/>
      <c r="I196" s="119"/>
      <c r="J196" s="120"/>
      <c r="K196" s="121"/>
      <c r="L196" s="166" t="str">
        <f>IF(D196=0,"",D196/C195)</f>
        <v/>
      </c>
      <c r="M196" s="48"/>
      <c r="N196" s="49" t="str">
        <f t="shared" si="22"/>
        <v/>
      </c>
      <c r="O196" s="49" t="str">
        <f t="shared" si="23"/>
        <v/>
      </c>
    </row>
    <row r="197" spans="1:16" ht="15.75" customHeight="1" x14ac:dyDescent="0.25">
      <c r="A197" s="41">
        <v>2102</v>
      </c>
      <c r="B197" s="42"/>
      <c r="C197" s="42"/>
      <c r="D197" s="42"/>
      <c r="E197" s="42"/>
      <c r="F197" s="42"/>
      <c r="G197" s="42"/>
      <c r="H197" s="131"/>
      <c r="I197" s="119"/>
      <c r="J197" s="120"/>
      <c r="K197" s="121"/>
      <c r="L197" s="166" t="str">
        <f>IF(E197=0,"",E197/D196)</f>
        <v/>
      </c>
      <c r="M197" s="48"/>
      <c r="N197" s="49" t="str">
        <f t="shared" si="22"/>
        <v/>
      </c>
      <c r="O197" s="49" t="str">
        <f t="shared" si="23"/>
        <v/>
      </c>
    </row>
    <row r="198" spans="1:16" ht="15.75" customHeight="1" x14ac:dyDescent="0.25">
      <c r="A198" s="41">
        <v>2201</v>
      </c>
      <c r="B198" s="42"/>
      <c r="C198" s="42"/>
      <c r="D198" s="42"/>
      <c r="E198" s="42"/>
      <c r="F198" s="42"/>
      <c r="G198" s="42"/>
      <c r="H198" s="131"/>
      <c r="I198" s="119"/>
      <c r="J198" s="120"/>
      <c r="K198" s="121"/>
      <c r="L198" s="166" t="str">
        <f>IF(F198=0,"",F198/E197)</f>
        <v/>
      </c>
      <c r="M198" s="48"/>
      <c r="N198" s="49" t="str">
        <f t="shared" si="22"/>
        <v/>
      </c>
      <c r="O198" s="49" t="str">
        <f t="shared" si="23"/>
        <v/>
      </c>
    </row>
    <row r="199" spans="1:16" ht="15.75" customHeight="1" x14ac:dyDescent="0.25">
      <c r="A199" s="136">
        <v>2202</v>
      </c>
      <c r="B199" s="42"/>
      <c r="C199" s="42"/>
      <c r="D199" s="42"/>
      <c r="E199" s="42"/>
      <c r="F199" s="42"/>
      <c r="G199" s="42"/>
      <c r="H199" s="131"/>
      <c r="I199" s="119"/>
      <c r="J199" s="120"/>
      <c r="K199" s="121"/>
      <c r="L199" s="166" t="str">
        <f>IF(G199=0,"",G199/F198)</f>
        <v/>
      </c>
      <c r="M199" s="167"/>
      <c r="N199" s="49" t="str">
        <f t="shared" si="22"/>
        <v/>
      </c>
      <c r="O199" s="49" t="str">
        <f t="shared" si="23"/>
        <v/>
      </c>
    </row>
    <row r="200" spans="1:16" ht="15.75" customHeight="1" x14ac:dyDescent="0.25">
      <c r="A200" s="134" t="s">
        <v>95</v>
      </c>
      <c r="B200" s="42"/>
      <c r="C200" s="42"/>
      <c r="D200" s="42"/>
      <c r="E200" s="42"/>
      <c r="F200" s="42"/>
      <c r="G200" s="42"/>
      <c r="H200" s="131"/>
      <c r="I200" s="119"/>
      <c r="J200" s="120"/>
      <c r="K200" s="122"/>
      <c r="L200" s="157"/>
      <c r="M200" s="167"/>
      <c r="N200" s="158"/>
      <c r="O200" s="168"/>
    </row>
    <row r="201" spans="1:16" ht="15.75" customHeight="1" x14ac:dyDescent="0.25">
      <c r="A201" s="134" t="s">
        <v>96</v>
      </c>
      <c r="B201" s="42"/>
      <c r="C201" s="42"/>
      <c r="D201" s="42"/>
      <c r="E201" s="42"/>
      <c r="F201" s="42"/>
      <c r="G201" s="42"/>
      <c r="H201" s="131"/>
      <c r="I201" s="119"/>
      <c r="J201" s="120"/>
      <c r="K201" s="122"/>
      <c r="L201" s="157"/>
      <c r="M201" s="167"/>
      <c r="N201" s="158"/>
      <c r="O201" s="168"/>
    </row>
    <row r="202" spans="1:16" ht="15.75" customHeight="1" x14ac:dyDescent="0.25">
      <c r="A202" s="134" t="s">
        <v>97</v>
      </c>
      <c r="B202" s="42"/>
      <c r="C202" s="42"/>
      <c r="D202" s="42"/>
      <c r="E202" s="42"/>
      <c r="F202" s="42"/>
      <c r="G202" s="42"/>
      <c r="H202" s="131"/>
      <c r="I202" s="119"/>
      <c r="J202" s="120"/>
      <c r="K202" s="122"/>
      <c r="L202" s="157"/>
      <c r="M202" s="167"/>
      <c r="N202" s="158"/>
      <c r="O202" s="168"/>
    </row>
    <row r="203" spans="1:16" ht="15.75" x14ac:dyDescent="0.25">
      <c r="A203" s="134" t="s">
        <v>98</v>
      </c>
      <c r="B203" s="42"/>
      <c r="C203" s="42"/>
      <c r="D203" s="42"/>
      <c r="E203" s="42"/>
      <c r="F203" s="42"/>
      <c r="G203" s="42"/>
      <c r="H203" s="131"/>
      <c r="I203" s="128"/>
      <c r="J203" s="129"/>
      <c r="K203" s="130"/>
      <c r="L203" s="169"/>
      <c r="M203" s="167"/>
      <c r="N203" s="170"/>
      <c r="O203" s="153"/>
    </row>
    <row r="204" spans="1:16" ht="18" x14ac:dyDescent="0.25">
      <c r="A204" s="22"/>
      <c r="B204" s="254" t="s">
        <v>79</v>
      </c>
      <c r="C204" s="225"/>
      <c r="D204" s="225"/>
      <c r="E204" s="225"/>
      <c r="F204" s="225"/>
      <c r="G204" s="226"/>
      <c r="H204" s="64">
        <f>SUM(H194:H203)</f>
        <v>0</v>
      </c>
      <c r="I204" s="135" t="str">
        <f>IF(H202=0,"",H202/B194)</f>
        <v/>
      </c>
      <c r="J204" s="135" t="str">
        <f>IF(H204=0,"",H204/B194)</f>
        <v/>
      </c>
      <c r="K204" s="135" t="str">
        <f>IF(H202=0,"",J204-I204)</f>
        <v/>
      </c>
      <c r="L204" s="1"/>
      <c r="M204" s="27"/>
      <c r="N204" s="30"/>
      <c r="O204" s="1"/>
    </row>
    <row r="205" spans="1:16" ht="12.75" customHeight="1" x14ac:dyDescent="0.2"/>
    <row r="206" spans="1:16" ht="12.75" customHeight="1" x14ac:dyDescent="0.2"/>
    <row r="207" spans="1:16" ht="26.25" customHeight="1" x14ac:dyDescent="0.4">
      <c r="A207" s="31"/>
      <c r="B207" s="255" t="s">
        <v>68</v>
      </c>
      <c r="C207" s="212"/>
      <c r="D207" s="212"/>
      <c r="E207" s="212"/>
      <c r="F207" s="212"/>
      <c r="G207" s="212"/>
      <c r="H207" s="132">
        <v>2002</v>
      </c>
      <c r="I207" s="113"/>
      <c r="J207" s="113"/>
      <c r="K207" s="113"/>
      <c r="L207" s="113"/>
      <c r="M207" s="113"/>
      <c r="N207" s="27"/>
      <c r="O207" s="27"/>
      <c r="P207" s="27"/>
    </row>
    <row r="208" spans="1:16" ht="20.25" x14ac:dyDescent="0.2">
      <c r="A208" s="256" t="s">
        <v>19</v>
      </c>
      <c r="B208" s="224" t="s">
        <v>69</v>
      </c>
      <c r="C208" s="225"/>
      <c r="D208" s="225"/>
      <c r="E208" s="225"/>
      <c r="F208" s="225"/>
      <c r="G208" s="225"/>
      <c r="H208" s="227" t="s">
        <v>20</v>
      </c>
      <c r="I208" s="221" t="s">
        <v>11</v>
      </c>
      <c r="J208" s="221" t="s">
        <v>12</v>
      </c>
      <c r="K208" s="229" t="s">
        <v>13</v>
      </c>
      <c r="L208" s="221" t="s">
        <v>14</v>
      </c>
      <c r="M208" s="222" t="s">
        <v>15</v>
      </c>
      <c r="N208" s="222" t="s">
        <v>16</v>
      </c>
      <c r="O208" s="221" t="s">
        <v>17</v>
      </c>
      <c r="P208" s="27"/>
    </row>
    <row r="209" spans="1:16" ht="15.75" x14ac:dyDescent="0.25">
      <c r="A209" s="217"/>
      <c r="B209" s="41" t="s">
        <v>70</v>
      </c>
      <c r="C209" s="41" t="s">
        <v>71</v>
      </c>
      <c r="D209" s="41" t="s">
        <v>72</v>
      </c>
      <c r="E209" s="41" t="s">
        <v>73</v>
      </c>
      <c r="F209" s="41" t="s">
        <v>74</v>
      </c>
      <c r="G209" s="41" t="s">
        <v>75</v>
      </c>
      <c r="H209" s="228"/>
      <c r="I209" s="217"/>
      <c r="J209" s="217"/>
      <c r="K209" s="217"/>
      <c r="L209" s="217"/>
      <c r="M209" s="217"/>
      <c r="N209" s="217"/>
      <c r="O209" s="217"/>
      <c r="P209" s="27"/>
    </row>
    <row r="210" spans="1:16" ht="15.75" customHeight="1" x14ac:dyDescent="0.25">
      <c r="A210" s="41">
        <v>2002</v>
      </c>
      <c r="B210" s="42">
        <v>238</v>
      </c>
      <c r="C210" s="42"/>
      <c r="D210" s="42"/>
      <c r="E210" s="42"/>
      <c r="F210" s="42"/>
      <c r="G210" s="42"/>
      <c r="H210" s="131"/>
      <c r="I210" s="114"/>
      <c r="J210" s="115"/>
      <c r="K210" s="116"/>
      <c r="L210" s="117"/>
      <c r="M210" s="44">
        <f>B210</f>
        <v>238</v>
      </c>
      <c r="N210" s="118"/>
      <c r="O210" s="117"/>
      <c r="P210" s="27"/>
    </row>
    <row r="211" spans="1:16" ht="15.75" customHeight="1" x14ac:dyDescent="0.25">
      <c r="A211" s="41">
        <v>2101</v>
      </c>
      <c r="B211" s="42"/>
      <c r="C211" s="42">
        <v>230</v>
      </c>
      <c r="D211" s="42"/>
      <c r="E211" s="42"/>
      <c r="F211" s="42"/>
      <c r="G211" s="42"/>
      <c r="H211" s="131"/>
      <c r="I211" s="119"/>
      <c r="J211" s="120"/>
      <c r="K211" s="121"/>
      <c r="L211" s="50">
        <f>IF(C211=0,"",C211/B210)</f>
        <v>0.96638655462184875</v>
      </c>
      <c r="M211" s="48">
        <v>230</v>
      </c>
      <c r="N211" s="51">
        <f t="shared" ref="N211:N215" si="24">IF(M211=0,"",M211/M210)</f>
        <v>0.96638655462184875</v>
      </c>
      <c r="O211" s="51">
        <f t="shared" ref="O211:O215" si="25">IF(M211=0,"",100%-N211)</f>
        <v>3.3613445378151252E-2</v>
      </c>
      <c r="P211" s="27"/>
    </row>
    <row r="212" spans="1:16" ht="15.75" customHeight="1" x14ac:dyDescent="0.25">
      <c r="A212" s="41">
        <v>2102</v>
      </c>
      <c r="B212" s="42"/>
      <c r="C212" s="42"/>
      <c r="D212" s="42">
        <v>206</v>
      </c>
      <c r="E212" s="42"/>
      <c r="F212" s="42"/>
      <c r="G212" s="42"/>
      <c r="H212" s="131"/>
      <c r="I212" s="119"/>
      <c r="J212" s="120"/>
      <c r="K212" s="121"/>
      <c r="L212" s="166">
        <f>IF(D212=0,"",D212/C211)</f>
        <v>0.89565217391304353</v>
      </c>
      <c r="M212" s="48">
        <v>216</v>
      </c>
      <c r="N212" s="49">
        <f t="shared" si="24"/>
        <v>0.93913043478260871</v>
      </c>
      <c r="O212" s="49">
        <f t="shared" si="25"/>
        <v>6.0869565217391286E-2</v>
      </c>
      <c r="P212" s="32">
        <f>M212/M210</f>
        <v>0.90756302521008403</v>
      </c>
    </row>
    <row r="213" spans="1:16" ht="15.75" customHeight="1" x14ac:dyDescent="0.25">
      <c r="A213" s="41">
        <v>2201</v>
      </c>
      <c r="B213" s="42"/>
      <c r="C213" s="42"/>
      <c r="D213" s="42"/>
      <c r="E213" s="42">
        <v>173</v>
      </c>
      <c r="F213" s="42"/>
      <c r="G213" s="42"/>
      <c r="H213" s="131"/>
      <c r="I213" s="119"/>
      <c r="J213" s="120"/>
      <c r="K213" s="121"/>
      <c r="L213" s="166">
        <f>IF(E213=0,"",E213/D212)</f>
        <v>0.83980582524271841</v>
      </c>
      <c r="M213" s="48">
        <v>206</v>
      </c>
      <c r="N213" s="49">
        <f t="shared" si="24"/>
        <v>0.95370370370370372</v>
      </c>
      <c r="O213" s="49">
        <f t="shared" si="25"/>
        <v>4.629629629629628E-2</v>
      </c>
      <c r="P213" s="27"/>
    </row>
    <row r="214" spans="1:16" ht="15.75" customHeight="1" x14ac:dyDescent="0.25">
      <c r="A214" s="41">
        <v>2202</v>
      </c>
      <c r="B214" s="42"/>
      <c r="C214" s="42"/>
      <c r="D214" s="42"/>
      <c r="E214" s="42"/>
      <c r="F214" s="42">
        <v>159</v>
      </c>
      <c r="G214" s="42"/>
      <c r="H214" s="131"/>
      <c r="I214" s="119"/>
      <c r="J214" s="120"/>
      <c r="K214" s="121"/>
      <c r="L214" s="166">
        <f>IF(F214=0,"",F214/E213)</f>
        <v>0.91907514450867056</v>
      </c>
      <c r="M214" s="48">
        <v>188</v>
      </c>
      <c r="N214" s="49">
        <f t="shared" si="24"/>
        <v>0.91262135922330101</v>
      </c>
      <c r="O214" s="49">
        <f t="shared" si="25"/>
        <v>8.737864077669899E-2</v>
      </c>
      <c r="P214" s="27"/>
    </row>
    <row r="215" spans="1:16" ht="15.75" customHeight="1" x14ac:dyDescent="0.25">
      <c r="A215" s="136">
        <v>2301</v>
      </c>
      <c r="B215" s="42"/>
      <c r="C215" s="42"/>
      <c r="D215" s="42"/>
      <c r="E215" s="42"/>
      <c r="F215" s="42"/>
      <c r="G215" s="42">
        <v>150</v>
      </c>
      <c r="H215" s="131">
        <v>134</v>
      </c>
      <c r="I215" s="119"/>
      <c r="J215" s="120"/>
      <c r="K215" s="121"/>
      <c r="L215" s="166">
        <f>IF(G215=0,"",G215/F214)</f>
        <v>0.94339622641509435</v>
      </c>
      <c r="M215" s="167">
        <v>169</v>
      </c>
      <c r="N215" s="49">
        <f t="shared" si="24"/>
        <v>0.89893617021276595</v>
      </c>
      <c r="O215" s="49">
        <f t="shared" si="25"/>
        <v>0.10106382978723405</v>
      </c>
      <c r="P215" s="27"/>
    </row>
    <row r="216" spans="1:16" ht="15.75" customHeight="1" x14ac:dyDescent="0.25">
      <c r="A216" s="134" t="s">
        <v>96</v>
      </c>
      <c r="B216" s="42"/>
      <c r="C216" s="42"/>
      <c r="D216" s="42"/>
      <c r="E216" s="42"/>
      <c r="F216" s="42"/>
      <c r="G216" s="42">
        <v>7</v>
      </c>
      <c r="H216" s="131">
        <v>2</v>
      </c>
      <c r="I216" s="119"/>
      <c r="J216" s="120"/>
      <c r="K216" s="122"/>
      <c r="L216" s="157"/>
      <c r="M216" s="167">
        <v>23</v>
      </c>
      <c r="N216" s="158"/>
      <c r="O216" s="168"/>
      <c r="P216" s="27"/>
    </row>
    <row r="217" spans="1:16" ht="15.75" customHeight="1" x14ac:dyDescent="0.25">
      <c r="A217" s="134" t="s">
        <v>97</v>
      </c>
      <c r="B217" s="42"/>
      <c r="C217" s="42"/>
      <c r="D217" s="42"/>
      <c r="E217" s="42"/>
      <c r="F217" s="42"/>
      <c r="G217" s="42">
        <v>12</v>
      </c>
      <c r="H217" s="131">
        <v>7</v>
      </c>
      <c r="I217" s="119"/>
      <c r="J217" s="120"/>
      <c r="K217" s="122"/>
      <c r="L217" s="157"/>
      <c r="M217" s="167">
        <v>13</v>
      </c>
      <c r="N217" s="158"/>
      <c r="O217" s="168"/>
      <c r="P217" s="27"/>
    </row>
    <row r="218" spans="1:16" ht="15.75" customHeight="1" x14ac:dyDescent="0.25">
      <c r="A218" s="134" t="s">
        <v>98</v>
      </c>
      <c r="B218" s="42"/>
      <c r="C218" s="42"/>
      <c r="D218" s="42"/>
      <c r="E218" s="42"/>
      <c r="F218" s="42"/>
      <c r="G218" s="42">
        <v>2</v>
      </c>
      <c r="H218" s="131">
        <v>2</v>
      </c>
      <c r="I218" s="119"/>
      <c r="J218" s="120"/>
      <c r="K218" s="122"/>
      <c r="L218" s="157"/>
      <c r="M218" s="167">
        <v>2</v>
      </c>
      <c r="N218" s="158"/>
      <c r="O218" s="168"/>
      <c r="P218" s="27"/>
    </row>
    <row r="219" spans="1:16" ht="15.75" customHeight="1" x14ac:dyDescent="0.25">
      <c r="A219" s="134" t="s">
        <v>99</v>
      </c>
      <c r="B219" s="42"/>
      <c r="C219" s="42"/>
      <c r="D219" s="42"/>
      <c r="E219" s="42"/>
      <c r="F219" s="42"/>
      <c r="G219" s="42"/>
      <c r="H219" s="131"/>
      <c r="I219" s="128"/>
      <c r="J219" s="129"/>
      <c r="K219" s="130"/>
      <c r="L219" s="169"/>
      <c r="M219" s="167"/>
      <c r="N219" s="170"/>
      <c r="O219" s="153"/>
      <c r="P219" s="27"/>
    </row>
    <row r="220" spans="1:16" ht="18" x14ac:dyDescent="0.25">
      <c r="A220" s="22"/>
      <c r="B220" s="254" t="s">
        <v>79</v>
      </c>
      <c r="C220" s="225"/>
      <c r="D220" s="225"/>
      <c r="E220" s="225"/>
      <c r="F220" s="225"/>
      <c r="G220" s="226"/>
      <c r="H220" s="64">
        <f>SUM(H210:H219)</f>
        <v>145</v>
      </c>
      <c r="I220" s="135">
        <f>IF(H215=0,"",H215/B210)</f>
        <v>0.56302521008403361</v>
      </c>
      <c r="J220" s="135">
        <f>IF(H220=0,"",H220/B210)</f>
        <v>0.60924369747899154</v>
      </c>
      <c r="K220" s="135">
        <f>IF(H215=0,"",J220-I220)</f>
        <v>4.621848739495793E-2</v>
      </c>
      <c r="L220" s="1"/>
      <c r="M220" s="27"/>
      <c r="N220" s="30"/>
      <c r="O220" s="1"/>
      <c r="P220" s="27"/>
    </row>
    <row r="221" spans="1:16" ht="12.75" customHeight="1" x14ac:dyDescent="0.2"/>
    <row r="222" spans="1:16" ht="12.75" customHeight="1" x14ac:dyDescent="0.2"/>
    <row r="223" spans="1:16" ht="26.25" x14ac:dyDescent="0.4">
      <c r="A223" s="31"/>
      <c r="B223" s="255" t="s">
        <v>68</v>
      </c>
      <c r="C223" s="212"/>
      <c r="D223" s="212"/>
      <c r="E223" s="212"/>
      <c r="F223" s="212"/>
      <c r="G223" s="212"/>
      <c r="H223" s="132">
        <v>2102</v>
      </c>
      <c r="I223" s="113"/>
      <c r="J223" s="113"/>
      <c r="K223" s="113"/>
      <c r="L223" s="113"/>
      <c r="M223" s="113"/>
      <c r="N223" s="27"/>
      <c r="O223" s="27"/>
    </row>
    <row r="224" spans="1:16" ht="20.25" x14ac:dyDescent="0.2">
      <c r="A224" s="256" t="s">
        <v>19</v>
      </c>
      <c r="B224" s="224" t="s">
        <v>69</v>
      </c>
      <c r="C224" s="225"/>
      <c r="D224" s="225"/>
      <c r="E224" s="225"/>
      <c r="F224" s="225"/>
      <c r="G224" s="225"/>
      <c r="H224" s="227" t="s">
        <v>20</v>
      </c>
      <c r="I224" s="221" t="s">
        <v>11</v>
      </c>
      <c r="J224" s="221" t="s">
        <v>12</v>
      </c>
      <c r="K224" s="229" t="s">
        <v>13</v>
      </c>
      <c r="L224" s="221" t="s">
        <v>14</v>
      </c>
      <c r="M224" s="222" t="s">
        <v>15</v>
      </c>
      <c r="N224" s="222" t="s">
        <v>16</v>
      </c>
      <c r="O224" s="221" t="s">
        <v>17</v>
      </c>
    </row>
    <row r="225" spans="1:16" ht="15.75" x14ac:dyDescent="0.25">
      <c r="A225" s="217"/>
      <c r="B225" s="41" t="s">
        <v>70</v>
      </c>
      <c r="C225" s="41" t="s">
        <v>71</v>
      </c>
      <c r="D225" s="41" t="s">
        <v>72</v>
      </c>
      <c r="E225" s="41" t="s">
        <v>73</v>
      </c>
      <c r="F225" s="41" t="s">
        <v>74</v>
      </c>
      <c r="G225" s="41" t="s">
        <v>75</v>
      </c>
      <c r="H225" s="228"/>
      <c r="I225" s="217"/>
      <c r="J225" s="217"/>
      <c r="K225" s="217"/>
      <c r="L225" s="217"/>
      <c r="M225" s="217"/>
      <c r="N225" s="217"/>
      <c r="O225" s="217"/>
    </row>
    <row r="226" spans="1:16" ht="15.75" customHeight="1" x14ac:dyDescent="0.25">
      <c r="A226" s="41">
        <v>2102</v>
      </c>
      <c r="B226" s="42">
        <v>234</v>
      </c>
      <c r="C226" s="42"/>
      <c r="D226" s="42"/>
      <c r="E226" s="42"/>
      <c r="F226" s="42"/>
      <c r="G226" s="42"/>
      <c r="H226" s="131"/>
      <c r="I226" s="114"/>
      <c r="J226" s="115"/>
      <c r="K226" s="116"/>
      <c r="L226" s="117"/>
      <c r="M226" s="44">
        <f>B226</f>
        <v>234</v>
      </c>
      <c r="N226" s="118"/>
      <c r="O226" s="117"/>
    </row>
    <row r="227" spans="1:16" ht="15.75" customHeight="1" x14ac:dyDescent="0.25">
      <c r="A227" s="41">
        <v>2201</v>
      </c>
      <c r="B227" s="42"/>
      <c r="C227" s="42">
        <v>218</v>
      </c>
      <c r="D227" s="42"/>
      <c r="E227" s="42"/>
      <c r="F227" s="42"/>
      <c r="G227" s="42"/>
      <c r="H227" s="131"/>
      <c r="I227" s="119"/>
      <c r="J227" s="120"/>
      <c r="K227" s="121"/>
      <c r="L227" s="50">
        <f>IF(C227=0,"",C227/B226)</f>
        <v>0.93162393162393164</v>
      </c>
      <c r="M227" s="48">
        <v>220</v>
      </c>
      <c r="N227" s="51">
        <f t="shared" ref="N227:N231" si="26">IF(M227=0,"",M227/M226)</f>
        <v>0.94017094017094016</v>
      </c>
      <c r="O227" s="51">
        <f t="shared" ref="O227:O231" si="27">IF(M227=0,"",100%-N227)</f>
        <v>5.9829059829059839E-2</v>
      </c>
    </row>
    <row r="228" spans="1:16" ht="15.75" customHeight="1" x14ac:dyDescent="0.25">
      <c r="A228" s="41">
        <v>2202</v>
      </c>
      <c r="B228" s="42"/>
      <c r="C228" s="42"/>
      <c r="D228" s="42">
        <v>200</v>
      </c>
      <c r="E228" s="42"/>
      <c r="F228" s="42"/>
      <c r="G228" s="42"/>
      <c r="H228" s="131"/>
      <c r="I228" s="119"/>
      <c r="J228" s="120"/>
      <c r="K228" s="121"/>
      <c r="L228" s="166">
        <f>IF(D228=0,"",D228/C227)</f>
        <v>0.91743119266055051</v>
      </c>
      <c r="M228" s="48">
        <v>208</v>
      </c>
      <c r="N228" s="49">
        <f t="shared" si="26"/>
        <v>0.94545454545454544</v>
      </c>
      <c r="O228" s="49">
        <f t="shared" si="27"/>
        <v>5.4545454545454564E-2</v>
      </c>
      <c r="P228" s="138">
        <f>M228/M226</f>
        <v>0.88888888888888884</v>
      </c>
    </row>
    <row r="229" spans="1:16" ht="15.75" customHeight="1" x14ac:dyDescent="0.25">
      <c r="A229" s="41">
        <v>2301</v>
      </c>
      <c r="B229" s="42"/>
      <c r="C229" s="42"/>
      <c r="D229" s="42"/>
      <c r="E229" s="42">
        <v>185</v>
      </c>
      <c r="F229" s="42"/>
      <c r="G229" s="42"/>
      <c r="H229" s="131"/>
      <c r="I229" s="119"/>
      <c r="J229" s="120"/>
      <c r="K229" s="121"/>
      <c r="L229" s="166">
        <f>IF(E229=0,"",E229/D228)</f>
        <v>0.92500000000000004</v>
      </c>
      <c r="M229" s="48">
        <v>195</v>
      </c>
      <c r="N229" s="49">
        <f t="shared" si="26"/>
        <v>0.9375</v>
      </c>
      <c r="O229" s="49">
        <f t="shared" si="27"/>
        <v>6.25E-2</v>
      </c>
    </row>
    <row r="230" spans="1:16" ht="15.75" customHeight="1" x14ac:dyDescent="0.25">
      <c r="A230" s="41">
        <v>2302</v>
      </c>
      <c r="B230" s="42"/>
      <c r="C230" s="42"/>
      <c r="D230" s="42"/>
      <c r="E230" s="42"/>
      <c r="F230" s="42">
        <v>184</v>
      </c>
      <c r="G230" s="42"/>
      <c r="H230" s="131"/>
      <c r="I230" s="119"/>
      <c r="J230" s="120"/>
      <c r="K230" s="121"/>
      <c r="L230" s="166">
        <f>IF(F230=0,"",F230/E229)</f>
        <v>0.99459459459459465</v>
      </c>
      <c r="M230" s="48">
        <v>193</v>
      </c>
      <c r="N230" s="49">
        <f t="shared" si="26"/>
        <v>0.98974358974358978</v>
      </c>
      <c r="O230" s="49">
        <f t="shared" si="27"/>
        <v>1.025641025641022E-2</v>
      </c>
    </row>
    <row r="231" spans="1:16" ht="15.75" customHeight="1" x14ac:dyDescent="0.25">
      <c r="A231" s="136">
        <v>2401</v>
      </c>
      <c r="B231" s="42"/>
      <c r="C231" s="42"/>
      <c r="D231" s="42"/>
      <c r="E231" s="42"/>
      <c r="F231" s="42"/>
      <c r="G231" s="42">
        <v>183</v>
      </c>
      <c r="H231" s="131">
        <v>160</v>
      </c>
      <c r="I231" s="119"/>
      <c r="J231" s="120"/>
      <c r="K231" s="121"/>
      <c r="L231" s="166">
        <f>IF(G231=0,"",G231/F230)</f>
        <v>0.99456521739130432</v>
      </c>
      <c r="M231" s="167">
        <v>192</v>
      </c>
      <c r="N231" s="49">
        <f t="shared" si="26"/>
        <v>0.99481865284974091</v>
      </c>
      <c r="O231" s="49">
        <f t="shared" si="27"/>
        <v>5.1813471502590858E-3</v>
      </c>
    </row>
    <row r="232" spans="1:16" ht="15.75" customHeight="1" x14ac:dyDescent="0.25">
      <c r="A232" s="134" t="s">
        <v>98</v>
      </c>
      <c r="B232" s="42"/>
      <c r="C232" s="42"/>
      <c r="D232" s="42"/>
      <c r="E232" s="42"/>
      <c r="F232" s="42"/>
      <c r="G232" s="42">
        <v>10</v>
      </c>
      <c r="H232" s="131">
        <v>10</v>
      </c>
      <c r="I232" s="119"/>
      <c r="J232" s="120"/>
      <c r="K232" s="122"/>
      <c r="L232" s="157"/>
      <c r="M232" s="167">
        <v>24</v>
      </c>
      <c r="N232" s="158"/>
      <c r="O232" s="168"/>
    </row>
    <row r="233" spans="1:16" ht="15.75" customHeight="1" x14ac:dyDescent="0.25">
      <c r="A233" s="134" t="s">
        <v>99</v>
      </c>
      <c r="B233" s="42"/>
      <c r="C233" s="42"/>
      <c r="D233" s="42"/>
      <c r="E233" s="42"/>
      <c r="F233" s="42"/>
      <c r="G233" s="42">
        <v>10</v>
      </c>
      <c r="H233" s="131"/>
      <c r="I233" s="119"/>
      <c r="J233" s="120"/>
      <c r="K233" s="122"/>
      <c r="L233" s="157"/>
      <c r="M233" s="167">
        <v>13</v>
      </c>
      <c r="N233" s="158"/>
      <c r="O233" s="168"/>
    </row>
    <row r="234" spans="1:16" ht="15.75" customHeight="1" x14ac:dyDescent="0.25">
      <c r="A234" s="134" t="s">
        <v>100</v>
      </c>
      <c r="B234" s="42"/>
      <c r="C234" s="42"/>
      <c r="D234" s="42"/>
      <c r="E234" s="42"/>
      <c r="F234" s="42"/>
      <c r="G234" s="42"/>
      <c r="H234" s="131"/>
      <c r="I234" s="119"/>
      <c r="J234" s="120"/>
      <c r="K234" s="122"/>
      <c r="L234" s="157"/>
      <c r="M234" s="167"/>
      <c r="N234" s="158"/>
      <c r="O234" s="168"/>
    </row>
    <row r="235" spans="1:16" ht="15.75" customHeight="1" x14ac:dyDescent="0.25">
      <c r="A235" s="134" t="s">
        <v>101</v>
      </c>
      <c r="B235" s="42"/>
      <c r="C235" s="42"/>
      <c r="D235" s="42"/>
      <c r="E235" s="42"/>
      <c r="F235" s="42"/>
      <c r="G235" s="42"/>
      <c r="H235" s="131"/>
      <c r="I235" s="128"/>
      <c r="J235" s="129"/>
      <c r="K235" s="130"/>
      <c r="L235" s="169"/>
      <c r="M235" s="167"/>
      <c r="N235" s="170"/>
      <c r="O235" s="153"/>
    </row>
    <row r="236" spans="1:16" ht="18" x14ac:dyDescent="0.25">
      <c r="A236" s="22"/>
      <c r="B236" s="254" t="s">
        <v>79</v>
      </c>
      <c r="C236" s="225"/>
      <c r="D236" s="225"/>
      <c r="E236" s="225"/>
      <c r="F236" s="225"/>
      <c r="G236" s="226"/>
      <c r="H236" s="64">
        <f>SUM(H226:H235)</f>
        <v>170</v>
      </c>
      <c r="I236" s="135">
        <f>IF(H231=0,"",H231/B226)</f>
        <v>0.68376068376068377</v>
      </c>
      <c r="J236" s="135">
        <f>IF(H236=0,"",H236/B226)</f>
        <v>0.72649572649572647</v>
      </c>
      <c r="K236" s="135">
        <f>IF(H231=0,"",J236-I236)</f>
        <v>4.2735042735042694E-2</v>
      </c>
      <c r="L236" s="1"/>
      <c r="M236" s="27"/>
      <c r="N236" s="30"/>
      <c r="O236" s="1"/>
    </row>
    <row r="237" spans="1:16" ht="12.75" customHeight="1" x14ac:dyDescent="0.2"/>
    <row r="238" spans="1:16" ht="12.75" customHeight="1" x14ac:dyDescent="0.2"/>
    <row r="239" spans="1:16" ht="26.25" x14ac:dyDescent="0.4">
      <c r="A239" s="31"/>
      <c r="B239" s="255" t="s">
        <v>68</v>
      </c>
      <c r="C239" s="212"/>
      <c r="D239" s="212"/>
      <c r="E239" s="212"/>
      <c r="F239" s="212"/>
      <c r="G239" s="212"/>
      <c r="H239" s="132">
        <v>2202</v>
      </c>
      <c r="I239" s="113"/>
      <c r="J239" s="113"/>
      <c r="K239" s="113"/>
      <c r="L239" s="113"/>
      <c r="M239" s="113"/>
      <c r="N239" s="27"/>
      <c r="O239" s="27"/>
    </row>
    <row r="240" spans="1:16" ht="20.25" x14ac:dyDescent="0.2">
      <c r="A240" s="256" t="s">
        <v>19</v>
      </c>
      <c r="B240" s="224" t="s">
        <v>69</v>
      </c>
      <c r="C240" s="225"/>
      <c r="D240" s="225"/>
      <c r="E240" s="225"/>
      <c r="F240" s="225"/>
      <c r="G240" s="225"/>
      <c r="H240" s="227" t="s">
        <v>20</v>
      </c>
      <c r="I240" s="221" t="s">
        <v>11</v>
      </c>
      <c r="J240" s="221" t="s">
        <v>12</v>
      </c>
      <c r="K240" s="229" t="s">
        <v>13</v>
      </c>
      <c r="L240" s="221" t="s">
        <v>14</v>
      </c>
      <c r="M240" s="222" t="s">
        <v>15</v>
      </c>
      <c r="N240" s="222" t="s">
        <v>16</v>
      </c>
      <c r="O240" s="221" t="s">
        <v>17</v>
      </c>
    </row>
    <row r="241" spans="1:16" ht="15.75" x14ac:dyDescent="0.25">
      <c r="A241" s="217"/>
      <c r="B241" s="41" t="s">
        <v>70</v>
      </c>
      <c r="C241" s="41" t="s">
        <v>71</v>
      </c>
      <c r="D241" s="41" t="s">
        <v>72</v>
      </c>
      <c r="E241" s="41" t="s">
        <v>73</v>
      </c>
      <c r="F241" s="41" t="s">
        <v>74</v>
      </c>
      <c r="G241" s="41" t="s">
        <v>75</v>
      </c>
      <c r="H241" s="228"/>
      <c r="I241" s="217"/>
      <c r="J241" s="217"/>
      <c r="K241" s="217"/>
      <c r="L241" s="217"/>
      <c r="M241" s="217"/>
      <c r="N241" s="217"/>
      <c r="O241" s="217"/>
    </row>
    <row r="242" spans="1:16" ht="15.75" x14ac:dyDescent="0.25">
      <c r="A242" s="41">
        <v>2202</v>
      </c>
      <c r="B242" s="42">
        <v>304</v>
      </c>
      <c r="C242" s="42"/>
      <c r="D242" s="42"/>
      <c r="E242" s="42"/>
      <c r="F242" s="42"/>
      <c r="G242" s="42"/>
      <c r="H242" s="131"/>
      <c r="I242" s="114"/>
      <c r="J242" s="115"/>
      <c r="K242" s="116"/>
      <c r="L242" s="117"/>
      <c r="M242" s="44">
        <f>B242</f>
        <v>304</v>
      </c>
      <c r="N242" s="118"/>
      <c r="O242" s="117"/>
    </row>
    <row r="243" spans="1:16" ht="15.75" x14ac:dyDescent="0.25">
      <c r="A243" s="41">
        <v>2301</v>
      </c>
      <c r="B243" s="42"/>
      <c r="C243" s="42">
        <v>290</v>
      </c>
      <c r="D243" s="42"/>
      <c r="E243" s="42"/>
      <c r="F243" s="42"/>
      <c r="G243" s="42"/>
      <c r="H243" s="131"/>
      <c r="I243" s="119"/>
      <c r="J243" s="120"/>
      <c r="K243" s="121"/>
      <c r="L243" s="50">
        <f>IF(C243=0,"",C243/B242)</f>
        <v>0.95394736842105265</v>
      </c>
      <c r="M243" s="48">
        <v>292</v>
      </c>
      <c r="N243" s="51">
        <f t="shared" ref="N243:N247" si="28">IF(M243=0,"",M243/M242)</f>
        <v>0.96052631578947367</v>
      </c>
      <c r="O243" s="51">
        <f t="shared" ref="O243:O247" si="29">IF(M243=0,"",100%-N243)</f>
        <v>3.9473684210526327E-2</v>
      </c>
    </row>
    <row r="244" spans="1:16" ht="15.75" x14ac:dyDescent="0.25">
      <c r="A244" s="41">
        <v>2302</v>
      </c>
      <c r="B244" s="42"/>
      <c r="C244" s="42"/>
      <c r="D244" s="42">
        <v>269</v>
      </c>
      <c r="E244" s="42"/>
      <c r="F244" s="42"/>
      <c r="G244" s="42"/>
      <c r="H244" s="131"/>
      <c r="I244" s="119"/>
      <c r="J244" s="120"/>
      <c r="K244" s="121"/>
      <c r="L244" s="166">
        <f>IF(D244=0,"",D244/C243)</f>
        <v>0.92758620689655169</v>
      </c>
      <c r="M244" s="48">
        <v>277</v>
      </c>
      <c r="N244" s="49">
        <f t="shared" si="28"/>
        <v>0.94863013698630139</v>
      </c>
      <c r="O244" s="49">
        <f t="shared" si="29"/>
        <v>5.1369863013698613E-2</v>
      </c>
      <c r="P244" s="138">
        <f>M244/M242</f>
        <v>0.91118421052631582</v>
      </c>
    </row>
    <row r="245" spans="1:16" ht="15.75" x14ac:dyDescent="0.25">
      <c r="A245" s="41">
        <v>2401</v>
      </c>
      <c r="B245" s="42"/>
      <c r="C245" s="42"/>
      <c r="D245" s="42"/>
      <c r="E245" s="42">
        <v>264</v>
      </c>
      <c r="F245" s="42"/>
      <c r="G245" s="42"/>
      <c r="H245" s="131"/>
      <c r="I245" s="119"/>
      <c r="J245" s="120"/>
      <c r="K245" s="121"/>
      <c r="L245" s="166">
        <f>IF(E245=0,"",E245/D244)</f>
        <v>0.98141263940520451</v>
      </c>
      <c r="M245" s="48">
        <v>270</v>
      </c>
      <c r="N245" s="49">
        <f t="shared" si="28"/>
        <v>0.97472924187725629</v>
      </c>
      <c r="O245" s="49">
        <f t="shared" si="29"/>
        <v>2.5270758122743708E-2</v>
      </c>
    </row>
    <row r="246" spans="1:16" ht="15.75" x14ac:dyDescent="0.25">
      <c r="A246" s="41">
        <v>2402</v>
      </c>
      <c r="B246" s="42"/>
      <c r="C246" s="42"/>
      <c r="D246" s="42"/>
      <c r="E246" s="42"/>
      <c r="F246" s="42">
        <v>245</v>
      </c>
      <c r="G246" s="42"/>
      <c r="H246" s="131"/>
      <c r="I246" s="119"/>
      <c r="J246" s="120"/>
      <c r="K246" s="121"/>
      <c r="L246" s="166">
        <f>IF(F246=0,"",F246/E245)</f>
        <v>0.92803030303030298</v>
      </c>
      <c r="M246" s="48">
        <v>253</v>
      </c>
      <c r="N246" s="49">
        <f t="shared" si="28"/>
        <v>0.937037037037037</v>
      </c>
      <c r="O246" s="49">
        <f t="shared" si="29"/>
        <v>6.2962962962962998E-2</v>
      </c>
    </row>
    <row r="247" spans="1:16" ht="15.75" x14ac:dyDescent="0.25">
      <c r="A247" s="136">
        <v>2501</v>
      </c>
      <c r="B247" s="42"/>
      <c r="C247" s="42"/>
      <c r="D247" s="42"/>
      <c r="E247" s="42"/>
      <c r="F247" s="42"/>
      <c r="G247" s="42">
        <v>237</v>
      </c>
      <c r="H247" s="131"/>
      <c r="I247" s="119"/>
      <c r="J247" s="120"/>
      <c r="K247" s="121"/>
      <c r="L247" s="166">
        <f>IF(G247=0,"",G247/F246)</f>
        <v>0.96734693877551026</v>
      </c>
      <c r="M247" s="167">
        <v>244</v>
      </c>
      <c r="N247" s="49">
        <f t="shared" si="28"/>
        <v>0.96442687747035571</v>
      </c>
      <c r="O247" s="49">
        <f t="shared" si="29"/>
        <v>3.5573122529644285E-2</v>
      </c>
    </row>
    <row r="248" spans="1:16" ht="15.75" x14ac:dyDescent="0.25">
      <c r="A248" s="134" t="s">
        <v>100</v>
      </c>
      <c r="B248" s="42"/>
      <c r="C248" s="42"/>
      <c r="D248" s="42"/>
      <c r="E248" s="42"/>
      <c r="F248" s="42"/>
      <c r="G248" s="42"/>
      <c r="H248" s="131"/>
      <c r="I248" s="119"/>
      <c r="J248" s="120"/>
      <c r="K248" s="122"/>
      <c r="L248" s="157"/>
      <c r="M248" s="167"/>
      <c r="N248" s="158"/>
      <c r="O248" s="168"/>
    </row>
    <row r="249" spans="1:16" ht="15.75" x14ac:dyDescent="0.25">
      <c r="A249" s="134" t="s">
        <v>101</v>
      </c>
      <c r="B249" s="42"/>
      <c r="C249" s="42"/>
      <c r="D249" s="42"/>
      <c r="E249" s="42"/>
      <c r="F249" s="42"/>
      <c r="G249" s="42"/>
      <c r="H249" s="131"/>
      <c r="I249" s="119"/>
      <c r="J249" s="120"/>
      <c r="K249" s="122"/>
      <c r="L249" s="157"/>
      <c r="M249" s="167"/>
      <c r="N249" s="158"/>
      <c r="O249" s="168"/>
    </row>
    <row r="250" spans="1:16" ht="15.75" x14ac:dyDescent="0.25">
      <c r="A250" s="134" t="s">
        <v>102</v>
      </c>
      <c r="B250" s="42"/>
      <c r="C250" s="42"/>
      <c r="D250" s="42"/>
      <c r="E250" s="42"/>
      <c r="F250" s="42"/>
      <c r="G250" s="42"/>
      <c r="H250" s="131"/>
      <c r="I250" s="119"/>
      <c r="J250" s="120"/>
      <c r="K250" s="122"/>
      <c r="L250" s="157"/>
      <c r="M250" s="167"/>
      <c r="N250" s="158"/>
      <c r="O250" s="168"/>
    </row>
    <row r="251" spans="1:16" ht="15.75" x14ac:dyDescent="0.25">
      <c r="A251" s="134" t="s">
        <v>103</v>
      </c>
      <c r="B251" s="42"/>
      <c r="C251" s="42"/>
      <c r="D251" s="42"/>
      <c r="E251" s="42"/>
      <c r="F251" s="42"/>
      <c r="G251" s="42"/>
      <c r="H251" s="131"/>
      <c r="I251" s="128"/>
      <c r="J251" s="129"/>
      <c r="K251" s="130"/>
      <c r="L251" s="169"/>
      <c r="M251" s="167"/>
      <c r="N251" s="170"/>
      <c r="O251" s="153"/>
    </row>
    <row r="252" spans="1:16" ht="18" x14ac:dyDescent="0.25">
      <c r="A252" s="22"/>
      <c r="B252" s="254" t="s">
        <v>79</v>
      </c>
      <c r="C252" s="225"/>
      <c r="D252" s="225"/>
      <c r="E252" s="225"/>
      <c r="F252" s="225"/>
      <c r="G252" s="226"/>
      <c r="H252" s="64">
        <f>SUM(H242:H251)</f>
        <v>0</v>
      </c>
      <c r="I252" s="135" t="str">
        <f>IF(H250=0,"",H250/B242)</f>
        <v/>
      </c>
      <c r="J252" s="135" t="str">
        <f>IF(H252=0,"",H252/B242)</f>
        <v/>
      </c>
      <c r="K252" s="135" t="str">
        <f>IF(H250=0,"",J252-I252)</f>
        <v/>
      </c>
      <c r="L252" s="1"/>
      <c r="M252" s="27"/>
      <c r="N252" s="30"/>
      <c r="O252" s="1"/>
    </row>
    <row r="253" spans="1:16" ht="12.75" customHeight="1" x14ac:dyDescent="0.2"/>
    <row r="254" spans="1:16" ht="12.75" customHeight="1" x14ac:dyDescent="0.2"/>
    <row r="255" spans="1:16" ht="26.25" x14ac:dyDescent="0.4">
      <c r="A255" s="31"/>
      <c r="B255" s="255" t="s">
        <v>68</v>
      </c>
      <c r="C255" s="212"/>
      <c r="D255" s="212"/>
      <c r="E255" s="212"/>
      <c r="F255" s="212"/>
      <c r="G255" s="212"/>
      <c r="H255" s="132">
        <v>2302</v>
      </c>
      <c r="I255" s="113"/>
      <c r="J255" s="113"/>
      <c r="K255" s="113"/>
      <c r="L255" s="113"/>
      <c r="M255" s="113"/>
      <c r="N255" s="27"/>
      <c r="O255" s="27"/>
    </row>
    <row r="256" spans="1:16" ht="20.25" x14ac:dyDescent="0.2">
      <c r="A256" s="256" t="s">
        <v>19</v>
      </c>
      <c r="B256" s="224" t="s">
        <v>69</v>
      </c>
      <c r="C256" s="225"/>
      <c r="D256" s="225"/>
      <c r="E256" s="225"/>
      <c r="F256" s="225"/>
      <c r="G256" s="225"/>
      <c r="H256" s="227" t="s">
        <v>20</v>
      </c>
      <c r="I256" s="221" t="s">
        <v>11</v>
      </c>
      <c r="J256" s="221" t="s">
        <v>12</v>
      </c>
      <c r="K256" s="229" t="s">
        <v>13</v>
      </c>
      <c r="L256" s="221" t="s">
        <v>14</v>
      </c>
      <c r="M256" s="222" t="s">
        <v>15</v>
      </c>
      <c r="N256" s="222" t="s">
        <v>16</v>
      </c>
      <c r="O256" s="221" t="s">
        <v>17</v>
      </c>
    </row>
    <row r="257" spans="1:16" ht="15.75" x14ac:dyDescent="0.25">
      <c r="A257" s="217"/>
      <c r="B257" s="41" t="s">
        <v>70</v>
      </c>
      <c r="C257" s="41" t="s">
        <v>71</v>
      </c>
      <c r="D257" s="41" t="s">
        <v>72</v>
      </c>
      <c r="E257" s="41" t="s">
        <v>73</v>
      </c>
      <c r="F257" s="41" t="s">
        <v>74</v>
      </c>
      <c r="G257" s="41" t="s">
        <v>75</v>
      </c>
      <c r="H257" s="228"/>
      <c r="I257" s="217"/>
      <c r="J257" s="217"/>
      <c r="K257" s="217"/>
      <c r="L257" s="217"/>
      <c r="M257" s="217"/>
      <c r="N257" s="217"/>
      <c r="O257" s="217"/>
    </row>
    <row r="258" spans="1:16" ht="15.75" x14ac:dyDescent="0.25">
      <c r="A258" s="41">
        <v>2302</v>
      </c>
      <c r="B258" s="42">
        <v>314</v>
      </c>
      <c r="C258" s="42"/>
      <c r="D258" s="42"/>
      <c r="E258" s="42"/>
      <c r="F258" s="42"/>
      <c r="G258" s="42"/>
      <c r="H258" s="131"/>
      <c r="I258" s="114"/>
      <c r="J258" s="115"/>
      <c r="K258" s="116"/>
      <c r="L258" s="117"/>
      <c r="M258" s="44">
        <f>B258</f>
        <v>314</v>
      </c>
      <c r="N258" s="118"/>
      <c r="O258" s="117"/>
    </row>
    <row r="259" spans="1:16" ht="15.75" x14ac:dyDescent="0.25">
      <c r="A259" s="41">
        <v>2401</v>
      </c>
      <c r="B259" s="42"/>
      <c r="C259" s="42">
        <v>289</v>
      </c>
      <c r="D259" s="42"/>
      <c r="E259" s="42"/>
      <c r="F259" s="42"/>
      <c r="G259" s="42"/>
      <c r="H259" s="131"/>
      <c r="I259" s="119"/>
      <c r="J259" s="120"/>
      <c r="K259" s="121"/>
      <c r="L259" s="50">
        <f>IF(C259=0,"",C259/B258)</f>
        <v>0.92038216560509556</v>
      </c>
      <c r="M259" s="48">
        <v>292</v>
      </c>
      <c r="N259" s="51">
        <f t="shared" ref="N259:N263" si="30">IF(M259=0,"",M259/M258)</f>
        <v>0.92993630573248409</v>
      </c>
      <c r="O259" s="51">
        <f t="shared" ref="O259:O263" si="31">IF(M259=0,"",100%-N259)</f>
        <v>7.0063694267515908E-2</v>
      </c>
    </row>
    <row r="260" spans="1:16" ht="15.75" x14ac:dyDescent="0.25">
      <c r="A260" s="41">
        <v>2402</v>
      </c>
      <c r="B260" s="42"/>
      <c r="C260" s="42"/>
      <c r="D260" s="42">
        <v>269</v>
      </c>
      <c r="E260" s="42"/>
      <c r="F260" s="42"/>
      <c r="G260" s="42"/>
      <c r="H260" s="131"/>
      <c r="I260" s="119"/>
      <c r="J260" s="120"/>
      <c r="K260" s="121"/>
      <c r="L260" s="166">
        <f>IF(D260=0,"",D260/C259)</f>
        <v>0.9307958477508651</v>
      </c>
      <c r="M260" s="48">
        <v>274</v>
      </c>
      <c r="N260" s="49">
        <f t="shared" si="30"/>
        <v>0.93835616438356162</v>
      </c>
      <c r="O260" s="49">
        <f t="shared" si="31"/>
        <v>6.164383561643838E-2</v>
      </c>
      <c r="P260" s="138">
        <f>M260/M258</f>
        <v>0.87261146496815289</v>
      </c>
    </row>
    <row r="261" spans="1:16" ht="15.75" x14ac:dyDescent="0.25">
      <c r="A261" s="41">
        <v>2501</v>
      </c>
      <c r="B261" s="42"/>
      <c r="C261" s="42"/>
      <c r="D261" s="42"/>
      <c r="E261" s="42">
        <v>255</v>
      </c>
      <c r="F261" s="42"/>
      <c r="G261" s="42"/>
      <c r="H261" s="131"/>
      <c r="I261" s="119"/>
      <c r="J261" s="120"/>
      <c r="K261" s="121"/>
      <c r="L261" s="166">
        <f>IF(E261=0,"",E261/D260)</f>
        <v>0.94795539033457255</v>
      </c>
      <c r="M261" s="48">
        <v>261</v>
      </c>
      <c r="N261" s="49">
        <f t="shared" si="30"/>
        <v>0.95255474452554745</v>
      </c>
      <c r="O261" s="49">
        <f t="shared" si="31"/>
        <v>4.7445255474452552E-2</v>
      </c>
    </row>
    <row r="262" spans="1:16" ht="15.75" x14ac:dyDescent="0.25">
      <c r="A262" s="41">
        <v>2502</v>
      </c>
      <c r="B262" s="42"/>
      <c r="C262" s="42"/>
      <c r="D262" s="42"/>
      <c r="E262" s="42"/>
      <c r="F262" s="42"/>
      <c r="G262" s="42"/>
      <c r="H262" s="131"/>
      <c r="I262" s="119"/>
      <c r="J262" s="120"/>
      <c r="K262" s="121"/>
      <c r="L262" s="166" t="str">
        <f>IF(F262=0,"",F262/E261)</f>
        <v/>
      </c>
      <c r="M262" s="48"/>
      <c r="N262" s="49" t="str">
        <f t="shared" si="30"/>
        <v/>
      </c>
      <c r="O262" s="49" t="str">
        <f t="shared" si="31"/>
        <v/>
      </c>
    </row>
    <row r="263" spans="1:16" ht="15.75" x14ac:dyDescent="0.25">
      <c r="A263" s="136">
        <v>2601</v>
      </c>
      <c r="B263" s="42"/>
      <c r="C263" s="42"/>
      <c r="D263" s="42"/>
      <c r="E263" s="42"/>
      <c r="F263" s="42"/>
      <c r="G263" s="42"/>
      <c r="H263" s="131"/>
      <c r="I263" s="119"/>
      <c r="J263" s="120"/>
      <c r="K263" s="121"/>
      <c r="L263" s="166" t="str">
        <f>IF(G263=0,"",G263/F262)</f>
        <v/>
      </c>
      <c r="M263" s="167"/>
      <c r="N263" s="49" t="str">
        <f t="shared" si="30"/>
        <v/>
      </c>
      <c r="O263" s="49" t="str">
        <f t="shared" si="31"/>
        <v/>
      </c>
    </row>
    <row r="264" spans="1:16" ht="15.75" x14ac:dyDescent="0.25">
      <c r="A264" s="134" t="s">
        <v>102</v>
      </c>
      <c r="B264" s="42"/>
      <c r="C264" s="42"/>
      <c r="D264" s="42"/>
      <c r="E264" s="42"/>
      <c r="F264" s="42"/>
      <c r="G264" s="42"/>
      <c r="H264" s="131"/>
      <c r="I264" s="119"/>
      <c r="J264" s="120"/>
      <c r="K264" s="122"/>
      <c r="L264" s="157"/>
      <c r="M264" s="167"/>
      <c r="N264" s="158"/>
      <c r="O264" s="168"/>
    </row>
    <row r="265" spans="1:16" ht="15.75" x14ac:dyDescent="0.25">
      <c r="A265" s="134" t="s">
        <v>103</v>
      </c>
      <c r="B265" s="42"/>
      <c r="C265" s="42"/>
      <c r="D265" s="42"/>
      <c r="E265" s="42"/>
      <c r="F265" s="42"/>
      <c r="G265" s="42"/>
      <c r="H265" s="131"/>
      <c r="I265" s="119"/>
      <c r="J265" s="120"/>
      <c r="K265" s="122"/>
      <c r="L265" s="157"/>
      <c r="M265" s="167"/>
      <c r="N265" s="158"/>
      <c r="O265" s="168"/>
    </row>
    <row r="266" spans="1:16" ht="15.75" x14ac:dyDescent="0.25">
      <c r="A266" s="134" t="s">
        <v>104</v>
      </c>
      <c r="B266" s="42"/>
      <c r="C266" s="42"/>
      <c r="D266" s="42"/>
      <c r="E266" s="42"/>
      <c r="F266" s="42"/>
      <c r="G266" s="42"/>
      <c r="H266" s="131"/>
      <c r="I266" s="119"/>
      <c r="J266" s="120"/>
      <c r="K266" s="122"/>
      <c r="L266" s="157"/>
      <c r="M266" s="167"/>
      <c r="N266" s="158"/>
      <c r="O266" s="168"/>
    </row>
    <row r="267" spans="1:16" ht="15.75" x14ac:dyDescent="0.25">
      <c r="A267" s="134" t="s">
        <v>105</v>
      </c>
      <c r="B267" s="42"/>
      <c r="C267" s="42"/>
      <c r="D267" s="42"/>
      <c r="E267" s="42"/>
      <c r="F267" s="42"/>
      <c r="G267" s="42"/>
      <c r="H267" s="131"/>
      <c r="I267" s="128"/>
      <c r="J267" s="129"/>
      <c r="K267" s="130"/>
      <c r="L267" s="169"/>
      <c r="M267" s="167"/>
      <c r="N267" s="170"/>
      <c r="O267" s="153"/>
    </row>
    <row r="268" spans="1:16" ht="18" x14ac:dyDescent="0.25">
      <c r="A268" s="22"/>
      <c r="B268" s="254" t="s">
        <v>79</v>
      </c>
      <c r="C268" s="225"/>
      <c r="D268" s="225"/>
      <c r="E268" s="225"/>
      <c r="F268" s="225"/>
      <c r="G268" s="226"/>
      <c r="H268" s="64">
        <f>SUM(H258:H267)</f>
        <v>0</v>
      </c>
      <c r="I268" s="135" t="str">
        <f>IF(H266=0,"",H266/B258)</f>
        <v/>
      </c>
      <c r="J268" s="135" t="str">
        <f>IF(H268=0,"",H268/B258)</f>
        <v/>
      </c>
      <c r="K268" s="135" t="str">
        <f>IF(H266=0,"",J268-I268)</f>
        <v/>
      </c>
      <c r="L268" s="1"/>
      <c r="M268" s="27"/>
      <c r="N268" s="30"/>
      <c r="O268" s="1"/>
    </row>
    <row r="269" spans="1:16" ht="12.75" customHeight="1" x14ac:dyDescent="0.2"/>
    <row r="270" spans="1:16" ht="12.75" customHeight="1" x14ac:dyDescent="0.2"/>
    <row r="271" spans="1:16" ht="26.25" x14ac:dyDescent="0.4">
      <c r="A271" s="31"/>
      <c r="B271" s="255" t="s">
        <v>68</v>
      </c>
      <c r="C271" s="212"/>
      <c r="D271" s="212"/>
      <c r="E271" s="212"/>
      <c r="F271" s="212"/>
      <c r="G271" s="212"/>
      <c r="H271" s="132">
        <v>2402</v>
      </c>
      <c r="I271" s="113"/>
      <c r="J271" s="113"/>
      <c r="K271" s="113"/>
      <c r="L271" s="113"/>
      <c r="M271" s="113"/>
      <c r="N271" s="27"/>
      <c r="O271" s="27"/>
    </row>
    <row r="272" spans="1:16" ht="20.25" x14ac:dyDescent="0.2">
      <c r="A272" s="256" t="s">
        <v>19</v>
      </c>
      <c r="B272" s="224" t="s">
        <v>69</v>
      </c>
      <c r="C272" s="225"/>
      <c r="D272" s="225"/>
      <c r="E272" s="225"/>
      <c r="F272" s="225"/>
      <c r="G272" s="225"/>
      <c r="H272" s="227" t="s">
        <v>20</v>
      </c>
      <c r="I272" s="221" t="s">
        <v>11</v>
      </c>
      <c r="J272" s="221" t="s">
        <v>12</v>
      </c>
      <c r="K272" s="229" t="s">
        <v>13</v>
      </c>
      <c r="L272" s="221" t="s">
        <v>14</v>
      </c>
      <c r="M272" s="222" t="s">
        <v>15</v>
      </c>
      <c r="N272" s="222" t="s">
        <v>16</v>
      </c>
      <c r="O272" s="221" t="s">
        <v>17</v>
      </c>
    </row>
    <row r="273" spans="1:16" ht="15.75" x14ac:dyDescent="0.25">
      <c r="A273" s="217"/>
      <c r="B273" s="41" t="s">
        <v>70</v>
      </c>
      <c r="C273" s="41" t="s">
        <v>71</v>
      </c>
      <c r="D273" s="41" t="s">
        <v>72</v>
      </c>
      <c r="E273" s="41" t="s">
        <v>73</v>
      </c>
      <c r="F273" s="41" t="s">
        <v>74</v>
      </c>
      <c r="G273" s="41" t="s">
        <v>75</v>
      </c>
      <c r="H273" s="228"/>
      <c r="I273" s="217"/>
      <c r="J273" s="217"/>
      <c r="K273" s="217"/>
      <c r="L273" s="217"/>
      <c r="M273" s="217"/>
      <c r="N273" s="217"/>
      <c r="O273" s="217"/>
    </row>
    <row r="274" spans="1:16" ht="15.75" x14ac:dyDescent="0.25">
      <c r="A274" s="41">
        <v>2402</v>
      </c>
      <c r="B274" s="42">
        <v>399</v>
      </c>
      <c r="C274" s="42"/>
      <c r="D274" s="42"/>
      <c r="E274" s="42"/>
      <c r="F274" s="42"/>
      <c r="G274" s="42"/>
      <c r="H274" s="131"/>
      <c r="I274" s="114"/>
      <c r="J274" s="115"/>
      <c r="K274" s="116"/>
      <c r="L274" s="117"/>
      <c r="M274" s="44">
        <f>B274</f>
        <v>399</v>
      </c>
      <c r="N274" s="118"/>
      <c r="O274" s="117"/>
    </row>
    <row r="275" spans="1:16" ht="15.75" x14ac:dyDescent="0.25">
      <c r="A275" s="41">
        <v>2501</v>
      </c>
      <c r="B275" s="42"/>
      <c r="C275" s="42">
        <v>374</v>
      </c>
      <c r="D275" s="42"/>
      <c r="E275" s="42"/>
      <c r="F275" s="42"/>
      <c r="G275" s="42"/>
      <c r="H275" s="131"/>
      <c r="I275" s="119"/>
      <c r="J275" s="120"/>
      <c r="K275" s="121"/>
      <c r="L275" s="50">
        <f>IF(C275=0,"",C275/B274)</f>
        <v>0.93734335839598992</v>
      </c>
      <c r="M275" s="48">
        <v>374</v>
      </c>
      <c r="N275" s="51">
        <f t="shared" ref="N275:N279" si="32">IF(M275=0,"",M275/M274)</f>
        <v>0.93734335839598992</v>
      </c>
      <c r="O275" s="51">
        <f t="shared" ref="O275:O279" si="33">IF(M275=0,"",100%-N275)</f>
        <v>6.2656641604010077E-2</v>
      </c>
    </row>
    <row r="276" spans="1:16" ht="15.75" x14ac:dyDescent="0.25">
      <c r="A276" s="41">
        <v>2502</v>
      </c>
      <c r="B276" s="42"/>
      <c r="C276" s="42"/>
      <c r="D276" s="42"/>
      <c r="E276" s="42"/>
      <c r="F276" s="42"/>
      <c r="G276" s="42"/>
      <c r="H276" s="131"/>
      <c r="I276" s="119"/>
      <c r="J276" s="120"/>
      <c r="K276" s="121"/>
      <c r="L276" s="166" t="str">
        <f>IF(D276=0,"",D276/C275)</f>
        <v/>
      </c>
      <c r="M276" s="48"/>
      <c r="N276" s="49" t="str">
        <f t="shared" si="32"/>
        <v/>
      </c>
      <c r="O276" s="49" t="str">
        <f t="shared" si="33"/>
        <v/>
      </c>
      <c r="P276" s="138">
        <f>M276/M274</f>
        <v>0</v>
      </c>
    </row>
    <row r="277" spans="1:16" ht="15.75" x14ac:dyDescent="0.25">
      <c r="A277" s="136">
        <v>2601</v>
      </c>
      <c r="B277" s="42"/>
      <c r="C277" s="42"/>
      <c r="D277" s="42"/>
      <c r="E277" s="42"/>
      <c r="F277" s="42"/>
      <c r="G277" s="42"/>
      <c r="H277" s="131"/>
      <c r="I277" s="119"/>
      <c r="J277" s="120"/>
      <c r="K277" s="121"/>
      <c r="L277" s="166" t="str">
        <f>IF(E277=0,"",E277/D276)</f>
        <v/>
      </c>
      <c r="M277" s="48"/>
      <c r="N277" s="49" t="str">
        <f t="shared" si="32"/>
        <v/>
      </c>
      <c r="O277" s="49" t="str">
        <f t="shared" si="33"/>
        <v/>
      </c>
    </row>
    <row r="278" spans="1:16" ht="15.75" x14ac:dyDescent="0.25">
      <c r="A278" s="134" t="s">
        <v>102</v>
      </c>
      <c r="B278" s="42"/>
      <c r="C278" s="42"/>
      <c r="D278" s="42"/>
      <c r="E278" s="42"/>
      <c r="F278" s="42"/>
      <c r="G278" s="42"/>
      <c r="H278" s="131"/>
      <c r="I278" s="119"/>
      <c r="J278" s="120"/>
      <c r="K278" s="121"/>
      <c r="L278" s="166" t="str">
        <f>IF(F278=0,"",F278/E277)</f>
        <v/>
      </c>
      <c r="M278" s="48"/>
      <c r="N278" s="49" t="str">
        <f t="shared" si="32"/>
        <v/>
      </c>
      <c r="O278" s="49" t="str">
        <f t="shared" si="33"/>
        <v/>
      </c>
    </row>
    <row r="279" spans="1:16" ht="15.75" x14ac:dyDescent="0.25">
      <c r="A279" s="134" t="s">
        <v>103</v>
      </c>
      <c r="B279" s="42"/>
      <c r="C279" s="42"/>
      <c r="D279" s="42"/>
      <c r="E279" s="42"/>
      <c r="F279" s="42"/>
      <c r="G279" s="42"/>
      <c r="H279" s="131"/>
      <c r="I279" s="119"/>
      <c r="J279" s="120"/>
      <c r="K279" s="121"/>
      <c r="L279" s="166" t="str">
        <f>IF(G279=0,"",G279/F278)</f>
        <v/>
      </c>
      <c r="M279" s="167"/>
      <c r="N279" s="49" t="str">
        <f t="shared" si="32"/>
        <v/>
      </c>
      <c r="O279" s="49" t="str">
        <f t="shared" si="33"/>
        <v/>
      </c>
    </row>
    <row r="280" spans="1:16" ht="15.75" x14ac:dyDescent="0.25">
      <c r="A280" s="134" t="s">
        <v>104</v>
      </c>
      <c r="B280" s="42"/>
      <c r="C280" s="42"/>
      <c r="D280" s="42"/>
      <c r="E280" s="42"/>
      <c r="F280" s="42"/>
      <c r="G280" s="42"/>
      <c r="H280" s="131"/>
      <c r="I280" s="119"/>
      <c r="J280" s="120"/>
      <c r="K280" s="122"/>
      <c r="L280" s="157"/>
      <c r="M280" s="167"/>
      <c r="N280" s="158"/>
      <c r="O280" s="168"/>
    </row>
    <row r="281" spans="1:16" ht="15.75" x14ac:dyDescent="0.25">
      <c r="A281" s="134" t="s">
        <v>105</v>
      </c>
      <c r="B281" s="42"/>
      <c r="C281" s="42"/>
      <c r="D281" s="42"/>
      <c r="E281" s="42"/>
      <c r="F281" s="42"/>
      <c r="G281" s="42"/>
      <c r="H281" s="131"/>
      <c r="I281" s="119"/>
      <c r="J281" s="120"/>
      <c r="K281" s="122"/>
      <c r="L281" s="157"/>
      <c r="M281" s="167"/>
      <c r="N281" s="158"/>
      <c r="O281" s="168"/>
    </row>
    <row r="282" spans="1:16" ht="15.75" x14ac:dyDescent="0.25">
      <c r="A282" s="134" t="s">
        <v>106</v>
      </c>
      <c r="B282" s="42"/>
      <c r="C282" s="42"/>
      <c r="D282" s="42"/>
      <c r="E282" s="42"/>
      <c r="F282" s="42"/>
      <c r="G282" s="42"/>
      <c r="H282" s="131"/>
      <c r="I282" s="119"/>
      <c r="J282" s="120"/>
      <c r="K282" s="122"/>
      <c r="L282" s="157"/>
      <c r="M282" s="167"/>
      <c r="N282" s="158"/>
      <c r="O282" s="168"/>
    </row>
    <row r="283" spans="1:16" ht="15.75" x14ac:dyDescent="0.25">
      <c r="A283" s="134" t="s">
        <v>107</v>
      </c>
      <c r="B283" s="42"/>
      <c r="C283" s="42"/>
      <c r="D283" s="42"/>
      <c r="E283" s="42"/>
      <c r="F283" s="42"/>
      <c r="G283" s="42"/>
      <c r="H283" s="131"/>
      <c r="I283" s="128"/>
      <c r="J283" s="129"/>
      <c r="K283" s="130"/>
      <c r="L283" s="169"/>
      <c r="M283" s="167"/>
      <c r="N283" s="170"/>
      <c r="O283" s="153"/>
    </row>
    <row r="284" spans="1:16" ht="18" x14ac:dyDescent="0.25">
      <c r="A284" s="22"/>
      <c r="B284" s="254" t="s">
        <v>79</v>
      </c>
      <c r="C284" s="225"/>
      <c r="D284" s="225"/>
      <c r="E284" s="225"/>
      <c r="F284" s="225"/>
      <c r="G284" s="226"/>
      <c r="H284" s="64">
        <f>SUM(H274:H283)</f>
        <v>0</v>
      </c>
      <c r="I284" s="135" t="str">
        <f>IF(H282=0,"",H282/B274)</f>
        <v/>
      </c>
      <c r="J284" s="135" t="str">
        <f>IF(H284=0,"",H284/B274)</f>
        <v/>
      </c>
      <c r="K284" s="135" t="str">
        <f>IF(H282=0,"",J284-I284)</f>
        <v/>
      </c>
      <c r="L284" s="1"/>
      <c r="M284" s="27"/>
      <c r="N284" s="30"/>
      <c r="O284" s="1"/>
    </row>
    <row r="285" spans="1:16" ht="12.75" customHeight="1" x14ac:dyDescent="0.2"/>
    <row r="286" spans="1:16" ht="12.75" customHeight="1" x14ac:dyDescent="0.2"/>
    <row r="287" spans="1:16" ht="12.75" customHeight="1" x14ac:dyDescent="0.2"/>
    <row r="288" spans="1:16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</sheetData>
  <mergeCells count="204">
    <mergeCell ref="N272:N273"/>
    <mergeCell ref="O272:O273"/>
    <mergeCell ref="B284:G284"/>
    <mergeCell ref="B271:G271"/>
    <mergeCell ref="A272:A273"/>
    <mergeCell ref="B272:G272"/>
    <mergeCell ref="H272:H273"/>
    <mergeCell ref="I272:I273"/>
    <mergeCell ref="J272:J273"/>
    <mergeCell ref="K272:K273"/>
    <mergeCell ref="L272:L273"/>
    <mergeCell ref="M272:M273"/>
    <mergeCell ref="N256:N257"/>
    <mergeCell ref="O256:O257"/>
    <mergeCell ref="B268:G268"/>
    <mergeCell ref="B255:G255"/>
    <mergeCell ref="A256:A257"/>
    <mergeCell ref="B256:G256"/>
    <mergeCell ref="H256:H257"/>
    <mergeCell ref="I256:I257"/>
    <mergeCell ref="J256:J257"/>
    <mergeCell ref="K256:K257"/>
    <mergeCell ref="L256:L257"/>
    <mergeCell ref="M256:M257"/>
    <mergeCell ref="K173:K174"/>
    <mergeCell ref="L173:L174"/>
    <mergeCell ref="M173:M174"/>
    <mergeCell ref="N173:N174"/>
    <mergeCell ref="O173:O174"/>
    <mergeCell ref="B169:G169"/>
    <mergeCell ref="B172:G172"/>
    <mergeCell ref="A173:A174"/>
    <mergeCell ref="B173:G173"/>
    <mergeCell ref="H173:H174"/>
    <mergeCell ref="I173:I174"/>
    <mergeCell ref="J173:J174"/>
    <mergeCell ref="K138:K139"/>
    <mergeCell ref="L138:L139"/>
    <mergeCell ref="M138:M139"/>
    <mergeCell ref="N138:N139"/>
    <mergeCell ref="O138:O139"/>
    <mergeCell ref="B134:G134"/>
    <mergeCell ref="B137:G137"/>
    <mergeCell ref="A138:A139"/>
    <mergeCell ref="B138:G138"/>
    <mergeCell ref="H138:H139"/>
    <mergeCell ref="I138:I139"/>
    <mergeCell ref="J138:J139"/>
    <mergeCell ref="K122:K123"/>
    <mergeCell ref="L122:L123"/>
    <mergeCell ref="M122:M123"/>
    <mergeCell ref="N122:N123"/>
    <mergeCell ref="O122:O123"/>
    <mergeCell ref="B115:G115"/>
    <mergeCell ref="B121:G121"/>
    <mergeCell ref="A122:A123"/>
    <mergeCell ref="B122:G122"/>
    <mergeCell ref="H122:H123"/>
    <mergeCell ref="I122:I123"/>
    <mergeCell ref="J122:J123"/>
    <mergeCell ref="K103:K104"/>
    <mergeCell ref="L103:L104"/>
    <mergeCell ref="M103:M104"/>
    <mergeCell ref="N103:N104"/>
    <mergeCell ref="O103:O104"/>
    <mergeCell ref="B99:G99"/>
    <mergeCell ref="B102:G102"/>
    <mergeCell ref="A103:A104"/>
    <mergeCell ref="B103:G103"/>
    <mergeCell ref="H103:H104"/>
    <mergeCell ref="I103:I104"/>
    <mergeCell ref="J103:J104"/>
    <mergeCell ref="J68:J69"/>
    <mergeCell ref="K87:K88"/>
    <mergeCell ref="L87:L88"/>
    <mergeCell ref="M87:M88"/>
    <mergeCell ref="N87:N88"/>
    <mergeCell ref="O87:O88"/>
    <mergeCell ref="B80:G80"/>
    <mergeCell ref="B86:G86"/>
    <mergeCell ref="A87:A88"/>
    <mergeCell ref="B87:G87"/>
    <mergeCell ref="H87:H88"/>
    <mergeCell ref="I87:I88"/>
    <mergeCell ref="J87:J88"/>
    <mergeCell ref="B252:G252"/>
    <mergeCell ref="K52:K53"/>
    <mergeCell ref="L52:L53"/>
    <mergeCell ref="M52:M53"/>
    <mergeCell ref="N52:N53"/>
    <mergeCell ref="O52:O53"/>
    <mergeCell ref="B48:G48"/>
    <mergeCell ref="B51:G51"/>
    <mergeCell ref="A52:A53"/>
    <mergeCell ref="B52:G52"/>
    <mergeCell ref="H52:H53"/>
    <mergeCell ref="I52:I53"/>
    <mergeCell ref="J52:J53"/>
    <mergeCell ref="K68:K69"/>
    <mergeCell ref="L68:L69"/>
    <mergeCell ref="M68:M69"/>
    <mergeCell ref="N68:N69"/>
    <mergeCell ref="O68:O69"/>
    <mergeCell ref="B64:G64"/>
    <mergeCell ref="B67:G67"/>
    <mergeCell ref="A68:A69"/>
    <mergeCell ref="B68:G68"/>
    <mergeCell ref="H68:H69"/>
    <mergeCell ref="I68:I69"/>
    <mergeCell ref="K240:K241"/>
    <mergeCell ref="L240:L241"/>
    <mergeCell ref="M240:M241"/>
    <mergeCell ref="N240:N241"/>
    <mergeCell ref="O240:O241"/>
    <mergeCell ref="B236:G236"/>
    <mergeCell ref="B239:G239"/>
    <mergeCell ref="A240:A241"/>
    <mergeCell ref="B240:G240"/>
    <mergeCell ref="H240:H241"/>
    <mergeCell ref="I240:I241"/>
    <mergeCell ref="J240:J241"/>
    <mergeCell ref="K36:K37"/>
    <mergeCell ref="L36:L37"/>
    <mergeCell ref="M36:M37"/>
    <mergeCell ref="N36:N37"/>
    <mergeCell ref="O36:O37"/>
    <mergeCell ref="B32:G32"/>
    <mergeCell ref="B35:G35"/>
    <mergeCell ref="A36:A37"/>
    <mergeCell ref="B36:G36"/>
    <mergeCell ref="H36:H37"/>
    <mergeCell ref="I36:I37"/>
    <mergeCell ref="J36:J37"/>
    <mergeCell ref="K20:K21"/>
    <mergeCell ref="L20:L21"/>
    <mergeCell ref="M20:M21"/>
    <mergeCell ref="N20:N21"/>
    <mergeCell ref="O20:O21"/>
    <mergeCell ref="B16:G16"/>
    <mergeCell ref="B19:G19"/>
    <mergeCell ref="A20:A21"/>
    <mergeCell ref="B20:G20"/>
    <mergeCell ref="H20:H21"/>
    <mergeCell ref="I20:I21"/>
    <mergeCell ref="J20:J21"/>
    <mergeCell ref="L4:L5"/>
    <mergeCell ref="M4:M5"/>
    <mergeCell ref="N4:N5"/>
    <mergeCell ref="O4:O5"/>
    <mergeCell ref="B3:G3"/>
    <mergeCell ref="A4:A5"/>
    <mergeCell ref="B4:G4"/>
    <mergeCell ref="H4:H5"/>
    <mergeCell ref="I4:I5"/>
    <mergeCell ref="J4:J5"/>
    <mergeCell ref="K4:K5"/>
    <mergeCell ref="K224:K225"/>
    <mergeCell ref="L224:L225"/>
    <mergeCell ref="M224:M225"/>
    <mergeCell ref="N224:N225"/>
    <mergeCell ref="O224:O225"/>
    <mergeCell ref="B220:G220"/>
    <mergeCell ref="B223:G223"/>
    <mergeCell ref="A224:A225"/>
    <mergeCell ref="B224:G224"/>
    <mergeCell ref="H224:H225"/>
    <mergeCell ref="I224:I225"/>
    <mergeCell ref="J224:J225"/>
    <mergeCell ref="K208:K209"/>
    <mergeCell ref="L208:L209"/>
    <mergeCell ref="M208:M209"/>
    <mergeCell ref="N208:N209"/>
    <mergeCell ref="O208:O209"/>
    <mergeCell ref="B204:G204"/>
    <mergeCell ref="B207:G207"/>
    <mergeCell ref="A208:A209"/>
    <mergeCell ref="B208:G208"/>
    <mergeCell ref="H208:H209"/>
    <mergeCell ref="I208:I209"/>
    <mergeCell ref="J208:J209"/>
    <mergeCell ref="K192:K193"/>
    <mergeCell ref="L192:L193"/>
    <mergeCell ref="M192:M193"/>
    <mergeCell ref="N192:N193"/>
    <mergeCell ref="O192:O193"/>
    <mergeCell ref="B185:G185"/>
    <mergeCell ref="B191:G191"/>
    <mergeCell ref="A192:A193"/>
    <mergeCell ref="B192:G192"/>
    <mergeCell ref="H192:H193"/>
    <mergeCell ref="I192:I193"/>
    <mergeCell ref="J192:J193"/>
    <mergeCell ref="K157:K158"/>
    <mergeCell ref="L157:L158"/>
    <mergeCell ref="M157:M158"/>
    <mergeCell ref="N157:N158"/>
    <mergeCell ref="O157:O158"/>
    <mergeCell ref="B150:G150"/>
    <mergeCell ref="B156:G156"/>
    <mergeCell ref="A157:A158"/>
    <mergeCell ref="B157:G157"/>
    <mergeCell ref="H157:H158"/>
    <mergeCell ref="I157:I158"/>
    <mergeCell ref="J157:J158"/>
  </mergeCells>
  <pageMargins left="0.7" right="0.7" top="0.75" bottom="0.75" header="0" footer="0"/>
  <pageSetup orientation="landscape" r:id="rId1"/>
  <ignoredErrors>
    <ignoredError sqref="A12:A15 A27:A31 A42:A47 A57:A63 A72:A79 A90:A98 A111:A114 A130:A133 A146:A149 A165:A168 A181:A184 A200:A203 A216:A219 A232:A235 A248:A251 A264:A267 A278:A28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Administracion</vt:lpstr>
      <vt:lpstr>Cs computacionales</vt:lpstr>
      <vt:lpstr>COMPUTACION</vt:lpstr>
      <vt:lpstr>Enfermeria</vt:lpstr>
      <vt:lpstr>DERECHO</vt:lpstr>
      <vt:lpstr>MEDICO CIR</vt:lpstr>
      <vt:lpstr>Bachillerato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</dc:creator>
  <cp:lastModifiedBy>Luis Rodolfo Samperio Llano</cp:lastModifiedBy>
  <dcterms:created xsi:type="dcterms:W3CDTF">2003-03-18T16:53:22Z</dcterms:created>
  <dcterms:modified xsi:type="dcterms:W3CDTF">2025-10-27T14:29:15Z</dcterms:modified>
</cp:coreProperties>
</file>