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5A75F5C3-99A1-45A8-A64C-0A5F4B1E6378}" xr6:coauthVersionLast="44" xr6:coauthVersionMax="44" xr10:uidLastSave="{00000000-0000-0000-0000-000000000000}"/>
  <bookViews>
    <workbookView xWindow="21090" yWindow="60" windowWidth="18060" windowHeight="20820" xr2:uid="{00000000-000D-0000-FFFF-FFFF00000000}"/>
  </bookViews>
  <sheets>
    <sheet name="TURISMO" sheetId="1" r:id="rId1"/>
    <sheet name="Gestión Tecnológica" sheetId="2" r:id="rId2"/>
    <sheet name="ELECT. TELECOM" sheetId="3" r:id="rId3"/>
    <sheet name="Ing Computacion" sheetId="4" r:id="rId4"/>
    <sheet name="Ing Tec Info" sheetId="5" r:id="rId5"/>
    <sheet name="Ing Automatizacion" sheetId="6" r:id="rId6"/>
    <sheet name="Ing Autom Indust" sheetId="7" r:id="rId7"/>
    <sheet name="BACHILLERATO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12" roundtripDataSignature="AMtx7mjryhRcIu+jJ+Wx+LEgTCPmGn9n3w=="/>
    </ext>
  </extLst>
</workbook>
</file>

<file path=xl/calcChain.xml><?xml version="1.0" encoding="utf-8"?>
<calcChain xmlns="http://schemas.openxmlformats.org/spreadsheetml/2006/main">
  <c r="K332" i="8" l="1"/>
  <c r="J332" i="8"/>
  <c r="I332" i="8"/>
  <c r="H332" i="8"/>
  <c r="O329" i="8"/>
  <c r="N329" i="8"/>
  <c r="L329" i="8"/>
  <c r="O328" i="8"/>
  <c r="N328" i="8"/>
  <c r="L328" i="8"/>
  <c r="O327" i="8"/>
  <c r="N327" i="8"/>
  <c r="L327" i="8"/>
  <c r="P326" i="8"/>
  <c r="O326" i="8"/>
  <c r="N326" i="8"/>
  <c r="L326" i="8"/>
  <c r="L325" i="8"/>
  <c r="M324" i="8"/>
  <c r="N325" i="8" s="1"/>
  <c r="O325" i="8" s="1"/>
  <c r="L324" i="8"/>
  <c r="L312" i="8"/>
  <c r="O315" i="8"/>
  <c r="N315" i="8"/>
  <c r="L315" i="8"/>
  <c r="N314" i="8"/>
  <c r="O314" i="8" s="1"/>
  <c r="L314" i="8"/>
  <c r="N313" i="8"/>
  <c r="O313" i="8" s="1"/>
  <c r="L313" i="8"/>
  <c r="L301" i="8"/>
  <c r="L300" i="8"/>
  <c r="N300" i="8"/>
  <c r="O300" i="8"/>
  <c r="N301" i="8"/>
  <c r="O301" i="8"/>
  <c r="N307" i="7"/>
  <c r="L307" i="7"/>
  <c r="K307" i="7"/>
  <c r="M307" i="7" s="1"/>
  <c r="P305" i="7"/>
  <c r="Q304" i="7"/>
  <c r="Q305" i="7" s="1"/>
  <c r="R299" i="7"/>
  <c r="Q299" i="7"/>
  <c r="O299" i="7"/>
  <c r="R298" i="7"/>
  <c r="Q298" i="7"/>
  <c r="O298" i="7"/>
  <c r="R297" i="7"/>
  <c r="Q297" i="7"/>
  <c r="O297" i="7"/>
  <c r="R296" i="7"/>
  <c r="Q296" i="7"/>
  <c r="O296" i="7"/>
  <c r="R295" i="7"/>
  <c r="Q295" i="7"/>
  <c r="O295" i="7"/>
  <c r="R294" i="7"/>
  <c r="Q294" i="7"/>
  <c r="O294" i="7"/>
  <c r="R293" i="7"/>
  <c r="O293" i="7"/>
  <c r="P292" i="7"/>
  <c r="S294" i="7" s="1"/>
  <c r="O252" i="7"/>
  <c r="O232" i="7"/>
  <c r="O212" i="7"/>
  <c r="Q293" i="7" l="1"/>
  <c r="N316" i="5"/>
  <c r="L316" i="5"/>
  <c r="K316" i="5"/>
  <c r="M316" i="5" s="1"/>
  <c r="P314" i="5"/>
  <c r="Q313" i="5"/>
  <c r="Q314" i="5" s="1"/>
  <c r="R308" i="5"/>
  <c r="Q308" i="5"/>
  <c r="O308" i="5"/>
  <c r="R307" i="5"/>
  <c r="Q307" i="5"/>
  <c r="O307" i="5"/>
  <c r="R306" i="5"/>
  <c r="Q306" i="5"/>
  <c r="O306" i="5"/>
  <c r="R305" i="5"/>
  <c r="Q305" i="5"/>
  <c r="O305" i="5"/>
  <c r="R304" i="5"/>
  <c r="Q304" i="5"/>
  <c r="O304" i="5"/>
  <c r="R303" i="5"/>
  <c r="Q303" i="5"/>
  <c r="O303" i="5"/>
  <c r="R302" i="5"/>
  <c r="Q302" i="5"/>
  <c r="O302" i="5"/>
  <c r="O301" i="5"/>
  <c r="P300" i="5"/>
  <c r="Q301" i="5" s="1"/>
  <c r="R301" i="5" s="1"/>
  <c r="P278" i="5"/>
  <c r="N968" i="1"/>
  <c r="L968" i="1"/>
  <c r="K968" i="1"/>
  <c r="M968" i="1" s="1"/>
  <c r="P966" i="1"/>
  <c r="Q965" i="1"/>
  <c r="Q966" i="1" s="1"/>
  <c r="R960" i="1"/>
  <c r="Q960" i="1"/>
  <c r="O960" i="1"/>
  <c r="R959" i="1"/>
  <c r="Q959" i="1"/>
  <c r="O959" i="1"/>
  <c r="R958" i="1"/>
  <c r="Q958" i="1"/>
  <c r="O958" i="1"/>
  <c r="R957" i="1"/>
  <c r="Q957" i="1"/>
  <c r="O957" i="1"/>
  <c r="R956" i="1"/>
  <c r="Q956" i="1"/>
  <c r="O956" i="1"/>
  <c r="R955" i="1"/>
  <c r="Q955" i="1"/>
  <c r="O955" i="1"/>
  <c r="S954" i="1"/>
  <c r="R954" i="1"/>
  <c r="Q954" i="1"/>
  <c r="O954" i="1"/>
  <c r="R953" i="1"/>
  <c r="Q953" i="1"/>
  <c r="O953" i="1"/>
  <c r="P952" i="1"/>
  <c r="S302" i="5" l="1"/>
  <c r="I290" i="8"/>
  <c r="L299" i="8" l="1"/>
  <c r="N286" i="7"/>
  <c r="L286" i="7"/>
  <c r="K286" i="7"/>
  <c r="M286" i="7" s="1"/>
  <c r="P284" i="7"/>
  <c r="Q283" i="7"/>
  <c r="Q284" i="7" s="1"/>
  <c r="R278" i="7"/>
  <c r="Q278" i="7"/>
  <c r="O278" i="7"/>
  <c r="R277" i="7"/>
  <c r="Q277" i="7"/>
  <c r="O277" i="7"/>
  <c r="R276" i="7"/>
  <c r="Q276" i="7"/>
  <c r="O276" i="7"/>
  <c r="R275" i="7"/>
  <c r="Q275" i="7"/>
  <c r="O275" i="7"/>
  <c r="R274" i="7"/>
  <c r="Q274" i="7"/>
  <c r="O274" i="7"/>
  <c r="R273" i="7"/>
  <c r="Q273" i="7"/>
  <c r="O273" i="7"/>
  <c r="O272" i="7"/>
  <c r="P271" i="7"/>
  <c r="S273" i="7" s="1"/>
  <c r="O231" i="7"/>
  <c r="O211" i="7"/>
  <c r="N294" i="5"/>
  <c r="M294" i="5"/>
  <c r="L294" i="5"/>
  <c r="K294" i="5"/>
  <c r="P292" i="5"/>
  <c r="Q291" i="5"/>
  <c r="Q292" i="5" s="1"/>
  <c r="R286" i="5"/>
  <c r="Q286" i="5"/>
  <c r="O286" i="5"/>
  <c r="R285" i="5"/>
  <c r="Q285" i="5"/>
  <c r="O285" i="5"/>
  <c r="R284" i="5"/>
  <c r="Q284" i="5"/>
  <c r="O284" i="5"/>
  <c r="R283" i="5"/>
  <c r="Q283" i="5"/>
  <c r="O283" i="5"/>
  <c r="R282" i="5"/>
  <c r="Q282" i="5"/>
  <c r="O282" i="5"/>
  <c r="R281" i="5"/>
  <c r="Q281" i="5"/>
  <c r="O281" i="5"/>
  <c r="S280" i="5"/>
  <c r="R280" i="5"/>
  <c r="Q280" i="5"/>
  <c r="O280" i="5"/>
  <c r="Q279" i="5"/>
  <c r="R279" i="5" s="1"/>
  <c r="O279" i="5"/>
  <c r="N946" i="1"/>
  <c r="M946" i="1"/>
  <c r="L946" i="1"/>
  <c r="K946" i="1"/>
  <c r="P944" i="1"/>
  <c r="Q943" i="1"/>
  <c r="Q944" i="1" s="1"/>
  <c r="R938" i="1"/>
  <c r="Q938" i="1"/>
  <c r="O938" i="1"/>
  <c r="R937" i="1"/>
  <c r="Q937" i="1"/>
  <c r="O937" i="1"/>
  <c r="R936" i="1"/>
  <c r="Q936" i="1"/>
  <c r="O936" i="1"/>
  <c r="R935" i="1"/>
  <c r="Q935" i="1"/>
  <c r="O935" i="1"/>
  <c r="R934" i="1"/>
  <c r="Q934" i="1"/>
  <c r="O934" i="1"/>
  <c r="R933" i="1"/>
  <c r="Q933" i="1"/>
  <c r="O933" i="1"/>
  <c r="S932" i="1"/>
  <c r="R932" i="1"/>
  <c r="Q932" i="1"/>
  <c r="O932" i="1"/>
  <c r="Q931" i="1"/>
  <c r="R931" i="1" s="1"/>
  <c r="O931" i="1"/>
  <c r="P930" i="1"/>
  <c r="Q272" i="7" l="1"/>
  <c r="R272" i="7" s="1"/>
  <c r="L298" i="8"/>
  <c r="K318" i="8"/>
  <c r="I318" i="8"/>
  <c r="H318" i="8"/>
  <c r="J318" i="8" s="1"/>
  <c r="O312" i="8"/>
  <c r="N312" i="8"/>
  <c r="L311" i="8"/>
  <c r="M310" i="8"/>
  <c r="P312" i="8" s="1"/>
  <c r="L310" i="8"/>
  <c r="P298" i="8"/>
  <c r="Q231" i="7"/>
  <c r="Q232" i="7"/>
  <c r="Q233" i="7"/>
  <c r="Q234" i="7"/>
  <c r="Q235" i="7"/>
  <c r="Q236" i="7"/>
  <c r="Q252" i="7"/>
  <c r="R252" i="7" s="1"/>
  <c r="Q253" i="7"/>
  <c r="Q254" i="7"/>
  <c r="Q255" i="7"/>
  <c r="Q256" i="7"/>
  <c r="Q257" i="7"/>
  <c r="Q251" i="7"/>
  <c r="R251" i="7" s="1"/>
  <c r="O251" i="7"/>
  <c r="Q230" i="7"/>
  <c r="O230" i="7"/>
  <c r="N265" i="7"/>
  <c r="L265" i="7"/>
  <c r="K265" i="7"/>
  <c r="M265" i="7" s="1"/>
  <c r="P263" i="7"/>
  <c r="Q262" i="7"/>
  <c r="Q263" i="7" s="1"/>
  <c r="R257" i="7"/>
  <c r="O257" i="7"/>
  <c r="R256" i="7"/>
  <c r="O256" i="7"/>
  <c r="R255" i="7"/>
  <c r="O255" i="7"/>
  <c r="R254" i="7"/>
  <c r="O254" i="7"/>
  <c r="R253" i="7"/>
  <c r="O253" i="7"/>
  <c r="P250" i="7"/>
  <c r="S252" i="7" s="1"/>
  <c r="O210" i="7"/>
  <c r="N272" i="5"/>
  <c r="L272" i="5"/>
  <c r="K272" i="5"/>
  <c r="M272" i="5" s="1"/>
  <c r="P270" i="5"/>
  <c r="Q269" i="5"/>
  <c r="Q270" i="5" s="1"/>
  <c r="R264" i="5"/>
  <c r="Q264" i="5"/>
  <c r="O264" i="5"/>
  <c r="R263" i="5"/>
  <c r="Q263" i="5"/>
  <c r="O263" i="5"/>
  <c r="R262" i="5"/>
  <c r="Q262" i="5"/>
  <c r="O262" i="5"/>
  <c r="R261" i="5"/>
  <c r="Q261" i="5"/>
  <c r="O261" i="5"/>
  <c r="R260" i="5"/>
  <c r="Q260" i="5"/>
  <c r="O260" i="5"/>
  <c r="R259" i="5"/>
  <c r="Q259" i="5"/>
  <c r="O259" i="5"/>
  <c r="S258" i="5"/>
  <c r="Q258" i="5"/>
  <c r="R258" i="5" s="1"/>
  <c r="O258" i="5"/>
  <c r="Q257" i="5"/>
  <c r="R257" i="5" s="1"/>
  <c r="O257" i="5"/>
  <c r="N924" i="1"/>
  <c r="M924" i="1"/>
  <c r="L924" i="1"/>
  <c r="K924" i="1"/>
  <c r="P922" i="1"/>
  <c r="Q921" i="1"/>
  <c r="Q922" i="1" s="1"/>
  <c r="R916" i="1"/>
  <c r="Q916" i="1"/>
  <c r="O916" i="1"/>
  <c r="R915" i="1"/>
  <c r="Q915" i="1"/>
  <c r="O915" i="1"/>
  <c r="R914" i="1"/>
  <c r="Q914" i="1"/>
  <c r="O914" i="1"/>
  <c r="R913" i="1"/>
  <c r="Q913" i="1"/>
  <c r="O913" i="1"/>
  <c r="R912" i="1"/>
  <c r="Q912" i="1"/>
  <c r="O912" i="1"/>
  <c r="R911" i="1"/>
  <c r="Q911" i="1"/>
  <c r="O911" i="1"/>
  <c r="S910" i="1"/>
  <c r="Q910" i="1"/>
  <c r="R910" i="1" s="1"/>
  <c r="O910" i="1"/>
  <c r="Q909" i="1"/>
  <c r="R909" i="1" s="1"/>
  <c r="O909" i="1"/>
  <c r="P908" i="1"/>
  <c r="N311" i="8" l="1"/>
  <c r="O311" i="8" s="1"/>
  <c r="I273" i="8"/>
  <c r="N297" i="8" l="1"/>
  <c r="O297" i="8" s="1"/>
  <c r="N299" i="8"/>
  <c r="O299" i="8" s="1"/>
  <c r="N298" i="8"/>
  <c r="O298" i="8" s="1"/>
  <c r="L297" i="8"/>
  <c r="P229" i="7"/>
  <c r="S231" i="7" s="1"/>
  <c r="Q209" i="7"/>
  <c r="R209" i="7" s="1"/>
  <c r="O209" i="7"/>
  <c r="N244" i="7"/>
  <c r="L244" i="7"/>
  <c r="K244" i="7"/>
  <c r="M244" i="7" s="1"/>
  <c r="P242" i="7"/>
  <c r="Q241" i="7"/>
  <c r="Q242" i="7" s="1"/>
  <c r="R236" i="7"/>
  <c r="O236" i="7"/>
  <c r="R235" i="7"/>
  <c r="O235" i="7"/>
  <c r="R234" i="7"/>
  <c r="O234" i="7"/>
  <c r="R233" i="7"/>
  <c r="O233" i="7"/>
  <c r="R232" i="7"/>
  <c r="R231" i="7"/>
  <c r="R230" i="7"/>
  <c r="S210" i="7"/>
  <c r="S188" i="7"/>
  <c r="N250" i="5"/>
  <c r="M250" i="5"/>
  <c r="L250" i="5"/>
  <c r="K250" i="5"/>
  <c r="P248" i="5"/>
  <c r="Q247" i="5"/>
  <c r="Q248" i="5" s="1"/>
  <c r="R242" i="5"/>
  <c r="Q242" i="5"/>
  <c r="O242" i="5"/>
  <c r="R241" i="5"/>
  <c r="Q241" i="5"/>
  <c r="O241" i="5"/>
  <c r="R240" i="5"/>
  <c r="Q240" i="5"/>
  <c r="O240" i="5"/>
  <c r="R239" i="5"/>
  <c r="Q239" i="5"/>
  <c r="O239" i="5"/>
  <c r="R238" i="5"/>
  <c r="Q238" i="5"/>
  <c r="O238" i="5"/>
  <c r="Q237" i="5"/>
  <c r="R237" i="5" s="1"/>
  <c r="O237" i="5"/>
  <c r="S236" i="5"/>
  <c r="Q236" i="5"/>
  <c r="R236" i="5" s="1"/>
  <c r="O236" i="5"/>
  <c r="Q235" i="5"/>
  <c r="R235" i="5" s="1"/>
  <c r="O235" i="5"/>
  <c r="S213" i="5"/>
  <c r="S191" i="5"/>
  <c r="P886" i="1" l="1"/>
  <c r="S888" i="1" s="1"/>
  <c r="N902" i="1"/>
  <c r="L902" i="1"/>
  <c r="K902" i="1"/>
  <c r="M902" i="1" s="1"/>
  <c r="P900" i="1"/>
  <c r="Q899" i="1"/>
  <c r="Q900" i="1" s="1"/>
  <c r="R894" i="1"/>
  <c r="Q894" i="1"/>
  <c r="O894" i="1"/>
  <c r="R893" i="1"/>
  <c r="Q893" i="1"/>
  <c r="O893" i="1"/>
  <c r="R892" i="1"/>
  <c r="Q892" i="1"/>
  <c r="O892" i="1"/>
  <c r="R891" i="1"/>
  <c r="Q891" i="1"/>
  <c r="O891" i="1"/>
  <c r="R890" i="1"/>
  <c r="Q890" i="1"/>
  <c r="O890" i="1"/>
  <c r="Q889" i="1"/>
  <c r="R889" i="1" s="1"/>
  <c r="O889" i="1"/>
  <c r="Q888" i="1"/>
  <c r="R888" i="1" s="1"/>
  <c r="O888" i="1"/>
  <c r="Q887" i="1"/>
  <c r="R887" i="1" s="1"/>
  <c r="O887" i="1"/>
  <c r="S866" i="1"/>
  <c r="S844" i="1"/>
  <c r="L23" i="7" l="1"/>
  <c r="W26" i="7" l="1"/>
  <c r="V681" i="1"/>
  <c r="X155" i="7" l="1"/>
  <c r="W156" i="5"/>
  <c r="X811" i="1"/>
  <c r="S820" i="1" l="1"/>
  <c r="S166" i="5"/>
  <c r="S165" i="7"/>
  <c r="P282" i="8"/>
  <c r="L23" i="5" l="1"/>
  <c r="M414" i="2"/>
  <c r="O412" i="2"/>
  <c r="O390" i="2"/>
  <c r="M392" i="2"/>
  <c r="M369" i="2"/>
  <c r="O367" i="2"/>
  <c r="V375" i="2" s="1"/>
  <c r="I225" i="8" l="1"/>
  <c r="K193" i="8"/>
  <c r="K128" i="8"/>
  <c r="K304" i="8"/>
  <c r="I304" i="8"/>
  <c r="H304" i="8"/>
  <c r="J304" i="8" s="1"/>
  <c r="M296" i="8"/>
  <c r="L296" i="8"/>
  <c r="H290" i="8"/>
  <c r="J290" i="8" s="1"/>
  <c r="K290" i="8" s="1"/>
  <c r="N285" i="8"/>
  <c r="O285" i="8" s="1"/>
  <c r="L285" i="8"/>
  <c r="O284" i="8"/>
  <c r="N284" i="8"/>
  <c r="L284" i="8"/>
  <c r="N283" i="8"/>
  <c r="O283" i="8" s="1"/>
  <c r="L283" i="8"/>
  <c r="N282" i="8"/>
  <c r="O282" i="8" s="1"/>
  <c r="L282" i="8"/>
  <c r="L281" i="8"/>
  <c r="M280" i="8"/>
  <c r="N281" i="8" s="1"/>
  <c r="O281" i="8" s="1"/>
  <c r="H273" i="8"/>
  <c r="J273" i="8" s="1"/>
  <c r="K273" i="8" s="1"/>
  <c r="N268" i="8"/>
  <c r="O268" i="8" s="1"/>
  <c r="L268" i="8"/>
  <c r="N267" i="8"/>
  <c r="O267" i="8" s="1"/>
  <c r="L267" i="8"/>
  <c r="O266" i="8"/>
  <c r="N266" i="8"/>
  <c r="L266" i="8"/>
  <c r="P265" i="8"/>
  <c r="N265" i="8"/>
  <c r="O265" i="8" s="1"/>
  <c r="L265" i="8"/>
  <c r="N264" i="8"/>
  <c r="O264" i="8" s="1"/>
  <c r="L264" i="8"/>
  <c r="M263" i="8"/>
  <c r="K257" i="8"/>
  <c r="I257" i="8"/>
  <c r="H257" i="8"/>
  <c r="J257" i="8" s="1"/>
  <c r="O252" i="8"/>
  <c r="N252" i="8"/>
  <c r="L252" i="8"/>
  <c r="O251" i="8"/>
  <c r="N251" i="8"/>
  <c r="L251" i="8"/>
  <c r="O250" i="8"/>
  <c r="N250" i="8"/>
  <c r="L250" i="8"/>
  <c r="P249" i="8"/>
  <c r="O249" i="8"/>
  <c r="N249" i="8"/>
  <c r="L249" i="8"/>
  <c r="O248" i="8"/>
  <c r="N248" i="8"/>
  <c r="L248" i="8"/>
  <c r="M247" i="8"/>
  <c r="I241" i="8"/>
  <c r="H241" i="8"/>
  <c r="J241" i="8" s="1"/>
  <c r="K241" i="8" s="1"/>
  <c r="O236" i="8"/>
  <c r="N236" i="8"/>
  <c r="L236" i="8"/>
  <c r="O235" i="8"/>
  <c r="N235" i="8"/>
  <c r="L235" i="8"/>
  <c r="N234" i="8"/>
  <c r="O234" i="8" s="1"/>
  <c r="L234" i="8"/>
  <c r="P233" i="8"/>
  <c r="O233" i="8"/>
  <c r="N233" i="8"/>
  <c r="L233" i="8"/>
  <c r="N232" i="8"/>
  <c r="O232" i="8" s="1"/>
  <c r="L232" i="8"/>
  <c r="M231" i="8"/>
  <c r="H225" i="8"/>
  <c r="J225" i="8" s="1"/>
  <c r="K225" i="8" s="1"/>
  <c r="N220" i="8"/>
  <c r="O220" i="8" s="1"/>
  <c r="L220" i="8"/>
  <c r="O219" i="8"/>
  <c r="N219" i="8"/>
  <c r="L219" i="8"/>
  <c r="O218" i="8"/>
  <c r="N218" i="8"/>
  <c r="L218" i="8"/>
  <c r="N217" i="8"/>
  <c r="O217" i="8" s="1"/>
  <c r="L217" i="8"/>
  <c r="O216" i="8"/>
  <c r="N216" i="8"/>
  <c r="L216" i="8"/>
  <c r="M215" i="8"/>
  <c r="P217" i="8" s="1"/>
  <c r="K209" i="8"/>
  <c r="J209" i="8"/>
  <c r="I209" i="8"/>
  <c r="H209" i="8"/>
  <c r="N204" i="8"/>
  <c r="O204" i="8" s="1"/>
  <c r="L204" i="8"/>
  <c r="N203" i="8"/>
  <c r="O203" i="8" s="1"/>
  <c r="L203" i="8"/>
  <c r="O202" i="8"/>
  <c r="N202" i="8"/>
  <c r="L202" i="8"/>
  <c r="P201" i="8"/>
  <c r="N201" i="8"/>
  <c r="O201" i="8" s="1"/>
  <c r="L201" i="8"/>
  <c r="N200" i="8"/>
  <c r="O200" i="8" s="1"/>
  <c r="L200" i="8"/>
  <c r="M199" i="8"/>
  <c r="J193" i="8"/>
  <c r="I193" i="8"/>
  <c r="H193" i="8"/>
  <c r="O188" i="8"/>
  <c r="N188" i="8"/>
  <c r="L188" i="8"/>
  <c r="N187" i="8"/>
  <c r="O187" i="8" s="1"/>
  <c r="L187" i="8"/>
  <c r="N186" i="8"/>
  <c r="O186" i="8" s="1"/>
  <c r="L186" i="8"/>
  <c r="P185" i="8"/>
  <c r="N185" i="8"/>
  <c r="O185" i="8" s="1"/>
  <c r="L185" i="8"/>
  <c r="L184" i="8"/>
  <c r="M183" i="8"/>
  <c r="N184" i="8" s="1"/>
  <c r="O184" i="8" s="1"/>
  <c r="I177" i="8"/>
  <c r="H177" i="8"/>
  <c r="J177" i="8" s="1"/>
  <c r="K177" i="8" s="1"/>
  <c r="O171" i="8"/>
  <c r="N171" i="8"/>
  <c r="L171" i="8"/>
  <c r="O170" i="8"/>
  <c r="N170" i="8"/>
  <c r="L170" i="8"/>
  <c r="N169" i="8"/>
  <c r="O169" i="8" s="1"/>
  <c r="L169" i="8"/>
  <c r="P168" i="8"/>
  <c r="O168" i="8"/>
  <c r="N168" i="8"/>
  <c r="L168" i="8"/>
  <c r="N167" i="8"/>
  <c r="O167" i="8" s="1"/>
  <c r="L167" i="8"/>
  <c r="M166" i="8"/>
  <c r="I160" i="8"/>
  <c r="H160" i="8"/>
  <c r="J160" i="8" s="1"/>
  <c r="K160" i="8" s="1"/>
  <c r="N155" i="8"/>
  <c r="O155" i="8" s="1"/>
  <c r="L155" i="8"/>
  <c r="O154" i="8"/>
  <c r="N154" i="8"/>
  <c r="L154" i="8"/>
  <c r="O153" i="8"/>
  <c r="N153" i="8"/>
  <c r="L153" i="8"/>
  <c r="N152" i="8"/>
  <c r="O152" i="8" s="1"/>
  <c r="L152" i="8"/>
  <c r="O151" i="8"/>
  <c r="N151" i="8"/>
  <c r="L151" i="8"/>
  <c r="M150" i="8"/>
  <c r="P152" i="8" s="1"/>
  <c r="K144" i="8"/>
  <c r="J144" i="8"/>
  <c r="I144" i="8"/>
  <c r="H144" i="8"/>
  <c r="N139" i="8"/>
  <c r="O139" i="8" s="1"/>
  <c r="L139" i="8"/>
  <c r="N138" i="8"/>
  <c r="O138" i="8" s="1"/>
  <c r="L138" i="8"/>
  <c r="O137" i="8"/>
  <c r="N137" i="8"/>
  <c r="L137" i="8"/>
  <c r="P136" i="8"/>
  <c r="N136" i="8"/>
  <c r="O136" i="8" s="1"/>
  <c r="L136" i="8"/>
  <c r="N135" i="8"/>
  <c r="O135" i="8" s="1"/>
  <c r="L135" i="8"/>
  <c r="M134" i="8"/>
  <c r="J128" i="8"/>
  <c r="I128" i="8"/>
  <c r="H128" i="8"/>
  <c r="O123" i="8"/>
  <c r="N123" i="8"/>
  <c r="L123" i="8"/>
  <c r="O122" i="8"/>
  <c r="N122" i="8"/>
  <c r="L122" i="8"/>
  <c r="N121" i="8"/>
  <c r="O121" i="8" s="1"/>
  <c r="L121" i="8"/>
  <c r="P120" i="8"/>
  <c r="N120" i="8"/>
  <c r="O120" i="8" s="1"/>
  <c r="L120" i="8"/>
  <c r="N119" i="8"/>
  <c r="O119" i="8" s="1"/>
  <c r="L119" i="8"/>
  <c r="M118" i="8"/>
  <c r="K112" i="8"/>
  <c r="I112" i="8"/>
  <c r="H112" i="8"/>
  <c r="J112" i="8" s="1"/>
  <c r="O107" i="8"/>
  <c r="N107" i="8"/>
  <c r="L107" i="8"/>
  <c r="O106" i="8"/>
  <c r="N106" i="8"/>
  <c r="L106" i="8"/>
  <c r="O105" i="8"/>
  <c r="N105" i="8"/>
  <c r="L105" i="8"/>
  <c r="N104" i="8"/>
  <c r="O104" i="8" s="1"/>
  <c r="L104" i="8"/>
  <c r="N103" i="8"/>
  <c r="O103" i="8" s="1"/>
  <c r="L103" i="8"/>
  <c r="M102" i="8"/>
  <c r="P104" i="8" s="1"/>
  <c r="K96" i="8"/>
  <c r="I96" i="8"/>
  <c r="H96" i="8"/>
  <c r="J96" i="8" s="1"/>
  <c r="O91" i="8"/>
  <c r="N91" i="8"/>
  <c r="L91" i="8"/>
  <c r="O90" i="8"/>
  <c r="N90" i="8"/>
  <c r="L90" i="8"/>
  <c r="O89" i="8"/>
  <c r="N89" i="8"/>
  <c r="L89" i="8"/>
  <c r="O88" i="8"/>
  <c r="N88" i="8"/>
  <c r="L88" i="8"/>
  <c r="O87" i="8"/>
  <c r="N87" i="8"/>
  <c r="L87" i="8"/>
  <c r="M86" i="8"/>
  <c r="P88" i="8" s="1"/>
  <c r="K80" i="8"/>
  <c r="H80" i="8"/>
  <c r="N75" i="8"/>
  <c r="O75" i="8" s="1"/>
  <c r="L75" i="8"/>
  <c r="N74" i="8"/>
  <c r="O74" i="8" s="1"/>
  <c r="L74" i="8"/>
  <c r="N73" i="8"/>
  <c r="O73" i="8" s="1"/>
  <c r="L73" i="8"/>
  <c r="O72" i="8"/>
  <c r="N72" i="8"/>
  <c r="L72" i="8"/>
  <c r="O71" i="8"/>
  <c r="N71" i="8"/>
  <c r="L71" i="8"/>
  <c r="M70" i="8"/>
  <c r="P72" i="8" s="1"/>
  <c r="K64" i="8"/>
  <c r="H64" i="8"/>
  <c r="N59" i="8"/>
  <c r="O59" i="8" s="1"/>
  <c r="L59" i="8"/>
  <c r="O58" i="8"/>
  <c r="N58" i="8"/>
  <c r="L58" i="8"/>
  <c r="O57" i="8"/>
  <c r="N57" i="8"/>
  <c r="L57" i="8"/>
  <c r="O56" i="8"/>
  <c r="N56" i="8"/>
  <c r="L56" i="8"/>
  <c r="O55" i="8"/>
  <c r="N55" i="8"/>
  <c r="L55" i="8"/>
  <c r="M54" i="8"/>
  <c r="P56" i="8" s="1"/>
  <c r="K48" i="8"/>
  <c r="J48" i="8"/>
  <c r="I48" i="8"/>
  <c r="H48" i="8"/>
  <c r="O43" i="8"/>
  <c r="N43" i="8"/>
  <c r="L43" i="8"/>
  <c r="O42" i="8"/>
  <c r="N42" i="8"/>
  <c r="L42" i="8"/>
  <c r="O41" i="8"/>
  <c r="N41" i="8"/>
  <c r="L41" i="8"/>
  <c r="O40" i="8"/>
  <c r="N40" i="8"/>
  <c r="L40" i="8"/>
  <c r="O39" i="8"/>
  <c r="N39" i="8"/>
  <c r="L39" i="8"/>
  <c r="M38" i="8"/>
  <c r="P40" i="8" s="1"/>
  <c r="K32" i="8"/>
  <c r="J32" i="8"/>
  <c r="I32" i="8"/>
  <c r="H32" i="8"/>
  <c r="O27" i="8"/>
  <c r="N27" i="8"/>
  <c r="L27" i="8"/>
  <c r="O26" i="8"/>
  <c r="N26" i="8"/>
  <c r="L26" i="8"/>
  <c r="O25" i="8"/>
  <c r="N25" i="8"/>
  <c r="L25" i="8"/>
  <c r="P24" i="8"/>
  <c r="O24" i="8"/>
  <c r="N24" i="8"/>
  <c r="L24" i="8"/>
  <c r="O23" i="8"/>
  <c r="N23" i="8"/>
  <c r="L23" i="8"/>
  <c r="M22" i="8"/>
  <c r="J16" i="8"/>
  <c r="K16" i="8" s="1"/>
  <c r="I16" i="8"/>
  <c r="H16" i="8"/>
  <c r="O11" i="8"/>
  <c r="N11" i="8"/>
  <c r="L11" i="8"/>
  <c r="O10" i="8"/>
  <c r="N10" i="8"/>
  <c r="L10" i="8"/>
  <c r="O9" i="8"/>
  <c r="N9" i="8"/>
  <c r="L9" i="8"/>
  <c r="P8" i="8"/>
  <c r="O8" i="8"/>
  <c r="N8" i="8"/>
  <c r="L8" i="8"/>
  <c r="O7" i="8"/>
  <c r="N7" i="8"/>
  <c r="L7" i="8"/>
  <c r="M6" i="8"/>
  <c r="N223" i="7"/>
  <c r="M223" i="7"/>
  <c r="L223" i="7"/>
  <c r="K223" i="7"/>
  <c r="Q221" i="7"/>
  <c r="P221" i="7"/>
  <c r="Q220" i="7"/>
  <c r="R215" i="7"/>
  <c r="Q215" i="7"/>
  <c r="O215" i="7"/>
  <c r="R214" i="7"/>
  <c r="Q214" i="7"/>
  <c r="O214" i="7"/>
  <c r="R213" i="7"/>
  <c r="Q213" i="7"/>
  <c r="O213" i="7"/>
  <c r="Q212" i="7"/>
  <c r="R212" i="7" s="1"/>
  <c r="Q211" i="7"/>
  <c r="R211" i="7" s="1"/>
  <c r="Q210" i="7"/>
  <c r="R210" i="7" s="1"/>
  <c r="N202" i="7"/>
  <c r="L202" i="7"/>
  <c r="K202" i="7"/>
  <c r="M202" i="7" s="1"/>
  <c r="Q200" i="7"/>
  <c r="P200" i="7"/>
  <c r="Q199" i="7"/>
  <c r="R194" i="7"/>
  <c r="Q194" i="7"/>
  <c r="O194" i="7"/>
  <c r="R193" i="7"/>
  <c r="Q193" i="7"/>
  <c r="O193" i="7"/>
  <c r="R192" i="7"/>
  <c r="Q192" i="7"/>
  <c r="O192" i="7"/>
  <c r="Q191" i="7"/>
  <c r="R191" i="7" s="1"/>
  <c r="O191" i="7"/>
  <c r="R190" i="7"/>
  <c r="Q190" i="7"/>
  <c r="O190" i="7"/>
  <c r="Q189" i="7"/>
  <c r="R189" i="7" s="1"/>
  <c r="O189" i="7"/>
  <c r="Q188" i="7"/>
  <c r="R188" i="7" s="1"/>
  <c r="O188" i="7"/>
  <c r="R187" i="7"/>
  <c r="Q187" i="7"/>
  <c r="O187" i="7"/>
  <c r="N179" i="7"/>
  <c r="L179" i="7"/>
  <c r="K179" i="7"/>
  <c r="M179" i="7" s="1"/>
  <c r="P177" i="7"/>
  <c r="Q176" i="7"/>
  <c r="Q177" i="7" s="1"/>
  <c r="R171" i="7"/>
  <c r="Q171" i="7"/>
  <c r="O171" i="7"/>
  <c r="R170" i="7"/>
  <c r="Q170" i="7"/>
  <c r="O170" i="7"/>
  <c r="Q169" i="7"/>
  <c r="R169" i="7" s="1"/>
  <c r="O169" i="7"/>
  <c r="Q168" i="7"/>
  <c r="R168" i="7" s="1"/>
  <c r="O168" i="7"/>
  <c r="Q167" i="7"/>
  <c r="R167" i="7" s="1"/>
  <c r="O167" i="7"/>
  <c r="Q166" i="7"/>
  <c r="R166" i="7" s="1"/>
  <c r="O166" i="7"/>
  <c r="Q165" i="7"/>
  <c r="R165" i="7" s="1"/>
  <c r="O165" i="7"/>
  <c r="Q164" i="7"/>
  <c r="R164" i="7" s="1"/>
  <c r="O164" i="7"/>
  <c r="P163" i="7"/>
  <c r="N155" i="7"/>
  <c r="M155" i="7"/>
  <c r="L155" i="7"/>
  <c r="K155" i="7"/>
  <c r="P153" i="7"/>
  <c r="Q152" i="7"/>
  <c r="Q153" i="7" s="1"/>
  <c r="R147" i="7"/>
  <c r="Q147" i="7"/>
  <c r="O147" i="7"/>
  <c r="Q146" i="7"/>
  <c r="R146" i="7" s="1"/>
  <c r="O146" i="7"/>
  <c r="Q145" i="7"/>
  <c r="R145" i="7" s="1"/>
  <c r="O145" i="7"/>
  <c r="Q144" i="7"/>
  <c r="R144" i="7" s="1"/>
  <c r="O144" i="7"/>
  <c r="Q143" i="7"/>
  <c r="R143" i="7" s="1"/>
  <c r="O143" i="7"/>
  <c r="R142" i="7"/>
  <c r="Q142" i="7"/>
  <c r="O142" i="7"/>
  <c r="S141" i="7"/>
  <c r="R141" i="7"/>
  <c r="Q141" i="7"/>
  <c r="O141" i="7"/>
  <c r="Q140" i="7"/>
  <c r="R140" i="7" s="1"/>
  <c r="O140" i="7"/>
  <c r="P139" i="7"/>
  <c r="M133" i="7"/>
  <c r="L133" i="7"/>
  <c r="N133" i="7" s="1"/>
  <c r="K133" i="7"/>
  <c r="P131" i="7"/>
  <c r="Q130" i="7"/>
  <c r="Q131" i="7" s="1"/>
  <c r="R125" i="7"/>
  <c r="Q125" i="7"/>
  <c r="O125" i="7"/>
  <c r="Q124" i="7"/>
  <c r="R124" i="7" s="1"/>
  <c r="O124" i="7"/>
  <c r="Q123" i="7"/>
  <c r="R123" i="7" s="1"/>
  <c r="O123" i="7"/>
  <c r="R122" i="7"/>
  <c r="Q122" i="7"/>
  <c r="O122" i="7"/>
  <c r="R121" i="7"/>
  <c r="Q121" i="7"/>
  <c r="O121" i="7"/>
  <c r="Q120" i="7"/>
  <c r="R120" i="7" s="1"/>
  <c r="O120" i="7"/>
  <c r="S119" i="7"/>
  <c r="Q119" i="7"/>
  <c r="R119" i="7" s="1"/>
  <c r="O119" i="7"/>
  <c r="R118" i="7"/>
  <c r="Q118" i="7"/>
  <c r="O118" i="7"/>
  <c r="P117" i="7"/>
  <c r="L111" i="7"/>
  <c r="K111" i="7"/>
  <c r="M111" i="7" s="1"/>
  <c r="N111" i="7" s="1"/>
  <c r="P109" i="7"/>
  <c r="Q108" i="7"/>
  <c r="Q109" i="7" s="1"/>
  <c r="R103" i="7"/>
  <c r="Q103" i="7"/>
  <c r="O103" i="7"/>
  <c r="R102" i="7"/>
  <c r="Q102" i="7"/>
  <c r="O102" i="7"/>
  <c r="Q101" i="7"/>
  <c r="R101" i="7" s="1"/>
  <c r="O101" i="7"/>
  <c r="R100" i="7"/>
  <c r="Q100" i="7"/>
  <c r="O100" i="7"/>
  <c r="R99" i="7"/>
  <c r="Q99" i="7"/>
  <c r="O99" i="7"/>
  <c r="R98" i="7"/>
  <c r="Q98" i="7"/>
  <c r="O98" i="7"/>
  <c r="Q97" i="7"/>
  <c r="R97" i="7" s="1"/>
  <c r="O97" i="7"/>
  <c r="Q96" i="7"/>
  <c r="R96" i="7" s="1"/>
  <c r="O96" i="7"/>
  <c r="P95" i="7"/>
  <c r="S97" i="7" s="1"/>
  <c r="L89" i="7"/>
  <c r="K89" i="7"/>
  <c r="M89" i="7" s="1"/>
  <c r="N89" i="7" s="1"/>
  <c r="P87" i="7"/>
  <c r="Q86" i="7"/>
  <c r="Q87" i="7" s="1"/>
  <c r="Q81" i="7"/>
  <c r="R81" i="7" s="1"/>
  <c r="O81" i="7"/>
  <c r="Q80" i="7"/>
  <c r="R80" i="7" s="1"/>
  <c r="O80" i="7"/>
  <c r="R79" i="7"/>
  <c r="Q79" i="7"/>
  <c r="O79" i="7"/>
  <c r="Q78" i="7"/>
  <c r="R78" i="7" s="1"/>
  <c r="O78" i="7"/>
  <c r="R77" i="7"/>
  <c r="Q77" i="7"/>
  <c r="O77" i="7"/>
  <c r="R76" i="7"/>
  <c r="Q76" i="7"/>
  <c r="O76" i="7"/>
  <c r="S75" i="7"/>
  <c r="Q75" i="7"/>
  <c r="R75" i="7" s="1"/>
  <c r="O75" i="7"/>
  <c r="Q74" i="7"/>
  <c r="R74" i="7" s="1"/>
  <c r="O74" i="7"/>
  <c r="P73" i="7"/>
  <c r="M67" i="7"/>
  <c r="N67" i="7" s="1"/>
  <c r="L67" i="7"/>
  <c r="K67" i="7"/>
  <c r="P65" i="7"/>
  <c r="Q64" i="7"/>
  <c r="Q65" i="7" s="1"/>
  <c r="R59" i="7"/>
  <c r="Q59" i="7"/>
  <c r="O59" i="7"/>
  <c r="R58" i="7"/>
  <c r="Q58" i="7"/>
  <c r="O58" i="7"/>
  <c r="R57" i="7"/>
  <c r="Q57" i="7"/>
  <c r="O57" i="7"/>
  <c r="R56" i="7"/>
  <c r="Q56" i="7"/>
  <c r="O56" i="7"/>
  <c r="Q55" i="7"/>
  <c r="R55" i="7" s="1"/>
  <c r="O55" i="7"/>
  <c r="R54" i="7"/>
  <c r="Q54" i="7"/>
  <c r="O54" i="7"/>
  <c r="S53" i="7"/>
  <c r="R53" i="7"/>
  <c r="Q53" i="7"/>
  <c r="O53" i="7"/>
  <c r="Q52" i="7"/>
  <c r="R52" i="7" s="1"/>
  <c r="O52" i="7"/>
  <c r="P51" i="7"/>
  <c r="L45" i="7"/>
  <c r="K45" i="7"/>
  <c r="M45" i="7" s="1"/>
  <c r="N45" i="7" s="1"/>
  <c r="P43" i="7"/>
  <c r="Q42" i="7"/>
  <c r="Q43" i="7" s="1"/>
  <c r="R37" i="7"/>
  <c r="Q37" i="7"/>
  <c r="O37" i="7"/>
  <c r="R36" i="7"/>
  <c r="Q36" i="7"/>
  <c r="O36" i="7"/>
  <c r="R35" i="7"/>
  <c r="Q35" i="7"/>
  <c r="O35" i="7"/>
  <c r="R34" i="7"/>
  <c r="Q34" i="7"/>
  <c r="O34" i="7"/>
  <c r="R33" i="7"/>
  <c r="Q33" i="7"/>
  <c r="O33" i="7"/>
  <c r="R32" i="7"/>
  <c r="Q32" i="7"/>
  <c r="O32" i="7"/>
  <c r="S31" i="7"/>
  <c r="Q31" i="7"/>
  <c r="R31" i="7" s="1"/>
  <c r="O31" i="7"/>
  <c r="R30" i="7"/>
  <c r="Q30" i="7"/>
  <c r="O30" i="7"/>
  <c r="P29" i="7"/>
  <c r="K23" i="7"/>
  <c r="M23" i="7" s="1"/>
  <c r="N23" i="7" s="1"/>
  <c r="P21" i="7"/>
  <c r="Q20" i="7"/>
  <c r="Q21" i="7" s="1"/>
  <c r="R14" i="7"/>
  <c r="Q14" i="7"/>
  <c r="O14" i="7"/>
  <c r="R13" i="7"/>
  <c r="Q13" i="7"/>
  <c r="O13" i="7"/>
  <c r="Q12" i="7"/>
  <c r="R12" i="7" s="1"/>
  <c r="O12" i="7"/>
  <c r="R11" i="7"/>
  <c r="Q11" i="7"/>
  <c r="O11" i="7"/>
  <c r="R10" i="7"/>
  <c r="Q10" i="7"/>
  <c r="O10" i="7"/>
  <c r="R9" i="7"/>
  <c r="Q9" i="7"/>
  <c r="O9" i="7"/>
  <c r="Q8" i="7"/>
  <c r="R8" i="7" s="1"/>
  <c r="O8" i="7"/>
  <c r="Q7" i="7"/>
  <c r="R7" i="7" s="1"/>
  <c r="O7" i="7"/>
  <c r="P6" i="7"/>
  <c r="S8" i="7" s="1"/>
  <c r="L299" i="6"/>
  <c r="K299" i="6"/>
  <c r="M299" i="6" s="1"/>
  <c r="N299" i="6" s="1"/>
  <c r="P297" i="6"/>
  <c r="Q296" i="6"/>
  <c r="Q297" i="6" s="1"/>
  <c r="R290" i="6"/>
  <c r="Q290" i="6"/>
  <c r="O290" i="6"/>
  <c r="R289" i="6"/>
  <c r="Q289" i="6"/>
  <c r="O289" i="6"/>
  <c r="R288" i="6"/>
  <c r="Q288" i="6"/>
  <c r="O288" i="6"/>
  <c r="Q287" i="6"/>
  <c r="R287" i="6" s="1"/>
  <c r="O287" i="6"/>
  <c r="R286" i="6"/>
  <c r="Q286" i="6"/>
  <c r="O286" i="6"/>
  <c r="R285" i="6"/>
  <c r="Q285" i="6"/>
  <c r="O285" i="6"/>
  <c r="Q284" i="6"/>
  <c r="R284" i="6" s="1"/>
  <c r="O284" i="6"/>
  <c r="Q283" i="6"/>
  <c r="R283" i="6" s="1"/>
  <c r="O283" i="6"/>
  <c r="P282" i="6"/>
  <c r="S284" i="6" s="1"/>
  <c r="N276" i="6"/>
  <c r="M276" i="6"/>
  <c r="L276" i="6"/>
  <c r="K276" i="6"/>
  <c r="P274" i="6"/>
  <c r="X280" i="6" s="1"/>
  <c r="Q273" i="6"/>
  <c r="Q274" i="6" s="1"/>
  <c r="Q268" i="6"/>
  <c r="R268" i="6" s="1"/>
  <c r="Q267" i="6"/>
  <c r="R267" i="6" s="1"/>
  <c r="O267" i="6"/>
  <c r="R266" i="6"/>
  <c r="Q266" i="6"/>
  <c r="O266" i="6"/>
  <c r="Q265" i="6"/>
  <c r="R265" i="6" s="1"/>
  <c r="O265" i="6"/>
  <c r="R264" i="6"/>
  <c r="Q264" i="6"/>
  <c r="O264" i="6"/>
  <c r="Q263" i="6"/>
  <c r="R263" i="6" s="1"/>
  <c r="O263" i="6"/>
  <c r="R262" i="6"/>
  <c r="Q262" i="6"/>
  <c r="O262" i="6"/>
  <c r="Q261" i="6"/>
  <c r="R261" i="6" s="1"/>
  <c r="O261" i="6"/>
  <c r="O260" i="6"/>
  <c r="P259" i="6"/>
  <c r="M253" i="6"/>
  <c r="N253" i="6" s="1"/>
  <c r="L253" i="6"/>
  <c r="K253" i="6"/>
  <c r="P251" i="6"/>
  <c r="Q250" i="6"/>
  <c r="Q251" i="6" s="1"/>
  <c r="R245" i="6"/>
  <c r="Q245" i="6"/>
  <c r="Q244" i="6"/>
  <c r="R244" i="6" s="1"/>
  <c r="O244" i="6"/>
  <c r="Q243" i="6"/>
  <c r="R243" i="6" s="1"/>
  <c r="O243" i="6"/>
  <c r="R242" i="6"/>
  <c r="Q242" i="6"/>
  <c r="O242" i="6"/>
  <c r="Q241" i="6"/>
  <c r="R241" i="6" s="1"/>
  <c r="O241" i="6"/>
  <c r="Q240" i="6"/>
  <c r="R240" i="6" s="1"/>
  <c r="O240" i="6"/>
  <c r="Q239" i="6"/>
  <c r="R239" i="6" s="1"/>
  <c r="O239" i="6"/>
  <c r="Q238" i="6"/>
  <c r="R238" i="6" s="1"/>
  <c r="O238" i="6"/>
  <c r="O237" i="6"/>
  <c r="P236" i="6"/>
  <c r="S238" i="6" s="1"/>
  <c r="N230" i="6"/>
  <c r="L230" i="6"/>
  <c r="K230" i="6"/>
  <c r="M230" i="6" s="1"/>
  <c r="P228" i="6"/>
  <c r="Q227" i="6"/>
  <c r="Q228" i="6" s="1"/>
  <c r="Q221" i="6"/>
  <c r="R221" i="6" s="1"/>
  <c r="O221" i="6"/>
  <c r="Q220" i="6"/>
  <c r="R220" i="6" s="1"/>
  <c r="O220" i="6"/>
  <c r="Q219" i="6"/>
  <c r="R219" i="6" s="1"/>
  <c r="O219" i="6"/>
  <c r="Q218" i="6"/>
  <c r="R218" i="6" s="1"/>
  <c r="O218" i="6"/>
  <c r="Q217" i="6"/>
  <c r="R217" i="6" s="1"/>
  <c r="O217" i="6"/>
  <c r="Q216" i="6"/>
  <c r="R216" i="6" s="1"/>
  <c r="O216" i="6"/>
  <c r="R215" i="6"/>
  <c r="Q215" i="6"/>
  <c r="O215" i="6"/>
  <c r="O214" i="6"/>
  <c r="P213" i="6"/>
  <c r="Q214" i="6" s="1"/>
  <c r="R214" i="6" s="1"/>
  <c r="L207" i="6"/>
  <c r="K207" i="6"/>
  <c r="M207" i="6" s="1"/>
  <c r="N207" i="6" s="1"/>
  <c r="P205" i="6"/>
  <c r="Q204" i="6"/>
  <c r="Q205" i="6" s="1"/>
  <c r="R198" i="6"/>
  <c r="Q198" i="6"/>
  <c r="O198" i="6"/>
  <c r="Q197" i="6"/>
  <c r="R197" i="6" s="1"/>
  <c r="O197" i="6"/>
  <c r="Q196" i="6"/>
  <c r="R196" i="6" s="1"/>
  <c r="O196" i="6"/>
  <c r="Q195" i="6"/>
  <c r="R195" i="6" s="1"/>
  <c r="O195" i="6"/>
  <c r="R194" i="6"/>
  <c r="Q194" i="6"/>
  <c r="O194" i="6"/>
  <c r="Q193" i="6"/>
  <c r="R193" i="6" s="1"/>
  <c r="O193" i="6"/>
  <c r="Q192" i="6"/>
  <c r="R192" i="6" s="1"/>
  <c r="O192" i="6"/>
  <c r="R191" i="6"/>
  <c r="Q191" i="6"/>
  <c r="O191" i="6"/>
  <c r="P190" i="6"/>
  <c r="S192" i="6" s="1"/>
  <c r="L184" i="6"/>
  <c r="K184" i="6"/>
  <c r="M184" i="6" s="1"/>
  <c r="N184" i="6" s="1"/>
  <c r="P182" i="6"/>
  <c r="Q181" i="6"/>
  <c r="Q182" i="6" s="1"/>
  <c r="Q175" i="6"/>
  <c r="R175" i="6" s="1"/>
  <c r="O175" i="6"/>
  <c r="R174" i="6"/>
  <c r="Q174" i="6"/>
  <c r="O174" i="6"/>
  <c r="Q173" i="6"/>
  <c r="R173" i="6" s="1"/>
  <c r="O173" i="6"/>
  <c r="Q172" i="6"/>
  <c r="R172" i="6" s="1"/>
  <c r="O172" i="6"/>
  <c r="Q171" i="6"/>
  <c r="R171" i="6" s="1"/>
  <c r="O171" i="6"/>
  <c r="R170" i="6"/>
  <c r="Q170" i="6"/>
  <c r="O170" i="6"/>
  <c r="R169" i="6"/>
  <c r="Q169" i="6"/>
  <c r="O169" i="6"/>
  <c r="O168" i="6"/>
  <c r="P167" i="6"/>
  <c r="S169" i="6" s="1"/>
  <c r="L161" i="6"/>
  <c r="K161" i="6"/>
  <c r="M161" i="6" s="1"/>
  <c r="N161" i="6" s="1"/>
  <c r="P159" i="6"/>
  <c r="Q158" i="6"/>
  <c r="Q159" i="6" s="1"/>
  <c r="Q152" i="6"/>
  <c r="R152" i="6" s="1"/>
  <c r="O152" i="6"/>
  <c r="Q151" i="6"/>
  <c r="R151" i="6" s="1"/>
  <c r="O151" i="6"/>
  <c r="R150" i="6"/>
  <c r="Q150" i="6"/>
  <c r="O150" i="6"/>
  <c r="Q149" i="6"/>
  <c r="R149" i="6" s="1"/>
  <c r="O149" i="6"/>
  <c r="Q148" i="6"/>
  <c r="R148" i="6" s="1"/>
  <c r="O148" i="6"/>
  <c r="Q147" i="6"/>
  <c r="R147" i="6" s="1"/>
  <c r="O147" i="6"/>
  <c r="Q146" i="6"/>
  <c r="R146" i="6" s="1"/>
  <c r="O146" i="6"/>
  <c r="O145" i="6"/>
  <c r="P144" i="6"/>
  <c r="S146" i="6" s="1"/>
  <c r="N138" i="6"/>
  <c r="L138" i="6"/>
  <c r="K138" i="6"/>
  <c r="M138" i="6" s="1"/>
  <c r="P136" i="6"/>
  <c r="Q135" i="6"/>
  <c r="Q136" i="6" s="1"/>
  <c r="R129" i="6"/>
  <c r="Q129" i="6"/>
  <c r="O129" i="6"/>
  <c r="R128" i="6"/>
  <c r="Q128" i="6"/>
  <c r="O128" i="6"/>
  <c r="R127" i="6"/>
  <c r="Q127" i="6"/>
  <c r="O127" i="6"/>
  <c r="R126" i="6"/>
  <c r="Q126" i="6"/>
  <c r="O126" i="6"/>
  <c r="R125" i="6"/>
  <c r="Q125" i="6"/>
  <c r="O125" i="6"/>
  <c r="R124" i="6"/>
  <c r="Q124" i="6"/>
  <c r="O124" i="6"/>
  <c r="R123" i="6"/>
  <c r="Q123" i="6"/>
  <c r="O123" i="6"/>
  <c r="R122" i="6"/>
  <c r="Q122" i="6"/>
  <c r="O122" i="6"/>
  <c r="P121" i="6"/>
  <c r="S123" i="6" s="1"/>
  <c r="L115" i="6"/>
  <c r="K115" i="6"/>
  <c r="P113" i="6"/>
  <c r="R106" i="6"/>
  <c r="Q106" i="6"/>
  <c r="O106" i="6"/>
  <c r="Q105" i="6"/>
  <c r="R105" i="6" s="1"/>
  <c r="O105" i="6"/>
  <c r="Q104" i="6"/>
  <c r="R104" i="6" s="1"/>
  <c r="O104" i="6"/>
  <c r="Q103" i="6"/>
  <c r="R103" i="6" s="1"/>
  <c r="O103" i="6"/>
  <c r="R102" i="6"/>
  <c r="Q102" i="6"/>
  <c r="O102" i="6"/>
  <c r="Q101" i="6"/>
  <c r="R101" i="6" s="1"/>
  <c r="O101" i="6"/>
  <c r="Q100" i="6"/>
  <c r="R100" i="6" s="1"/>
  <c r="O100" i="6"/>
  <c r="R99" i="6"/>
  <c r="Q99" i="6"/>
  <c r="O99" i="6"/>
  <c r="P98" i="6"/>
  <c r="S100" i="6" s="1"/>
  <c r="N92" i="6"/>
  <c r="L92" i="6"/>
  <c r="K92" i="6"/>
  <c r="M92" i="6" s="1"/>
  <c r="P90" i="6"/>
  <c r="Q89" i="6"/>
  <c r="Q90" i="6" s="1"/>
  <c r="Q83" i="6"/>
  <c r="R83" i="6" s="1"/>
  <c r="O83" i="6"/>
  <c r="R82" i="6"/>
  <c r="Q82" i="6"/>
  <c r="O82" i="6"/>
  <c r="Q81" i="6"/>
  <c r="R81" i="6" s="1"/>
  <c r="O81" i="6"/>
  <c r="Q80" i="6"/>
  <c r="R80" i="6" s="1"/>
  <c r="O80" i="6"/>
  <c r="Q79" i="6"/>
  <c r="R79" i="6" s="1"/>
  <c r="O79" i="6"/>
  <c r="R78" i="6"/>
  <c r="Q78" i="6"/>
  <c r="O78" i="6"/>
  <c r="R77" i="6"/>
  <c r="Q77" i="6"/>
  <c r="O77" i="6"/>
  <c r="O76" i="6"/>
  <c r="P75" i="6"/>
  <c r="L69" i="6"/>
  <c r="K69" i="6"/>
  <c r="M69" i="6" s="1"/>
  <c r="N69" i="6" s="1"/>
  <c r="P67" i="6"/>
  <c r="Q60" i="6"/>
  <c r="R60" i="6" s="1"/>
  <c r="O60" i="6"/>
  <c r="Q59" i="6"/>
  <c r="R59" i="6" s="1"/>
  <c r="O59" i="6"/>
  <c r="Q58" i="6"/>
  <c r="R58" i="6" s="1"/>
  <c r="O58" i="6"/>
  <c r="Q57" i="6"/>
  <c r="R57" i="6" s="1"/>
  <c r="O57" i="6"/>
  <c r="Q56" i="6"/>
  <c r="R56" i="6" s="1"/>
  <c r="O56" i="6"/>
  <c r="Q55" i="6"/>
  <c r="R55" i="6" s="1"/>
  <c r="O55" i="6"/>
  <c r="Q54" i="6"/>
  <c r="R54" i="6" s="1"/>
  <c r="O54" i="6"/>
  <c r="O53" i="6"/>
  <c r="P52" i="6"/>
  <c r="S54" i="6" s="1"/>
  <c r="L46" i="6"/>
  <c r="K46" i="6"/>
  <c r="M46" i="6" s="1"/>
  <c r="N46" i="6" s="1"/>
  <c r="P44" i="6"/>
  <c r="Q43" i="6"/>
  <c r="Q44" i="6" s="1"/>
  <c r="Q37" i="6"/>
  <c r="R37" i="6" s="1"/>
  <c r="O37" i="6"/>
  <c r="Q36" i="6"/>
  <c r="R36" i="6" s="1"/>
  <c r="O36" i="6"/>
  <c r="Q35" i="6"/>
  <c r="R35" i="6" s="1"/>
  <c r="O35" i="6"/>
  <c r="Q34" i="6"/>
  <c r="R34" i="6" s="1"/>
  <c r="O34" i="6"/>
  <c r="Q33" i="6"/>
  <c r="R33" i="6" s="1"/>
  <c r="O33" i="6"/>
  <c r="Q32" i="6"/>
  <c r="R32" i="6" s="1"/>
  <c r="O32" i="6"/>
  <c r="R31" i="6"/>
  <c r="Q31" i="6"/>
  <c r="O31" i="6"/>
  <c r="O30" i="6"/>
  <c r="P29" i="6"/>
  <c r="Q30" i="6" s="1"/>
  <c r="R30" i="6" s="1"/>
  <c r="L23" i="6"/>
  <c r="K23" i="6"/>
  <c r="P21" i="6"/>
  <c r="R14" i="6"/>
  <c r="Q14" i="6"/>
  <c r="O14" i="6"/>
  <c r="Q13" i="6"/>
  <c r="R13" i="6" s="1"/>
  <c r="O13" i="6"/>
  <c r="Q12" i="6"/>
  <c r="R12" i="6" s="1"/>
  <c r="O12" i="6"/>
  <c r="Q11" i="6"/>
  <c r="R11" i="6" s="1"/>
  <c r="O11" i="6"/>
  <c r="R10" i="6"/>
  <c r="Q10" i="6"/>
  <c r="O10" i="6"/>
  <c r="Q9" i="6"/>
  <c r="R9" i="6" s="1"/>
  <c r="O9" i="6"/>
  <c r="Q8" i="6"/>
  <c r="R8" i="6" s="1"/>
  <c r="O8" i="6"/>
  <c r="R7" i="6"/>
  <c r="Q7" i="6"/>
  <c r="O7" i="6"/>
  <c r="P6" i="6"/>
  <c r="S8" i="6" s="1"/>
  <c r="N227" i="5"/>
  <c r="L227" i="5"/>
  <c r="K227" i="5"/>
  <c r="M227" i="5" s="1"/>
  <c r="P225" i="5"/>
  <c r="Q224" i="5"/>
  <c r="Q225" i="5" s="1"/>
  <c r="R219" i="5"/>
  <c r="Q219" i="5"/>
  <c r="O219" i="5"/>
  <c r="R218" i="5"/>
  <c r="Q218" i="5"/>
  <c r="O218" i="5"/>
  <c r="R217" i="5"/>
  <c r="Q217" i="5"/>
  <c r="O217" i="5"/>
  <c r="R216" i="5"/>
  <c r="Q216" i="5"/>
  <c r="O216" i="5"/>
  <c r="R215" i="5"/>
  <c r="Q215" i="5"/>
  <c r="O215" i="5"/>
  <c r="R214" i="5"/>
  <c r="Q214" i="5"/>
  <c r="O214" i="5"/>
  <c r="Q213" i="5"/>
  <c r="R213" i="5" s="1"/>
  <c r="O213" i="5"/>
  <c r="Q212" i="5"/>
  <c r="R212" i="5" s="1"/>
  <c r="O212" i="5"/>
  <c r="N205" i="5"/>
  <c r="M205" i="5"/>
  <c r="L205" i="5"/>
  <c r="K205" i="5"/>
  <c r="P203" i="5"/>
  <c r="Q202" i="5"/>
  <c r="Q203" i="5" s="1"/>
  <c r="R197" i="5"/>
  <c r="Q197" i="5"/>
  <c r="O197" i="5"/>
  <c r="R196" i="5"/>
  <c r="Q196" i="5"/>
  <c r="O196" i="5"/>
  <c r="R195" i="5"/>
  <c r="Q195" i="5"/>
  <c r="O195" i="5"/>
  <c r="Q194" i="5"/>
  <c r="R194" i="5" s="1"/>
  <c r="O194" i="5"/>
  <c r="R193" i="5"/>
  <c r="Q193" i="5"/>
  <c r="O193" i="5"/>
  <c r="Q192" i="5"/>
  <c r="R192" i="5" s="1"/>
  <c r="O192" i="5"/>
  <c r="Q191" i="5"/>
  <c r="R191" i="5" s="1"/>
  <c r="O191" i="5"/>
  <c r="Q190" i="5"/>
  <c r="R190" i="5" s="1"/>
  <c r="O190" i="5"/>
  <c r="N180" i="5"/>
  <c r="L180" i="5"/>
  <c r="K180" i="5"/>
  <c r="M180" i="5" s="1"/>
  <c r="P178" i="5"/>
  <c r="Q177" i="5"/>
  <c r="Q178" i="5" s="1"/>
  <c r="R172" i="5"/>
  <c r="Q172" i="5"/>
  <c r="O172" i="5"/>
  <c r="R171" i="5"/>
  <c r="Q171" i="5"/>
  <c r="O171" i="5"/>
  <c r="R170" i="5"/>
  <c r="Q170" i="5"/>
  <c r="O170" i="5"/>
  <c r="Q169" i="5"/>
  <c r="R169" i="5" s="1"/>
  <c r="O169" i="5"/>
  <c r="R168" i="5"/>
  <c r="Q168" i="5"/>
  <c r="O168" i="5"/>
  <c r="R167" i="5"/>
  <c r="Q167" i="5"/>
  <c r="O167" i="5"/>
  <c r="Q166" i="5"/>
  <c r="R166" i="5" s="1"/>
  <c r="O166" i="5"/>
  <c r="R165" i="5"/>
  <c r="O165" i="5"/>
  <c r="P164" i="5"/>
  <c r="Q165" i="5" s="1"/>
  <c r="N155" i="5"/>
  <c r="L155" i="5"/>
  <c r="K155" i="5"/>
  <c r="M155" i="5" s="1"/>
  <c r="Q153" i="5"/>
  <c r="P153" i="5"/>
  <c r="Q152" i="5"/>
  <c r="R147" i="5"/>
  <c r="Q147" i="5"/>
  <c r="O147" i="5"/>
  <c r="Q146" i="5"/>
  <c r="R146" i="5" s="1"/>
  <c r="O146" i="5"/>
  <c r="Q145" i="5"/>
  <c r="R145" i="5" s="1"/>
  <c r="O145" i="5"/>
  <c r="R144" i="5"/>
  <c r="Q144" i="5"/>
  <c r="O144" i="5"/>
  <c r="Q143" i="5"/>
  <c r="R143" i="5" s="1"/>
  <c r="O143" i="5"/>
  <c r="Q142" i="5"/>
  <c r="R142" i="5" s="1"/>
  <c r="O142" i="5"/>
  <c r="R141" i="5"/>
  <c r="Q141" i="5"/>
  <c r="O141" i="5"/>
  <c r="O140" i="5"/>
  <c r="P139" i="5"/>
  <c r="M133" i="5"/>
  <c r="N133" i="5" s="1"/>
  <c r="L133" i="5"/>
  <c r="K133" i="5"/>
  <c r="P131" i="5"/>
  <c r="Q130" i="5"/>
  <c r="Q131" i="5" s="1"/>
  <c r="R125" i="5"/>
  <c r="Q125" i="5"/>
  <c r="O125" i="5"/>
  <c r="Q124" i="5"/>
  <c r="R124" i="5" s="1"/>
  <c r="O124" i="5"/>
  <c r="R123" i="5"/>
  <c r="Q123" i="5"/>
  <c r="O123" i="5"/>
  <c r="Q122" i="5"/>
  <c r="R122" i="5" s="1"/>
  <c r="O122" i="5"/>
  <c r="R121" i="5"/>
  <c r="Q121" i="5"/>
  <c r="O121" i="5"/>
  <c r="Q120" i="5"/>
  <c r="R120" i="5" s="1"/>
  <c r="O120" i="5"/>
  <c r="S119" i="5"/>
  <c r="R119" i="5"/>
  <c r="Q119" i="5"/>
  <c r="O119" i="5"/>
  <c r="O118" i="5"/>
  <c r="P117" i="5"/>
  <c r="Q118" i="5" s="1"/>
  <c r="R118" i="5" s="1"/>
  <c r="L111" i="5"/>
  <c r="K111" i="5"/>
  <c r="M111" i="5" s="1"/>
  <c r="N111" i="5" s="1"/>
  <c r="P109" i="5"/>
  <c r="Q108" i="5"/>
  <c r="Q109" i="5" s="1"/>
  <c r="R103" i="5"/>
  <c r="Q103" i="5"/>
  <c r="O103" i="5"/>
  <c r="Q102" i="5"/>
  <c r="R102" i="5" s="1"/>
  <c r="O102" i="5"/>
  <c r="R101" i="5"/>
  <c r="Q101" i="5"/>
  <c r="O101" i="5"/>
  <c r="R100" i="5"/>
  <c r="Q100" i="5"/>
  <c r="O100" i="5"/>
  <c r="Q99" i="5"/>
  <c r="R99" i="5" s="1"/>
  <c r="O99" i="5"/>
  <c r="R98" i="5"/>
  <c r="Q98" i="5"/>
  <c r="O98" i="5"/>
  <c r="S97" i="5"/>
  <c r="R97" i="5"/>
  <c r="Q97" i="5"/>
  <c r="O97" i="5"/>
  <c r="R96" i="5"/>
  <c r="Q96" i="5"/>
  <c r="O96" i="5"/>
  <c r="P95" i="5"/>
  <c r="L89" i="5"/>
  <c r="K89" i="5"/>
  <c r="M89" i="5" s="1"/>
  <c r="N89" i="5" s="1"/>
  <c r="P87" i="5"/>
  <c r="Q86" i="5"/>
  <c r="Q87" i="5" s="1"/>
  <c r="Q81" i="5"/>
  <c r="R81" i="5" s="1"/>
  <c r="O81" i="5"/>
  <c r="Q80" i="5"/>
  <c r="R80" i="5" s="1"/>
  <c r="O80" i="5"/>
  <c r="R79" i="5"/>
  <c r="Q79" i="5"/>
  <c r="O79" i="5"/>
  <c r="Q78" i="5"/>
  <c r="R78" i="5" s="1"/>
  <c r="O78" i="5"/>
  <c r="R77" i="5"/>
  <c r="Q77" i="5"/>
  <c r="O77" i="5"/>
  <c r="Q76" i="5"/>
  <c r="R76" i="5" s="1"/>
  <c r="O76" i="5"/>
  <c r="S75" i="5"/>
  <c r="R75" i="5"/>
  <c r="Q75" i="5"/>
  <c r="O75" i="5"/>
  <c r="R74" i="5"/>
  <c r="O74" i="5"/>
  <c r="P73" i="5"/>
  <c r="Q74" i="5" s="1"/>
  <c r="L67" i="5"/>
  <c r="K67" i="5"/>
  <c r="M67" i="5" s="1"/>
  <c r="N67" i="5" s="1"/>
  <c r="P65" i="5"/>
  <c r="Q64" i="5"/>
  <c r="Q65" i="5" s="1"/>
  <c r="Q59" i="5"/>
  <c r="R59" i="5" s="1"/>
  <c r="O59" i="5"/>
  <c r="R58" i="5"/>
  <c r="Q58" i="5"/>
  <c r="O58" i="5"/>
  <c r="Q57" i="5"/>
  <c r="R57" i="5" s="1"/>
  <c r="O57" i="5"/>
  <c r="R56" i="5"/>
  <c r="Q56" i="5"/>
  <c r="O56" i="5"/>
  <c r="Q55" i="5"/>
  <c r="R55" i="5" s="1"/>
  <c r="O55" i="5"/>
  <c r="R54" i="5"/>
  <c r="Q54" i="5"/>
  <c r="O54" i="5"/>
  <c r="R53" i="5"/>
  <c r="Q53" i="5"/>
  <c r="O53" i="5"/>
  <c r="O52" i="5"/>
  <c r="P51" i="5"/>
  <c r="L45" i="5"/>
  <c r="K45" i="5"/>
  <c r="M45" i="5" s="1"/>
  <c r="N45" i="5" s="1"/>
  <c r="P43" i="5"/>
  <c r="Q42" i="5"/>
  <c r="Q43" i="5" s="1"/>
  <c r="R37" i="5"/>
  <c r="Q37" i="5"/>
  <c r="O37" i="5"/>
  <c r="Q36" i="5"/>
  <c r="R36" i="5" s="1"/>
  <c r="O36" i="5"/>
  <c r="R35" i="5"/>
  <c r="Q35" i="5"/>
  <c r="O35" i="5"/>
  <c r="Q34" i="5"/>
  <c r="R34" i="5" s="1"/>
  <c r="O34" i="5"/>
  <c r="R33" i="5"/>
  <c r="Q33" i="5"/>
  <c r="O33" i="5"/>
  <c r="Q32" i="5"/>
  <c r="R32" i="5" s="1"/>
  <c r="O32" i="5"/>
  <c r="S31" i="5"/>
  <c r="R31" i="5"/>
  <c r="Q31" i="5"/>
  <c r="O31" i="5"/>
  <c r="O30" i="5"/>
  <c r="P29" i="5"/>
  <c r="Q30" i="5" s="1"/>
  <c r="R30" i="5" s="1"/>
  <c r="K23" i="5"/>
  <c r="M23" i="5" s="1"/>
  <c r="P21" i="5"/>
  <c r="Q20" i="5"/>
  <c r="Q21" i="5" s="1"/>
  <c r="Q14" i="5"/>
  <c r="R14" i="5" s="1"/>
  <c r="O14" i="5"/>
  <c r="R13" i="5"/>
  <c r="Q13" i="5"/>
  <c r="O13" i="5"/>
  <c r="Q12" i="5"/>
  <c r="R12" i="5" s="1"/>
  <c r="O12" i="5"/>
  <c r="R11" i="5"/>
  <c r="Q11" i="5"/>
  <c r="O11" i="5"/>
  <c r="Q10" i="5"/>
  <c r="R10" i="5" s="1"/>
  <c r="O10" i="5"/>
  <c r="R9" i="5"/>
  <c r="Q9" i="5"/>
  <c r="O9" i="5"/>
  <c r="S8" i="5"/>
  <c r="R8" i="5"/>
  <c r="Q8" i="5"/>
  <c r="O8" i="5"/>
  <c r="R7" i="5"/>
  <c r="Q7" i="5"/>
  <c r="O7" i="5"/>
  <c r="P6" i="5"/>
  <c r="M299" i="4"/>
  <c r="N299" i="4" s="1"/>
  <c r="L299" i="4"/>
  <c r="K299" i="4"/>
  <c r="Q297" i="4"/>
  <c r="P297" i="4"/>
  <c r="Q296" i="4"/>
  <c r="R290" i="4"/>
  <c r="Q290" i="4"/>
  <c r="O290" i="4"/>
  <c r="Q289" i="4"/>
  <c r="R289" i="4" s="1"/>
  <c r="O289" i="4"/>
  <c r="R288" i="4"/>
  <c r="Q288" i="4"/>
  <c r="O288" i="4"/>
  <c r="Q287" i="4"/>
  <c r="R287" i="4" s="1"/>
  <c r="O287" i="4"/>
  <c r="R286" i="4"/>
  <c r="Q286" i="4"/>
  <c r="O286" i="4"/>
  <c r="Q285" i="4"/>
  <c r="R285" i="4" s="1"/>
  <c r="O285" i="4"/>
  <c r="S284" i="4"/>
  <c r="R284" i="4"/>
  <c r="Q284" i="4"/>
  <c r="O284" i="4"/>
  <c r="O283" i="4"/>
  <c r="P282" i="4"/>
  <c r="Q283" i="4" s="1"/>
  <c r="R283" i="4" s="1"/>
  <c r="L276" i="4"/>
  <c r="K276" i="4"/>
  <c r="M276" i="4" s="1"/>
  <c r="N276" i="4" s="1"/>
  <c r="Q274" i="4"/>
  <c r="P274" i="4"/>
  <c r="Q273" i="4"/>
  <c r="Q268" i="4"/>
  <c r="R268" i="4" s="1"/>
  <c r="Q267" i="4"/>
  <c r="R267" i="4" s="1"/>
  <c r="O267" i="4"/>
  <c r="R266" i="4"/>
  <c r="Q266" i="4"/>
  <c r="O266" i="4"/>
  <c r="Q265" i="4"/>
  <c r="R265" i="4" s="1"/>
  <c r="O265" i="4"/>
  <c r="Q264" i="4"/>
  <c r="R264" i="4" s="1"/>
  <c r="O264" i="4"/>
  <c r="Q263" i="4"/>
  <c r="R263" i="4" s="1"/>
  <c r="O263" i="4"/>
  <c r="R262" i="4"/>
  <c r="Q262" i="4"/>
  <c r="O262" i="4"/>
  <c r="R261" i="4"/>
  <c r="Q261" i="4"/>
  <c r="O261" i="4"/>
  <c r="O260" i="4"/>
  <c r="P259" i="4"/>
  <c r="L253" i="4"/>
  <c r="K253" i="4"/>
  <c r="M253" i="4" s="1"/>
  <c r="N253" i="4" s="1"/>
  <c r="P251" i="4"/>
  <c r="Q250" i="4"/>
  <c r="Q251" i="4" s="1"/>
  <c r="Q244" i="4"/>
  <c r="R244" i="4" s="1"/>
  <c r="O244" i="4"/>
  <c r="Q243" i="4"/>
  <c r="R243" i="4" s="1"/>
  <c r="O243" i="4"/>
  <c r="R242" i="4"/>
  <c r="Q242" i="4"/>
  <c r="O242" i="4"/>
  <c r="Q241" i="4"/>
  <c r="R241" i="4" s="1"/>
  <c r="O241" i="4"/>
  <c r="Q240" i="4"/>
  <c r="R240" i="4" s="1"/>
  <c r="O240" i="4"/>
  <c r="Q239" i="4"/>
  <c r="R239" i="4" s="1"/>
  <c r="O239" i="4"/>
  <c r="Q238" i="4"/>
  <c r="R238" i="4" s="1"/>
  <c r="O238" i="4"/>
  <c r="O237" i="4"/>
  <c r="P236" i="4"/>
  <c r="S238" i="4" s="1"/>
  <c r="L230" i="4"/>
  <c r="K230" i="4"/>
  <c r="M230" i="4" s="1"/>
  <c r="N230" i="4" s="1"/>
  <c r="P228" i="4"/>
  <c r="Q227" i="4"/>
  <c r="Q228" i="4" s="1"/>
  <c r="Q221" i="4"/>
  <c r="R221" i="4" s="1"/>
  <c r="O221" i="4"/>
  <c r="Q220" i="4"/>
  <c r="R220" i="4" s="1"/>
  <c r="O220" i="4"/>
  <c r="Q219" i="4"/>
  <c r="R219" i="4" s="1"/>
  <c r="O219" i="4"/>
  <c r="R218" i="4"/>
  <c r="Q218" i="4"/>
  <c r="O218" i="4"/>
  <c r="Q217" i="4"/>
  <c r="R217" i="4" s="1"/>
  <c r="O217" i="4"/>
  <c r="Q216" i="4"/>
  <c r="R216" i="4" s="1"/>
  <c r="O216" i="4"/>
  <c r="R215" i="4"/>
  <c r="Q215" i="4"/>
  <c r="O215" i="4"/>
  <c r="O214" i="4"/>
  <c r="P213" i="4"/>
  <c r="Q214" i="4" s="1"/>
  <c r="R214" i="4" s="1"/>
  <c r="L207" i="4"/>
  <c r="K207" i="4"/>
  <c r="M207" i="4" s="1"/>
  <c r="N207" i="4" s="1"/>
  <c r="P205" i="4"/>
  <c r="Q204" i="4"/>
  <c r="Q205" i="4" s="1"/>
  <c r="R198" i="4"/>
  <c r="Q198" i="4"/>
  <c r="O198" i="4"/>
  <c r="Q197" i="4"/>
  <c r="R197" i="4" s="1"/>
  <c r="O197" i="4"/>
  <c r="Q196" i="4"/>
  <c r="R196" i="4" s="1"/>
  <c r="O196" i="4"/>
  <c r="Q195" i="4"/>
  <c r="R195" i="4" s="1"/>
  <c r="O195" i="4"/>
  <c r="R194" i="4"/>
  <c r="Q194" i="4"/>
  <c r="O194" i="4"/>
  <c r="Q193" i="4"/>
  <c r="R193" i="4" s="1"/>
  <c r="O193" i="4"/>
  <c r="Q192" i="4"/>
  <c r="R192" i="4" s="1"/>
  <c r="O192" i="4"/>
  <c r="R191" i="4"/>
  <c r="Q191" i="4"/>
  <c r="O191" i="4"/>
  <c r="P190" i="4"/>
  <c r="S192" i="4" s="1"/>
  <c r="L184" i="4"/>
  <c r="K184" i="4"/>
  <c r="M184" i="4" s="1"/>
  <c r="N184" i="4" s="1"/>
  <c r="P182" i="4"/>
  <c r="Q181" i="4"/>
  <c r="Q182" i="4" s="1"/>
  <c r="Q175" i="4"/>
  <c r="R175" i="4" s="1"/>
  <c r="O175" i="4"/>
  <c r="R174" i="4"/>
  <c r="Q174" i="4"/>
  <c r="O174" i="4"/>
  <c r="Q173" i="4"/>
  <c r="R173" i="4" s="1"/>
  <c r="O173" i="4"/>
  <c r="Q172" i="4"/>
  <c r="R172" i="4" s="1"/>
  <c r="O172" i="4"/>
  <c r="Q171" i="4"/>
  <c r="R171" i="4" s="1"/>
  <c r="O171" i="4"/>
  <c r="R170" i="4"/>
  <c r="Q170" i="4"/>
  <c r="O170" i="4"/>
  <c r="R169" i="4"/>
  <c r="Q169" i="4"/>
  <c r="O169" i="4"/>
  <c r="Q168" i="4"/>
  <c r="R168" i="4" s="1"/>
  <c r="O168" i="4"/>
  <c r="P167" i="4"/>
  <c r="S169" i="4" s="1"/>
  <c r="L161" i="4"/>
  <c r="K161" i="4"/>
  <c r="M161" i="4" s="1"/>
  <c r="N161" i="4" s="1"/>
  <c r="P159" i="4"/>
  <c r="Q158" i="4"/>
  <c r="Q159" i="4" s="1"/>
  <c r="Q152" i="4"/>
  <c r="R152" i="4" s="1"/>
  <c r="O152" i="4"/>
  <c r="Q151" i="4"/>
  <c r="R151" i="4" s="1"/>
  <c r="O151" i="4"/>
  <c r="R150" i="4"/>
  <c r="Q150" i="4"/>
  <c r="O150" i="4"/>
  <c r="Q149" i="4"/>
  <c r="R149" i="4" s="1"/>
  <c r="O149" i="4"/>
  <c r="Q148" i="4"/>
  <c r="R148" i="4" s="1"/>
  <c r="O148" i="4"/>
  <c r="Q147" i="4"/>
  <c r="R147" i="4" s="1"/>
  <c r="O147" i="4"/>
  <c r="Q146" i="4"/>
  <c r="R146" i="4" s="1"/>
  <c r="O146" i="4"/>
  <c r="O145" i="4"/>
  <c r="P144" i="4"/>
  <c r="S146" i="4" s="1"/>
  <c r="L138" i="4"/>
  <c r="K138" i="4"/>
  <c r="M138" i="4" s="1"/>
  <c r="N138" i="4" s="1"/>
  <c r="P136" i="4"/>
  <c r="Q135" i="4"/>
  <c r="Q136" i="4" s="1"/>
  <c r="Q129" i="4"/>
  <c r="R129" i="4" s="1"/>
  <c r="O129" i="4"/>
  <c r="Q128" i="4"/>
  <c r="R128" i="4" s="1"/>
  <c r="O128" i="4"/>
  <c r="Q127" i="4"/>
  <c r="R127" i="4" s="1"/>
  <c r="O127" i="4"/>
  <c r="R126" i="4"/>
  <c r="Q126" i="4"/>
  <c r="O126" i="4"/>
  <c r="Q125" i="4"/>
  <c r="R125" i="4" s="1"/>
  <c r="O125" i="4"/>
  <c r="Q124" i="4"/>
  <c r="R124" i="4" s="1"/>
  <c r="O124" i="4"/>
  <c r="R123" i="4"/>
  <c r="Q123" i="4"/>
  <c r="O123" i="4"/>
  <c r="O122" i="4"/>
  <c r="P121" i="4"/>
  <c r="L115" i="4"/>
  <c r="K115" i="4"/>
  <c r="P113" i="4"/>
  <c r="R106" i="4"/>
  <c r="Q106" i="4"/>
  <c r="O106" i="4"/>
  <c r="Q105" i="4"/>
  <c r="R105" i="4" s="1"/>
  <c r="O105" i="4"/>
  <c r="Q104" i="4"/>
  <c r="R104" i="4" s="1"/>
  <c r="O104" i="4"/>
  <c r="Q103" i="4"/>
  <c r="R103" i="4" s="1"/>
  <c r="O103" i="4"/>
  <c r="R102" i="4"/>
  <c r="Q102" i="4"/>
  <c r="O102" i="4"/>
  <c r="Q101" i="4"/>
  <c r="R101" i="4" s="1"/>
  <c r="O101" i="4"/>
  <c r="Q100" i="4"/>
  <c r="R100" i="4" s="1"/>
  <c r="O100" i="4"/>
  <c r="R99" i="4"/>
  <c r="Q99" i="4"/>
  <c r="O99" i="4"/>
  <c r="P98" i="4"/>
  <c r="S100" i="4" s="1"/>
  <c r="L92" i="4"/>
  <c r="K92" i="4"/>
  <c r="M92" i="4" s="1"/>
  <c r="P90" i="4"/>
  <c r="Q89" i="4"/>
  <c r="Q90" i="4" s="1"/>
  <c r="Q83" i="4"/>
  <c r="R83" i="4" s="1"/>
  <c r="O83" i="4"/>
  <c r="R82" i="4"/>
  <c r="Q82" i="4"/>
  <c r="O82" i="4"/>
  <c r="Q81" i="4"/>
  <c r="R81" i="4" s="1"/>
  <c r="O81" i="4"/>
  <c r="Q80" i="4"/>
  <c r="R80" i="4" s="1"/>
  <c r="O80" i="4"/>
  <c r="Q79" i="4"/>
  <c r="R79" i="4" s="1"/>
  <c r="O79" i="4"/>
  <c r="R78" i="4"/>
  <c r="Q78" i="4"/>
  <c r="O78" i="4"/>
  <c r="R77" i="4"/>
  <c r="Q77" i="4"/>
  <c r="O77" i="4"/>
  <c r="Q76" i="4"/>
  <c r="R76" i="4" s="1"/>
  <c r="O76" i="4"/>
  <c r="P75" i="4"/>
  <c r="S77" i="4" s="1"/>
  <c r="N69" i="4"/>
  <c r="L69" i="4"/>
  <c r="K69" i="4"/>
  <c r="M69" i="4" s="1"/>
  <c r="P67" i="4"/>
  <c r="Q66" i="4"/>
  <c r="Q67" i="4" s="1"/>
  <c r="Q60" i="4"/>
  <c r="R60" i="4" s="1"/>
  <c r="O60" i="4"/>
  <c r="Q59" i="4"/>
  <c r="R59" i="4" s="1"/>
  <c r="O59" i="4"/>
  <c r="R58" i="4"/>
  <c r="Q58" i="4"/>
  <c r="O58" i="4"/>
  <c r="Q57" i="4"/>
  <c r="R57" i="4" s="1"/>
  <c r="O57" i="4"/>
  <c r="Q56" i="4"/>
  <c r="R56" i="4" s="1"/>
  <c r="O56" i="4"/>
  <c r="Q55" i="4"/>
  <c r="R55" i="4" s="1"/>
  <c r="O55" i="4"/>
  <c r="Q54" i="4"/>
  <c r="R54" i="4" s="1"/>
  <c r="O54" i="4"/>
  <c r="O53" i="4"/>
  <c r="P52" i="4"/>
  <c r="S54" i="4" s="1"/>
  <c r="L46" i="4"/>
  <c r="K46" i="4"/>
  <c r="P44" i="4"/>
  <c r="Q37" i="4"/>
  <c r="R37" i="4" s="1"/>
  <c r="O37" i="4"/>
  <c r="Q36" i="4"/>
  <c r="R36" i="4" s="1"/>
  <c r="O36" i="4"/>
  <c r="Q35" i="4"/>
  <c r="R35" i="4" s="1"/>
  <c r="O35" i="4"/>
  <c r="R34" i="4"/>
  <c r="Q34" i="4"/>
  <c r="O34" i="4"/>
  <c r="Q33" i="4"/>
  <c r="R33" i="4" s="1"/>
  <c r="O33" i="4"/>
  <c r="Q32" i="4"/>
  <c r="R32" i="4" s="1"/>
  <c r="O32" i="4"/>
  <c r="Q31" i="4"/>
  <c r="R31" i="4" s="1"/>
  <c r="O31" i="4"/>
  <c r="O30" i="4"/>
  <c r="P29" i="4"/>
  <c r="L23" i="4"/>
  <c r="K23" i="4"/>
  <c r="M23" i="4" s="1"/>
  <c r="N23" i="4" s="1"/>
  <c r="P21" i="4"/>
  <c r="Q20" i="4"/>
  <c r="Q21" i="4" s="1"/>
  <c r="R14" i="4"/>
  <c r="Q14" i="4"/>
  <c r="O14" i="4"/>
  <c r="Q13" i="4"/>
  <c r="R13" i="4" s="1"/>
  <c r="O13" i="4"/>
  <c r="Q12" i="4"/>
  <c r="R12" i="4" s="1"/>
  <c r="O12" i="4"/>
  <c r="Q11" i="4"/>
  <c r="R11" i="4" s="1"/>
  <c r="O11" i="4"/>
  <c r="R10" i="4"/>
  <c r="Q10" i="4"/>
  <c r="O10" i="4"/>
  <c r="Q9" i="4"/>
  <c r="R9" i="4" s="1"/>
  <c r="O9" i="4"/>
  <c r="Q8" i="4"/>
  <c r="R8" i="4" s="1"/>
  <c r="O8" i="4"/>
  <c r="Q7" i="4"/>
  <c r="R7" i="4" s="1"/>
  <c r="O7" i="4"/>
  <c r="P6" i="4"/>
  <c r="S8" i="4" s="1"/>
  <c r="L299" i="3"/>
  <c r="K299" i="3"/>
  <c r="M299" i="3" s="1"/>
  <c r="T298" i="3"/>
  <c r="U297" i="3"/>
  <c r="U298" i="3" s="1"/>
  <c r="Q296" i="3"/>
  <c r="R296" i="3" s="1"/>
  <c r="O296" i="3"/>
  <c r="R295" i="3"/>
  <c r="Q295" i="3"/>
  <c r="O295" i="3"/>
  <c r="Q294" i="3"/>
  <c r="R294" i="3" s="1"/>
  <c r="O294" i="3"/>
  <c r="Q293" i="3"/>
  <c r="R293" i="3" s="1"/>
  <c r="O293" i="3"/>
  <c r="Q292" i="3"/>
  <c r="R292" i="3" s="1"/>
  <c r="O292" i="3"/>
  <c r="R291" i="3"/>
  <c r="Q291" i="3"/>
  <c r="O291" i="3"/>
  <c r="R290" i="3"/>
  <c r="Q290" i="3"/>
  <c r="O290" i="3"/>
  <c r="Q289" i="3"/>
  <c r="R289" i="3" s="1"/>
  <c r="O289" i="3"/>
  <c r="P288" i="3"/>
  <c r="T290" i="3" s="1"/>
  <c r="N282" i="3"/>
  <c r="L282" i="3"/>
  <c r="K282" i="3"/>
  <c r="M282" i="3" s="1"/>
  <c r="T281" i="3"/>
  <c r="U280" i="3"/>
  <c r="U281" i="3" s="1"/>
  <c r="Q279" i="3"/>
  <c r="R279" i="3" s="1"/>
  <c r="O279" i="3"/>
  <c r="Q278" i="3"/>
  <c r="R278" i="3" s="1"/>
  <c r="O278" i="3"/>
  <c r="R277" i="3"/>
  <c r="Q277" i="3"/>
  <c r="O277" i="3"/>
  <c r="Q276" i="3"/>
  <c r="R276" i="3" s="1"/>
  <c r="O276" i="3"/>
  <c r="Q275" i="3"/>
  <c r="R275" i="3" s="1"/>
  <c r="O275" i="3"/>
  <c r="Q274" i="3"/>
  <c r="R274" i="3" s="1"/>
  <c r="O274" i="3"/>
  <c r="Q273" i="3"/>
  <c r="R273" i="3" s="1"/>
  <c r="O273" i="3"/>
  <c r="O272" i="3"/>
  <c r="P271" i="3"/>
  <c r="T273" i="3" s="1"/>
  <c r="U265" i="3"/>
  <c r="T265" i="3"/>
  <c r="N265" i="3"/>
  <c r="M265" i="3"/>
  <c r="L265" i="3"/>
  <c r="K265" i="3"/>
  <c r="U264" i="3"/>
  <c r="Q262" i="3"/>
  <c r="R262" i="3" s="1"/>
  <c r="O262" i="3"/>
  <c r="Q261" i="3"/>
  <c r="R261" i="3" s="1"/>
  <c r="O261" i="3"/>
  <c r="Q260" i="3"/>
  <c r="R260" i="3" s="1"/>
  <c r="O260" i="3"/>
  <c r="R259" i="3"/>
  <c r="Q259" i="3"/>
  <c r="O259" i="3"/>
  <c r="Q258" i="3"/>
  <c r="R258" i="3" s="1"/>
  <c r="O258" i="3"/>
  <c r="Q257" i="3"/>
  <c r="R257" i="3" s="1"/>
  <c r="O257" i="3"/>
  <c r="Q256" i="3"/>
  <c r="R256" i="3" s="1"/>
  <c r="O256" i="3"/>
  <c r="R255" i="3"/>
  <c r="Q255" i="3"/>
  <c r="O255" i="3"/>
  <c r="P254" i="3"/>
  <c r="L249" i="3"/>
  <c r="K249" i="3"/>
  <c r="M249" i="3" s="1"/>
  <c r="N249" i="3" s="1"/>
  <c r="U248" i="3"/>
  <c r="T248" i="3"/>
  <c r="U247" i="3"/>
  <c r="R245" i="3"/>
  <c r="Q245" i="3"/>
  <c r="O245" i="3"/>
  <c r="R244" i="3"/>
  <c r="Q244" i="3"/>
  <c r="O244" i="3"/>
  <c r="R243" i="3"/>
  <c r="Q243" i="3"/>
  <c r="O243" i="3"/>
  <c r="R242" i="3"/>
  <c r="Q242" i="3"/>
  <c r="O242" i="3"/>
  <c r="R241" i="3"/>
  <c r="Q241" i="3"/>
  <c r="O241" i="3"/>
  <c r="R240" i="3"/>
  <c r="Q240" i="3"/>
  <c r="O240" i="3"/>
  <c r="R239" i="3"/>
  <c r="Q239" i="3"/>
  <c r="O239" i="3"/>
  <c r="R238" i="3"/>
  <c r="O238" i="3"/>
  <c r="P237" i="3"/>
  <c r="Q238" i="3" s="1"/>
  <c r="M232" i="3"/>
  <c r="L232" i="3"/>
  <c r="N232" i="3" s="1"/>
  <c r="K232" i="3"/>
  <c r="U230" i="3"/>
  <c r="T230" i="3"/>
  <c r="U229" i="3"/>
  <c r="Q227" i="3"/>
  <c r="R227" i="3" s="1"/>
  <c r="O227" i="3"/>
  <c r="R226" i="3"/>
  <c r="Q226" i="3"/>
  <c r="O226" i="3"/>
  <c r="Q225" i="3"/>
  <c r="R225" i="3" s="1"/>
  <c r="O225" i="3"/>
  <c r="R224" i="3"/>
  <c r="Q224" i="3"/>
  <c r="O224" i="3"/>
  <c r="Q223" i="3"/>
  <c r="R223" i="3" s="1"/>
  <c r="O223" i="3"/>
  <c r="R222" i="3"/>
  <c r="Q222" i="3"/>
  <c r="O222" i="3"/>
  <c r="Q221" i="3"/>
  <c r="R221" i="3" s="1"/>
  <c r="O221" i="3"/>
  <c r="O220" i="3"/>
  <c r="P219" i="3"/>
  <c r="AH106" i="3" s="1"/>
  <c r="L214" i="3"/>
  <c r="N214" i="3" s="1"/>
  <c r="K214" i="3"/>
  <c r="M214" i="3" s="1"/>
  <c r="T211" i="3"/>
  <c r="U210" i="3"/>
  <c r="U211" i="3" s="1"/>
  <c r="Q208" i="3"/>
  <c r="R208" i="3" s="1"/>
  <c r="O208" i="3"/>
  <c r="Q207" i="3"/>
  <c r="R207" i="3" s="1"/>
  <c r="O207" i="3"/>
  <c r="Q206" i="3"/>
  <c r="R206" i="3" s="1"/>
  <c r="O206" i="3"/>
  <c r="R205" i="3"/>
  <c r="Q205" i="3"/>
  <c r="O205" i="3"/>
  <c r="Q204" i="3"/>
  <c r="R204" i="3" s="1"/>
  <c r="O204" i="3"/>
  <c r="Q203" i="3"/>
  <c r="R203" i="3" s="1"/>
  <c r="O203" i="3"/>
  <c r="Q202" i="3"/>
  <c r="R202" i="3" s="1"/>
  <c r="O202" i="3"/>
  <c r="R201" i="3"/>
  <c r="Q201" i="3"/>
  <c r="O201" i="3"/>
  <c r="P200" i="3"/>
  <c r="N195" i="3"/>
  <c r="L195" i="3"/>
  <c r="K195" i="3"/>
  <c r="M195" i="3" s="1"/>
  <c r="T194" i="3"/>
  <c r="R191" i="3"/>
  <c r="Q191" i="3"/>
  <c r="O191" i="3"/>
  <c r="R190" i="3"/>
  <c r="Q190" i="3"/>
  <c r="O190" i="3"/>
  <c r="R189" i="3"/>
  <c r="Q189" i="3"/>
  <c r="O189" i="3"/>
  <c r="R188" i="3"/>
  <c r="Q188" i="3"/>
  <c r="O188" i="3"/>
  <c r="R187" i="3"/>
  <c r="Q187" i="3"/>
  <c r="O187" i="3"/>
  <c r="R186" i="3"/>
  <c r="Q186" i="3"/>
  <c r="O186" i="3"/>
  <c r="R185" i="3"/>
  <c r="Q185" i="3"/>
  <c r="O185" i="3"/>
  <c r="O184" i="3"/>
  <c r="P183" i="3"/>
  <c r="U178" i="3"/>
  <c r="T178" i="3"/>
  <c r="L178" i="3"/>
  <c r="K178" i="3"/>
  <c r="M178" i="3" s="1"/>
  <c r="N178" i="3" s="1"/>
  <c r="U177" i="3"/>
  <c r="Q175" i="3"/>
  <c r="R175" i="3" s="1"/>
  <c r="O175" i="3"/>
  <c r="Q174" i="3"/>
  <c r="R174" i="3" s="1"/>
  <c r="O174" i="3"/>
  <c r="Q173" i="3"/>
  <c r="R173" i="3" s="1"/>
  <c r="O173" i="3"/>
  <c r="R172" i="3"/>
  <c r="Q172" i="3"/>
  <c r="O172" i="3"/>
  <c r="Q171" i="3"/>
  <c r="R171" i="3" s="1"/>
  <c r="O171" i="3"/>
  <c r="R170" i="3"/>
  <c r="Q170" i="3"/>
  <c r="O170" i="3"/>
  <c r="Q169" i="3"/>
  <c r="R169" i="3" s="1"/>
  <c r="O169" i="3"/>
  <c r="R168" i="3"/>
  <c r="O168" i="3"/>
  <c r="P167" i="3"/>
  <c r="Q168" i="3" s="1"/>
  <c r="L163" i="3"/>
  <c r="K163" i="3"/>
  <c r="M163" i="3" s="1"/>
  <c r="N163" i="3" s="1"/>
  <c r="R159" i="3"/>
  <c r="Q159" i="3"/>
  <c r="O159" i="3"/>
  <c r="Q158" i="3"/>
  <c r="R158" i="3" s="1"/>
  <c r="O158" i="3"/>
  <c r="Q157" i="3"/>
  <c r="R157" i="3" s="1"/>
  <c r="O157" i="3"/>
  <c r="Q156" i="3"/>
  <c r="R156" i="3" s="1"/>
  <c r="O156" i="3"/>
  <c r="R155" i="3"/>
  <c r="Q155" i="3"/>
  <c r="O155" i="3"/>
  <c r="Q154" i="3"/>
  <c r="R154" i="3" s="1"/>
  <c r="O154" i="3"/>
  <c r="Q153" i="3"/>
  <c r="R153" i="3" s="1"/>
  <c r="O153" i="3"/>
  <c r="Q152" i="3"/>
  <c r="R152" i="3" s="1"/>
  <c r="O152" i="3"/>
  <c r="P151" i="3"/>
  <c r="L145" i="3"/>
  <c r="K145" i="3"/>
  <c r="M145" i="3" s="1"/>
  <c r="N145" i="3" s="1"/>
  <c r="R140" i="3"/>
  <c r="Q140" i="3"/>
  <c r="O140" i="3"/>
  <c r="R139" i="3"/>
  <c r="Q139" i="3"/>
  <c r="O139" i="3"/>
  <c r="R138" i="3"/>
  <c r="Q138" i="3"/>
  <c r="O138" i="3"/>
  <c r="R137" i="3"/>
  <c r="Q137" i="3"/>
  <c r="O137" i="3"/>
  <c r="R136" i="3"/>
  <c r="Q136" i="3"/>
  <c r="O136" i="3"/>
  <c r="R135" i="3"/>
  <c r="Q135" i="3"/>
  <c r="O135" i="3"/>
  <c r="R134" i="3"/>
  <c r="Q134" i="3"/>
  <c r="O134" i="3"/>
  <c r="O133" i="3"/>
  <c r="P132" i="3"/>
  <c r="Q133" i="3" s="1"/>
  <c r="R133" i="3" s="1"/>
  <c r="M128" i="3"/>
  <c r="L128" i="3"/>
  <c r="K128" i="3"/>
  <c r="Q127" i="3"/>
  <c r="R127" i="3" s="1"/>
  <c r="O127" i="3"/>
  <c r="Q126" i="3"/>
  <c r="R126" i="3" s="1"/>
  <c r="O126" i="3"/>
  <c r="R125" i="3"/>
  <c r="Q125" i="3"/>
  <c r="O125" i="3"/>
  <c r="R124" i="3"/>
  <c r="Q124" i="3"/>
  <c r="O124" i="3"/>
  <c r="Q123" i="3"/>
  <c r="R123" i="3" s="1"/>
  <c r="O123" i="3"/>
  <c r="Q122" i="3"/>
  <c r="R122" i="3" s="1"/>
  <c r="O122" i="3"/>
  <c r="R121" i="3"/>
  <c r="Q121" i="3"/>
  <c r="O121" i="3"/>
  <c r="Q120" i="3"/>
  <c r="R120" i="3" s="1"/>
  <c r="O120" i="3"/>
  <c r="P119" i="3"/>
  <c r="L115" i="3"/>
  <c r="K115" i="3"/>
  <c r="M115" i="3" s="1"/>
  <c r="N115" i="3" s="1"/>
  <c r="Q113" i="3"/>
  <c r="R113" i="3" s="1"/>
  <c r="O113" i="3"/>
  <c r="Q112" i="3"/>
  <c r="R112" i="3" s="1"/>
  <c r="O112" i="3"/>
  <c r="Q111" i="3"/>
  <c r="R111" i="3" s="1"/>
  <c r="O111" i="3"/>
  <c r="Q110" i="3"/>
  <c r="R110" i="3" s="1"/>
  <c r="O110" i="3"/>
  <c r="Q109" i="3"/>
  <c r="R109" i="3" s="1"/>
  <c r="O109" i="3"/>
  <c r="Q108" i="3"/>
  <c r="R108" i="3" s="1"/>
  <c r="O108" i="3"/>
  <c r="Q107" i="3"/>
  <c r="R107" i="3" s="1"/>
  <c r="O107" i="3"/>
  <c r="AI106" i="3"/>
  <c r="AG106" i="3"/>
  <c r="AE106" i="3"/>
  <c r="AD106" i="3"/>
  <c r="AB106" i="3"/>
  <c r="AA106" i="3"/>
  <c r="Y106" i="3"/>
  <c r="Q106" i="3"/>
  <c r="R106" i="3" s="1"/>
  <c r="O106" i="3"/>
  <c r="P105" i="3"/>
  <c r="M101" i="3"/>
  <c r="N101" i="3" s="1"/>
  <c r="L101" i="3"/>
  <c r="K101" i="3"/>
  <c r="R98" i="3"/>
  <c r="Q98" i="3"/>
  <c r="O98" i="3"/>
  <c r="R97" i="3"/>
  <c r="Q97" i="3"/>
  <c r="O97" i="3"/>
  <c r="R96" i="3"/>
  <c r="Q96" i="3"/>
  <c r="O96" i="3"/>
  <c r="R95" i="3"/>
  <c r="Q95" i="3"/>
  <c r="O95" i="3"/>
  <c r="R94" i="3"/>
  <c r="Q94" i="3"/>
  <c r="O94" i="3"/>
  <c r="R93" i="3"/>
  <c r="Q93" i="3"/>
  <c r="O93" i="3"/>
  <c r="R92" i="3"/>
  <c r="Q92" i="3"/>
  <c r="O92" i="3"/>
  <c r="O91" i="3"/>
  <c r="P90" i="3"/>
  <c r="M86" i="3"/>
  <c r="N86" i="3" s="1"/>
  <c r="L86" i="3"/>
  <c r="K86" i="3"/>
  <c r="R82" i="3"/>
  <c r="Q82" i="3"/>
  <c r="O82" i="3"/>
  <c r="R81" i="3"/>
  <c r="Q81" i="3"/>
  <c r="O81" i="3"/>
  <c r="Q80" i="3"/>
  <c r="R80" i="3" s="1"/>
  <c r="O80" i="3"/>
  <c r="Q79" i="3"/>
  <c r="R79" i="3" s="1"/>
  <c r="O79" i="3"/>
  <c r="Q78" i="3"/>
  <c r="R78" i="3" s="1"/>
  <c r="O78" i="3"/>
  <c r="Q77" i="3"/>
  <c r="R77" i="3" s="1"/>
  <c r="O77" i="3"/>
  <c r="Q76" i="3"/>
  <c r="R76" i="3" s="1"/>
  <c r="O76" i="3"/>
  <c r="Q75" i="3"/>
  <c r="R75" i="3" s="1"/>
  <c r="O75" i="3"/>
  <c r="P74" i="3"/>
  <c r="L70" i="3"/>
  <c r="K70" i="3"/>
  <c r="M70" i="3" s="1"/>
  <c r="N70" i="3" s="1"/>
  <c r="R66" i="3"/>
  <c r="Q66" i="3"/>
  <c r="O66" i="3"/>
  <c r="Q65" i="3"/>
  <c r="R65" i="3" s="1"/>
  <c r="O65" i="3"/>
  <c r="R64" i="3"/>
  <c r="Q64" i="3"/>
  <c r="O64" i="3"/>
  <c r="R63" i="3"/>
  <c r="Q63" i="3"/>
  <c r="O63" i="3"/>
  <c r="R62" i="3"/>
  <c r="Q62" i="3"/>
  <c r="O62" i="3"/>
  <c r="Q61" i="3"/>
  <c r="R61" i="3" s="1"/>
  <c r="O61" i="3"/>
  <c r="R60" i="3"/>
  <c r="Q60" i="3"/>
  <c r="O60" i="3"/>
  <c r="O59" i="3"/>
  <c r="P58" i="3"/>
  <c r="Q59" i="3" s="1"/>
  <c r="L54" i="3"/>
  <c r="K54" i="3"/>
  <c r="M54" i="3" s="1"/>
  <c r="N54" i="3" s="1"/>
  <c r="R49" i="3"/>
  <c r="Q49" i="3"/>
  <c r="O49" i="3"/>
  <c r="R48" i="3"/>
  <c r="Q48" i="3"/>
  <c r="O48" i="3"/>
  <c r="Q47" i="3"/>
  <c r="W47" i="3" s="1"/>
  <c r="O47" i="3"/>
  <c r="R46" i="3"/>
  <c r="Q46" i="3"/>
  <c r="O46" i="3"/>
  <c r="R45" i="3"/>
  <c r="Q45" i="3"/>
  <c r="O45" i="3"/>
  <c r="R44" i="3"/>
  <c r="Q44" i="3"/>
  <c r="O44" i="3"/>
  <c r="W43" i="3"/>
  <c r="U43" i="3"/>
  <c r="Q43" i="3"/>
  <c r="R43" i="3" s="1"/>
  <c r="O43" i="3"/>
  <c r="Q42" i="3"/>
  <c r="R42" i="3" s="1"/>
  <c r="W86" i="3" s="1"/>
  <c r="O42" i="3"/>
  <c r="P41" i="3"/>
  <c r="W106" i="3" s="1"/>
  <c r="L37" i="3"/>
  <c r="K37" i="3"/>
  <c r="M37" i="3" s="1"/>
  <c r="N37" i="3" s="1"/>
  <c r="R31" i="3"/>
  <c r="Q31" i="3"/>
  <c r="O31" i="3"/>
  <c r="R30" i="3"/>
  <c r="Q30" i="3"/>
  <c r="O30" i="3"/>
  <c r="R29" i="3"/>
  <c r="Q29" i="3"/>
  <c r="O29" i="3"/>
  <c r="Q28" i="3"/>
  <c r="R28" i="3" s="1"/>
  <c r="O28" i="3"/>
  <c r="R27" i="3"/>
  <c r="Q27" i="3"/>
  <c r="O27" i="3"/>
  <c r="R26" i="3"/>
  <c r="V88" i="3" s="1"/>
  <c r="Q26" i="3"/>
  <c r="O26" i="3"/>
  <c r="R25" i="3"/>
  <c r="V87" i="3" s="1"/>
  <c r="Q25" i="3"/>
  <c r="V47" i="3" s="1"/>
  <c r="O25" i="3"/>
  <c r="V7" i="3" s="1"/>
  <c r="O24" i="3"/>
  <c r="V6" i="3" s="1"/>
  <c r="P23" i="3"/>
  <c r="M19" i="3"/>
  <c r="N19" i="3" s="1"/>
  <c r="L19" i="3"/>
  <c r="K19" i="3"/>
  <c r="Q12" i="3"/>
  <c r="R12" i="3" s="1"/>
  <c r="O12" i="3"/>
  <c r="R11" i="3"/>
  <c r="Q11" i="3"/>
  <c r="O11" i="3"/>
  <c r="Q10" i="3"/>
  <c r="R10" i="3" s="1"/>
  <c r="O10" i="3"/>
  <c r="R9" i="3"/>
  <c r="U89" i="3" s="1"/>
  <c r="Q9" i="3"/>
  <c r="O9" i="3"/>
  <c r="U8" i="3"/>
  <c r="R8" i="3"/>
  <c r="U88" i="3" s="1"/>
  <c r="Q8" i="3"/>
  <c r="U54" i="3" s="1"/>
  <c r="O8" i="3"/>
  <c r="U7" i="3"/>
  <c r="Q7" i="3"/>
  <c r="O7" i="3"/>
  <c r="X6" i="3"/>
  <c r="W6" i="3"/>
  <c r="U6" i="3"/>
  <c r="R6" i="3"/>
  <c r="U86" i="3" s="1"/>
  <c r="Q6" i="3"/>
  <c r="O6" i="3"/>
  <c r="P5" i="3"/>
  <c r="U106" i="3" s="1"/>
  <c r="M436" i="2"/>
  <c r="L436" i="2"/>
  <c r="K436" i="2"/>
  <c r="J436" i="2"/>
  <c r="P434" i="2"/>
  <c r="O434" i="2"/>
  <c r="P433" i="2"/>
  <c r="Q429" i="2"/>
  <c r="P429" i="2"/>
  <c r="Q428" i="2"/>
  <c r="P428" i="2"/>
  <c r="Q427" i="2"/>
  <c r="P427" i="2"/>
  <c r="N427" i="2"/>
  <c r="Q426" i="2"/>
  <c r="P426" i="2"/>
  <c r="N426" i="2"/>
  <c r="Q425" i="2"/>
  <c r="P425" i="2"/>
  <c r="N425" i="2"/>
  <c r="Q424" i="2"/>
  <c r="P424" i="2"/>
  <c r="N424" i="2"/>
  <c r="Q423" i="2"/>
  <c r="P423" i="2"/>
  <c r="N423" i="2"/>
  <c r="R422" i="2"/>
  <c r="Q422" i="2"/>
  <c r="P422" i="2"/>
  <c r="N422" i="2"/>
  <c r="Q421" i="2"/>
  <c r="P421" i="2"/>
  <c r="N421" i="2"/>
  <c r="O420" i="2"/>
  <c r="K414" i="2"/>
  <c r="J414" i="2"/>
  <c r="L414" i="2" s="1"/>
  <c r="P412" i="2"/>
  <c r="P411" i="2"/>
  <c r="Q407" i="2"/>
  <c r="P407" i="2"/>
  <c r="P406" i="2"/>
  <c r="Q406" i="2" s="1"/>
  <c r="Q405" i="2"/>
  <c r="P405" i="2"/>
  <c r="N405" i="2"/>
  <c r="P404" i="2"/>
  <c r="Q404" i="2" s="1"/>
  <c r="N404" i="2"/>
  <c r="P403" i="2"/>
  <c r="Q403" i="2" s="1"/>
  <c r="N403" i="2"/>
  <c r="P402" i="2"/>
  <c r="Q402" i="2" s="1"/>
  <c r="N402" i="2"/>
  <c r="Q401" i="2"/>
  <c r="P401" i="2"/>
  <c r="N401" i="2"/>
  <c r="R400" i="2"/>
  <c r="P400" i="2"/>
  <c r="Q400" i="2" s="1"/>
  <c r="N400" i="2"/>
  <c r="Q399" i="2"/>
  <c r="P399" i="2"/>
  <c r="N399" i="2"/>
  <c r="O398" i="2"/>
  <c r="L392" i="2"/>
  <c r="K392" i="2"/>
  <c r="J392" i="2"/>
  <c r="P389" i="2"/>
  <c r="P390" i="2" s="1"/>
  <c r="Q384" i="2"/>
  <c r="P384" i="2"/>
  <c r="Q383" i="2"/>
  <c r="P383" i="2"/>
  <c r="P382" i="2"/>
  <c r="Q382" i="2" s="1"/>
  <c r="N382" i="2"/>
  <c r="P381" i="2"/>
  <c r="Q381" i="2" s="1"/>
  <c r="N381" i="2"/>
  <c r="P380" i="2"/>
  <c r="Q380" i="2" s="1"/>
  <c r="N380" i="2"/>
  <c r="Q379" i="2"/>
  <c r="P379" i="2"/>
  <c r="N379" i="2"/>
  <c r="P378" i="2"/>
  <c r="Q378" i="2" s="1"/>
  <c r="N378" i="2"/>
  <c r="P377" i="2"/>
  <c r="Q377" i="2" s="1"/>
  <c r="N377" i="2"/>
  <c r="N376" i="2"/>
  <c r="O375" i="2"/>
  <c r="R377" i="2" s="1"/>
  <c r="L369" i="2"/>
  <c r="K369" i="2"/>
  <c r="J369" i="2"/>
  <c r="P366" i="2"/>
  <c r="P367" i="2" s="1"/>
  <c r="Q361" i="2"/>
  <c r="P361" i="2"/>
  <c r="P360" i="2"/>
  <c r="Q360" i="2" s="1"/>
  <c r="Q359" i="2"/>
  <c r="P359" i="2"/>
  <c r="N359" i="2"/>
  <c r="Q358" i="2"/>
  <c r="P358" i="2"/>
  <c r="N358" i="2"/>
  <c r="P357" i="2"/>
  <c r="Q357" i="2" s="1"/>
  <c r="N357" i="2"/>
  <c r="Q356" i="2"/>
  <c r="P356" i="2"/>
  <c r="N356" i="2"/>
  <c r="Q355" i="2"/>
  <c r="P355" i="2"/>
  <c r="N355" i="2"/>
  <c r="R354" i="2"/>
  <c r="Q354" i="2"/>
  <c r="P354" i="2"/>
  <c r="N354" i="2"/>
  <c r="P353" i="2"/>
  <c r="Q353" i="2" s="1"/>
  <c r="N353" i="2"/>
  <c r="O352" i="2"/>
  <c r="M346" i="2"/>
  <c r="L346" i="2"/>
  <c r="K346" i="2"/>
  <c r="J346" i="2"/>
  <c r="P344" i="2"/>
  <c r="O344" i="2"/>
  <c r="P343" i="2"/>
  <c r="Q338" i="2"/>
  <c r="P338" i="2"/>
  <c r="Q337" i="2"/>
  <c r="P337" i="2"/>
  <c r="Q336" i="2"/>
  <c r="P336" i="2"/>
  <c r="N336" i="2"/>
  <c r="Q335" i="2"/>
  <c r="P335" i="2"/>
  <c r="N335" i="2"/>
  <c r="Q334" i="2"/>
  <c r="P334" i="2"/>
  <c r="N334" i="2"/>
  <c r="Q333" i="2"/>
  <c r="P333" i="2"/>
  <c r="N333" i="2"/>
  <c r="Q332" i="2"/>
  <c r="P332" i="2"/>
  <c r="N332" i="2"/>
  <c r="Q331" i="2"/>
  <c r="P331" i="2"/>
  <c r="N331" i="2"/>
  <c r="Q330" i="2"/>
  <c r="P330" i="2"/>
  <c r="N330" i="2"/>
  <c r="O329" i="2"/>
  <c r="S331" i="2" s="1"/>
  <c r="M322" i="2"/>
  <c r="K322" i="2"/>
  <c r="J322" i="2"/>
  <c r="L322" i="2" s="1"/>
  <c r="O320" i="2"/>
  <c r="P319" i="2"/>
  <c r="P320" i="2" s="1"/>
  <c r="Q314" i="2"/>
  <c r="P314" i="2"/>
  <c r="P312" i="2"/>
  <c r="Q312" i="2" s="1"/>
  <c r="N312" i="2"/>
  <c r="Q311" i="2"/>
  <c r="P311" i="2"/>
  <c r="N311" i="2"/>
  <c r="Q310" i="2"/>
  <c r="P310" i="2"/>
  <c r="N310" i="2"/>
  <c r="Q309" i="2"/>
  <c r="P309" i="2"/>
  <c r="N309" i="2"/>
  <c r="P308" i="2"/>
  <c r="Q308" i="2" s="1"/>
  <c r="N308" i="2"/>
  <c r="S307" i="2"/>
  <c r="P307" i="2"/>
  <c r="Q307" i="2" s="1"/>
  <c r="N307" i="2"/>
  <c r="P306" i="2"/>
  <c r="Q306" i="2" s="1"/>
  <c r="N306" i="2"/>
  <c r="O305" i="2"/>
  <c r="K299" i="2"/>
  <c r="J299" i="2"/>
  <c r="L299" i="2" s="1"/>
  <c r="M299" i="2" s="1"/>
  <c r="P297" i="2"/>
  <c r="O297" i="2"/>
  <c r="P296" i="2"/>
  <c r="Q289" i="2"/>
  <c r="P289" i="2"/>
  <c r="N289" i="2"/>
  <c r="Q288" i="2"/>
  <c r="P288" i="2"/>
  <c r="N288" i="2"/>
  <c r="P287" i="2"/>
  <c r="Q287" i="2" s="1"/>
  <c r="N287" i="2"/>
  <c r="Q286" i="2"/>
  <c r="P286" i="2"/>
  <c r="N286" i="2"/>
  <c r="Q285" i="2"/>
  <c r="P285" i="2"/>
  <c r="N285" i="2"/>
  <c r="S284" i="2"/>
  <c r="Q284" i="2"/>
  <c r="P284" i="2"/>
  <c r="N284" i="2"/>
  <c r="P283" i="2"/>
  <c r="Q283" i="2" s="1"/>
  <c r="N283" i="2"/>
  <c r="O282" i="2"/>
  <c r="M276" i="2"/>
  <c r="L276" i="2"/>
  <c r="K276" i="2"/>
  <c r="J276" i="2"/>
  <c r="P274" i="2"/>
  <c r="O274" i="2"/>
  <c r="P273" i="2"/>
  <c r="P266" i="2"/>
  <c r="Q266" i="2" s="1"/>
  <c r="N266" i="2"/>
  <c r="Q265" i="2"/>
  <c r="P265" i="2"/>
  <c r="N265" i="2"/>
  <c r="Q264" i="2"/>
  <c r="P264" i="2"/>
  <c r="N264" i="2"/>
  <c r="Q263" i="2"/>
  <c r="P263" i="2"/>
  <c r="N263" i="2"/>
  <c r="P262" i="2"/>
  <c r="Q262" i="2" s="1"/>
  <c r="N262" i="2"/>
  <c r="R261" i="2"/>
  <c r="P261" i="2"/>
  <c r="Q261" i="2" s="1"/>
  <c r="N261" i="2"/>
  <c r="P260" i="2"/>
  <c r="Q260" i="2" s="1"/>
  <c r="N260" i="2"/>
  <c r="O259" i="2"/>
  <c r="M253" i="2"/>
  <c r="K253" i="2"/>
  <c r="J253" i="2"/>
  <c r="L253" i="2" s="1"/>
  <c r="P251" i="2"/>
  <c r="O251" i="2"/>
  <c r="P250" i="2"/>
  <c r="Q245" i="2"/>
  <c r="P245" i="2"/>
  <c r="P243" i="2"/>
  <c r="Q243" i="2" s="1"/>
  <c r="N243" i="2"/>
  <c r="Q242" i="2"/>
  <c r="P242" i="2"/>
  <c r="N242" i="2"/>
  <c r="P241" i="2"/>
  <c r="Q241" i="2" s="1"/>
  <c r="N241" i="2"/>
  <c r="Q240" i="2"/>
  <c r="P240" i="2"/>
  <c r="N240" i="2"/>
  <c r="P239" i="2"/>
  <c r="Q239" i="2" s="1"/>
  <c r="N239" i="2"/>
  <c r="P238" i="2"/>
  <c r="Q238" i="2" s="1"/>
  <c r="N238" i="2"/>
  <c r="N237" i="2"/>
  <c r="O236" i="2"/>
  <c r="R238" i="2" s="1"/>
  <c r="L229" i="2"/>
  <c r="M229" i="2" s="1"/>
  <c r="K229" i="2"/>
  <c r="J229" i="2"/>
  <c r="O227" i="2"/>
  <c r="P226" i="2"/>
  <c r="P227" i="2" s="1"/>
  <c r="P221" i="2"/>
  <c r="Q221" i="2" s="1"/>
  <c r="P219" i="2"/>
  <c r="Q219" i="2" s="1"/>
  <c r="N219" i="2"/>
  <c r="P218" i="2"/>
  <c r="Q218" i="2" s="1"/>
  <c r="N218" i="2"/>
  <c r="Q217" i="2"/>
  <c r="P217" i="2"/>
  <c r="N217" i="2"/>
  <c r="P216" i="2"/>
  <c r="Q216" i="2" s="1"/>
  <c r="N216" i="2"/>
  <c r="P215" i="2"/>
  <c r="Q215" i="2" s="1"/>
  <c r="N215" i="2"/>
  <c r="P214" i="2"/>
  <c r="Q214" i="2" s="1"/>
  <c r="N214" i="2"/>
  <c r="N213" i="2"/>
  <c r="O212" i="2"/>
  <c r="R214" i="2" s="1"/>
  <c r="M206" i="2"/>
  <c r="K206" i="2"/>
  <c r="J206" i="2"/>
  <c r="L206" i="2" s="1"/>
  <c r="O204" i="2"/>
  <c r="P203" i="2"/>
  <c r="P204" i="2" s="1"/>
  <c r="Q198" i="2"/>
  <c r="P198" i="2"/>
  <c r="Q197" i="2"/>
  <c r="P197" i="2"/>
  <c r="Q196" i="2"/>
  <c r="P196" i="2"/>
  <c r="N196" i="2"/>
  <c r="Q195" i="2"/>
  <c r="P195" i="2"/>
  <c r="N195" i="2"/>
  <c r="Q194" i="2"/>
  <c r="P194" i="2"/>
  <c r="N194" i="2"/>
  <c r="Q193" i="2"/>
  <c r="P193" i="2"/>
  <c r="N193" i="2"/>
  <c r="Q192" i="2"/>
  <c r="P192" i="2"/>
  <c r="N192" i="2"/>
  <c r="R191" i="2"/>
  <c r="Q191" i="2"/>
  <c r="P191" i="2"/>
  <c r="N191" i="2"/>
  <c r="Q190" i="2"/>
  <c r="P190" i="2"/>
  <c r="N190" i="2"/>
  <c r="O189" i="2"/>
  <c r="L183" i="2"/>
  <c r="M183" i="2" s="1"/>
  <c r="K183" i="2"/>
  <c r="J183" i="2"/>
  <c r="P181" i="2"/>
  <c r="O181" i="2"/>
  <c r="P180" i="2"/>
  <c r="P175" i="2"/>
  <c r="Q175" i="2" s="1"/>
  <c r="Q173" i="2"/>
  <c r="P173" i="2"/>
  <c r="N173" i="2"/>
  <c r="P172" i="2"/>
  <c r="Q172" i="2" s="1"/>
  <c r="N172" i="2"/>
  <c r="P171" i="2"/>
  <c r="Q171" i="2" s="1"/>
  <c r="N171" i="2"/>
  <c r="P170" i="2"/>
  <c r="Q170" i="2" s="1"/>
  <c r="N170" i="2"/>
  <c r="Q169" i="2"/>
  <c r="P169" i="2"/>
  <c r="N169" i="2"/>
  <c r="R168" i="2"/>
  <c r="P168" i="2"/>
  <c r="Q168" i="2" s="1"/>
  <c r="N168" i="2"/>
  <c r="N167" i="2"/>
  <c r="O166" i="2"/>
  <c r="P167" i="2" s="1"/>
  <c r="Q167" i="2" s="1"/>
  <c r="M159" i="2"/>
  <c r="L159" i="2"/>
  <c r="K159" i="2"/>
  <c r="J159" i="2"/>
  <c r="O157" i="2"/>
  <c r="P156" i="2"/>
  <c r="P157" i="2" s="1"/>
  <c r="Q151" i="2"/>
  <c r="P151" i="2"/>
  <c r="Q149" i="2"/>
  <c r="P149" i="2"/>
  <c r="N149" i="2"/>
  <c r="Q148" i="2"/>
  <c r="P148" i="2"/>
  <c r="N148" i="2"/>
  <c r="P147" i="2"/>
  <c r="Q147" i="2" s="1"/>
  <c r="N147" i="2"/>
  <c r="Q146" i="2"/>
  <c r="P146" i="2"/>
  <c r="N146" i="2"/>
  <c r="Q145" i="2"/>
  <c r="P145" i="2"/>
  <c r="N145" i="2"/>
  <c r="R144" i="2"/>
  <c r="Q144" i="2"/>
  <c r="P144" i="2"/>
  <c r="N144" i="2"/>
  <c r="P143" i="2"/>
  <c r="Q143" i="2" s="1"/>
  <c r="N143" i="2"/>
  <c r="O142" i="2"/>
  <c r="K136" i="2"/>
  <c r="J136" i="2"/>
  <c r="L136" i="2" s="1"/>
  <c r="M136" i="2" s="1"/>
  <c r="P134" i="2"/>
  <c r="O134" i="2"/>
  <c r="P133" i="2"/>
  <c r="P126" i="2"/>
  <c r="Q126" i="2" s="1"/>
  <c r="N126" i="2"/>
  <c r="Q125" i="2"/>
  <c r="P125" i="2"/>
  <c r="N125" i="2"/>
  <c r="Q124" i="2"/>
  <c r="P124" i="2"/>
  <c r="N124" i="2"/>
  <c r="Q123" i="2"/>
  <c r="P123" i="2"/>
  <c r="N123" i="2"/>
  <c r="P122" i="2"/>
  <c r="Q122" i="2" s="1"/>
  <c r="N122" i="2"/>
  <c r="R121" i="2"/>
  <c r="P121" i="2"/>
  <c r="Q121" i="2" s="1"/>
  <c r="N121" i="2"/>
  <c r="P120" i="2"/>
  <c r="Q120" i="2" s="1"/>
  <c r="N120" i="2"/>
  <c r="O119" i="2"/>
  <c r="K113" i="2"/>
  <c r="J113" i="2"/>
  <c r="L113" i="2" s="1"/>
  <c r="M113" i="2" s="1"/>
  <c r="P111" i="2"/>
  <c r="O111" i="2"/>
  <c r="P110" i="2"/>
  <c r="Q105" i="2"/>
  <c r="P105" i="2"/>
  <c r="P103" i="2"/>
  <c r="Q103" i="2" s="1"/>
  <c r="N103" i="2"/>
  <c r="P102" i="2"/>
  <c r="Q102" i="2" s="1"/>
  <c r="N102" i="2"/>
  <c r="P101" i="2"/>
  <c r="Q101" i="2" s="1"/>
  <c r="N101" i="2"/>
  <c r="Q100" i="2"/>
  <c r="P100" i="2"/>
  <c r="N100" i="2"/>
  <c r="P99" i="2"/>
  <c r="Q99" i="2" s="1"/>
  <c r="N99" i="2"/>
  <c r="P98" i="2"/>
  <c r="Q98" i="2" s="1"/>
  <c r="N98" i="2"/>
  <c r="N97" i="2"/>
  <c r="O96" i="2"/>
  <c r="R98" i="2" s="1"/>
  <c r="L90" i="2"/>
  <c r="M90" i="2" s="1"/>
  <c r="K90" i="2"/>
  <c r="J90" i="2"/>
  <c r="O88" i="2"/>
  <c r="P87" i="2"/>
  <c r="P88" i="2" s="1"/>
  <c r="P82" i="2"/>
  <c r="Q82" i="2" s="1"/>
  <c r="P81" i="2"/>
  <c r="Q81" i="2" s="1"/>
  <c r="Q80" i="2"/>
  <c r="P80" i="2"/>
  <c r="N80" i="2"/>
  <c r="Q79" i="2"/>
  <c r="P79" i="2"/>
  <c r="N79" i="2"/>
  <c r="P78" i="2"/>
  <c r="Q78" i="2" s="1"/>
  <c r="N78" i="2"/>
  <c r="Q77" i="2"/>
  <c r="P77" i="2"/>
  <c r="N77" i="2"/>
  <c r="Q76" i="2"/>
  <c r="P76" i="2"/>
  <c r="N76" i="2"/>
  <c r="R75" i="2"/>
  <c r="Q75" i="2"/>
  <c r="P75" i="2"/>
  <c r="N75" i="2"/>
  <c r="P74" i="2"/>
  <c r="Q74" i="2" s="1"/>
  <c r="N74" i="2"/>
  <c r="O73" i="2"/>
  <c r="K67" i="2"/>
  <c r="J67" i="2"/>
  <c r="L67" i="2" s="1"/>
  <c r="M67" i="2" s="1"/>
  <c r="O65" i="2"/>
  <c r="P57" i="2"/>
  <c r="Q57" i="2" s="1"/>
  <c r="N57" i="2"/>
  <c r="Q56" i="2"/>
  <c r="P56" i="2"/>
  <c r="N56" i="2"/>
  <c r="Q55" i="2"/>
  <c r="P55" i="2"/>
  <c r="N55" i="2"/>
  <c r="Q54" i="2"/>
  <c r="P54" i="2"/>
  <c r="N54" i="2"/>
  <c r="P53" i="2"/>
  <c r="Q53" i="2" s="1"/>
  <c r="N53" i="2"/>
  <c r="R52" i="2"/>
  <c r="P52" i="2"/>
  <c r="Q52" i="2" s="1"/>
  <c r="N52" i="2"/>
  <c r="P51" i="2"/>
  <c r="Q51" i="2" s="1"/>
  <c r="N51" i="2"/>
  <c r="O50" i="2"/>
  <c r="K44" i="2"/>
  <c r="J44" i="2"/>
  <c r="L44" i="2" s="1"/>
  <c r="M44" i="2" s="1"/>
  <c r="P42" i="2"/>
  <c r="O42" i="2"/>
  <c r="P41" i="2"/>
  <c r="Q34" i="2"/>
  <c r="P34" i="2"/>
  <c r="N34" i="2"/>
  <c r="Q33" i="2"/>
  <c r="P33" i="2"/>
  <c r="N33" i="2"/>
  <c r="P32" i="2"/>
  <c r="Q32" i="2" s="1"/>
  <c r="N32" i="2"/>
  <c r="Q31" i="2"/>
  <c r="P31" i="2"/>
  <c r="N31" i="2"/>
  <c r="Q30" i="2"/>
  <c r="P30" i="2"/>
  <c r="N30" i="2"/>
  <c r="R29" i="2"/>
  <c r="Q29" i="2"/>
  <c r="P29" i="2"/>
  <c r="N29" i="2"/>
  <c r="P28" i="2"/>
  <c r="Q28" i="2" s="1"/>
  <c r="N28" i="2"/>
  <c r="O27" i="2"/>
  <c r="T18" i="2"/>
  <c r="S18" i="2"/>
  <c r="L18" i="2"/>
  <c r="M18" i="2" s="1"/>
  <c r="K18" i="2"/>
  <c r="J18" i="2"/>
  <c r="T17" i="2"/>
  <c r="P15" i="2"/>
  <c r="Q15" i="2" s="1"/>
  <c r="N15" i="2"/>
  <c r="Q14" i="2"/>
  <c r="P14" i="2"/>
  <c r="N14" i="2"/>
  <c r="Q13" i="2"/>
  <c r="P13" i="2"/>
  <c r="N13" i="2"/>
  <c r="Q12" i="2"/>
  <c r="P12" i="2"/>
  <c r="N12" i="2"/>
  <c r="P11" i="2"/>
  <c r="Q11" i="2" s="1"/>
  <c r="N11" i="2"/>
  <c r="Q10" i="2"/>
  <c r="P10" i="2"/>
  <c r="N10" i="2"/>
  <c r="N9" i="2"/>
  <c r="O8" i="2"/>
  <c r="P9" i="2" s="1"/>
  <c r="Q9" i="2" s="1"/>
  <c r="N880" i="1"/>
  <c r="L880" i="1"/>
  <c r="K880" i="1"/>
  <c r="M880" i="1" s="1"/>
  <c r="Q878" i="1"/>
  <c r="P878" i="1"/>
  <c r="Q877" i="1"/>
  <c r="R872" i="1"/>
  <c r="Q872" i="1"/>
  <c r="O872" i="1"/>
  <c r="R871" i="1"/>
  <c r="Q871" i="1"/>
  <c r="O871" i="1"/>
  <c r="R870" i="1"/>
  <c r="Q870" i="1"/>
  <c r="O870" i="1"/>
  <c r="R869" i="1"/>
  <c r="Q869" i="1"/>
  <c r="O869" i="1"/>
  <c r="Q868" i="1"/>
  <c r="R868" i="1" s="1"/>
  <c r="O868" i="1"/>
  <c r="R867" i="1"/>
  <c r="Q867" i="1"/>
  <c r="O867" i="1"/>
  <c r="Q866" i="1"/>
  <c r="R866" i="1" s="1"/>
  <c r="O866" i="1"/>
  <c r="Q865" i="1"/>
  <c r="R865" i="1" s="1"/>
  <c r="O865" i="1"/>
  <c r="N858" i="1"/>
  <c r="L858" i="1"/>
  <c r="K858" i="1"/>
  <c r="M858" i="1" s="1"/>
  <c r="P856" i="1"/>
  <c r="Q855" i="1"/>
  <c r="Q856" i="1" s="1"/>
  <c r="R850" i="1"/>
  <c r="Q850" i="1"/>
  <c r="O850" i="1"/>
  <c r="R849" i="1"/>
  <c r="Q849" i="1"/>
  <c r="O849" i="1"/>
  <c r="R848" i="1"/>
  <c r="Q848" i="1"/>
  <c r="O848" i="1"/>
  <c r="R847" i="1"/>
  <c r="Q847" i="1"/>
  <c r="O847" i="1"/>
  <c r="Q846" i="1"/>
  <c r="R846" i="1" s="1"/>
  <c r="O846" i="1"/>
  <c r="Q845" i="1"/>
  <c r="R845" i="1" s="1"/>
  <c r="O845" i="1"/>
  <c r="Q844" i="1"/>
  <c r="R844" i="1" s="1"/>
  <c r="O844" i="1"/>
  <c r="Q843" i="1"/>
  <c r="R843" i="1" s="1"/>
  <c r="O843" i="1"/>
  <c r="N834" i="1"/>
  <c r="M834" i="1"/>
  <c r="L834" i="1"/>
  <c r="K834" i="1"/>
  <c r="Q832" i="1"/>
  <c r="P832" i="1"/>
  <c r="Q831" i="1"/>
  <c r="R826" i="1"/>
  <c r="Q826" i="1"/>
  <c r="O826" i="1"/>
  <c r="R825" i="1"/>
  <c r="Q825" i="1"/>
  <c r="O825" i="1"/>
  <c r="Q824" i="1"/>
  <c r="R824" i="1" s="1"/>
  <c r="O824" i="1"/>
  <c r="Q823" i="1"/>
  <c r="R823" i="1" s="1"/>
  <c r="O823" i="1"/>
  <c r="Q822" i="1"/>
  <c r="R822" i="1" s="1"/>
  <c r="O822" i="1"/>
  <c r="Q821" i="1"/>
  <c r="R821" i="1" s="1"/>
  <c r="O821" i="1"/>
  <c r="Q820" i="1"/>
  <c r="R820" i="1" s="1"/>
  <c r="O820" i="1"/>
  <c r="R819" i="1"/>
  <c r="Q819" i="1"/>
  <c r="O819" i="1"/>
  <c r="P818" i="1"/>
  <c r="N810" i="1"/>
  <c r="L810" i="1"/>
  <c r="K810" i="1"/>
  <c r="M810" i="1" s="1"/>
  <c r="P808" i="1"/>
  <c r="Q807" i="1"/>
  <c r="Q808" i="1" s="1"/>
  <c r="R802" i="1"/>
  <c r="Q802" i="1"/>
  <c r="O802" i="1"/>
  <c r="Q801" i="1"/>
  <c r="R801" i="1" s="1"/>
  <c r="O801" i="1"/>
  <c r="Q800" i="1"/>
  <c r="R800" i="1" s="1"/>
  <c r="O800" i="1"/>
  <c r="Q799" i="1"/>
  <c r="R799" i="1" s="1"/>
  <c r="O799" i="1"/>
  <c r="R798" i="1"/>
  <c r="Q798" i="1"/>
  <c r="O798" i="1"/>
  <c r="Q797" i="1"/>
  <c r="R797" i="1" s="1"/>
  <c r="O797" i="1"/>
  <c r="Q796" i="1"/>
  <c r="R796" i="1" s="1"/>
  <c r="O796" i="1"/>
  <c r="Q795" i="1"/>
  <c r="R795" i="1" s="1"/>
  <c r="O795" i="1"/>
  <c r="P794" i="1"/>
  <c r="S796" i="1" s="1"/>
  <c r="L788" i="1"/>
  <c r="K788" i="1"/>
  <c r="M788" i="1" s="1"/>
  <c r="N788" i="1" s="1"/>
  <c r="P786" i="1"/>
  <c r="Q785" i="1"/>
  <c r="Q786" i="1" s="1"/>
  <c r="Q780" i="1"/>
  <c r="R780" i="1" s="1"/>
  <c r="O780" i="1"/>
  <c r="Q779" i="1"/>
  <c r="R779" i="1" s="1"/>
  <c r="O779" i="1"/>
  <c r="Q778" i="1"/>
  <c r="R778" i="1" s="1"/>
  <c r="O778" i="1"/>
  <c r="Q777" i="1"/>
  <c r="R777" i="1" s="1"/>
  <c r="O777" i="1"/>
  <c r="Q776" i="1"/>
  <c r="R776" i="1" s="1"/>
  <c r="O776" i="1"/>
  <c r="Q775" i="1"/>
  <c r="R775" i="1" s="1"/>
  <c r="O775" i="1"/>
  <c r="Q774" i="1"/>
  <c r="R774" i="1" s="1"/>
  <c r="O774" i="1"/>
  <c r="O773" i="1"/>
  <c r="P772" i="1"/>
  <c r="S774" i="1" s="1"/>
  <c r="L766" i="1"/>
  <c r="K766" i="1"/>
  <c r="M766" i="1" s="1"/>
  <c r="N766" i="1" s="1"/>
  <c r="P764" i="1"/>
  <c r="Q763" i="1"/>
  <c r="Q764" i="1" s="1"/>
  <c r="Q758" i="1"/>
  <c r="R758" i="1" s="1"/>
  <c r="O758" i="1"/>
  <c r="Q757" i="1"/>
  <c r="R757" i="1" s="1"/>
  <c r="O757" i="1"/>
  <c r="Q756" i="1"/>
  <c r="R756" i="1" s="1"/>
  <c r="O756" i="1"/>
  <c r="Q755" i="1"/>
  <c r="R755" i="1" s="1"/>
  <c r="O755" i="1"/>
  <c r="Q754" i="1"/>
  <c r="R754" i="1" s="1"/>
  <c r="O754" i="1"/>
  <c r="Q753" i="1"/>
  <c r="R753" i="1" s="1"/>
  <c r="O753" i="1"/>
  <c r="R752" i="1"/>
  <c r="Q752" i="1"/>
  <c r="O752" i="1"/>
  <c r="Q751" i="1"/>
  <c r="R751" i="1" s="1"/>
  <c r="O751" i="1"/>
  <c r="P750" i="1"/>
  <c r="S752" i="1" s="1"/>
  <c r="L744" i="1"/>
  <c r="K744" i="1"/>
  <c r="M744" i="1" s="1"/>
  <c r="N744" i="1" s="1"/>
  <c r="P742" i="1"/>
  <c r="Q741" i="1"/>
  <c r="Q742" i="1" s="1"/>
  <c r="Q736" i="1"/>
  <c r="R736" i="1" s="1"/>
  <c r="O736" i="1"/>
  <c r="Q735" i="1"/>
  <c r="R735" i="1" s="1"/>
  <c r="O735" i="1"/>
  <c r="Q734" i="1"/>
  <c r="R734" i="1" s="1"/>
  <c r="O734" i="1"/>
  <c r="Q733" i="1"/>
  <c r="R733" i="1" s="1"/>
  <c r="O733" i="1"/>
  <c r="Q732" i="1"/>
  <c r="R732" i="1" s="1"/>
  <c r="O732" i="1"/>
  <c r="R731" i="1"/>
  <c r="Q731" i="1"/>
  <c r="O731" i="1"/>
  <c r="S730" i="1"/>
  <c r="Q730" i="1"/>
  <c r="R730" i="1" s="1"/>
  <c r="O730" i="1"/>
  <c r="R729" i="1"/>
  <c r="Q729" i="1"/>
  <c r="O729" i="1"/>
  <c r="P728" i="1"/>
  <c r="L722" i="1"/>
  <c r="K722" i="1"/>
  <c r="M722" i="1" s="1"/>
  <c r="N722" i="1" s="1"/>
  <c r="P720" i="1"/>
  <c r="Q719" i="1"/>
  <c r="Q720" i="1" s="1"/>
  <c r="Q714" i="1"/>
  <c r="R714" i="1" s="1"/>
  <c r="O714" i="1"/>
  <c r="Q713" i="1"/>
  <c r="R713" i="1" s="1"/>
  <c r="O713" i="1"/>
  <c r="R712" i="1"/>
  <c r="Q712" i="1"/>
  <c r="O712" i="1"/>
  <c r="Q711" i="1"/>
  <c r="R711" i="1" s="1"/>
  <c r="O711" i="1"/>
  <c r="Q710" i="1"/>
  <c r="R710" i="1" s="1"/>
  <c r="O710" i="1"/>
  <c r="Q709" i="1"/>
  <c r="R709" i="1" s="1"/>
  <c r="O709" i="1"/>
  <c r="R708" i="1"/>
  <c r="Q708" i="1"/>
  <c r="O708" i="1"/>
  <c r="Q707" i="1"/>
  <c r="R707" i="1" s="1"/>
  <c r="O707" i="1"/>
  <c r="P706" i="1"/>
  <c r="S708" i="1" s="1"/>
  <c r="L700" i="1"/>
  <c r="K700" i="1"/>
  <c r="M700" i="1" s="1"/>
  <c r="N700" i="1" s="1"/>
  <c r="P698" i="1"/>
  <c r="Q697" i="1"/>
  <c r="Q698" i="1" s="1"/>
  <c r="Q692" i="1"/>
  <c r="R692" i="1" s="1"/>
  <c r="O692" i="1"/>
  <c r="Q691" i="1"/>
  <c r="R691" i="1" s="1"/>
  <c r="O691" i="1"/>
  <c r="Q690" i="1"/>
  <c r="R690" i="1" s="1"/>
  <c r="O690" i="1"/>
  <c r="R689" i="1"/>
  <c r="Q689" i="1"/>
  <c r="O689" i="1"/>
  <c r="Q688" i="1"/>
  <c r="R688" i="1" s="1"/>
  <c r="O688" i="1"/>
  <c r="Q687" i="1"/>
  <c r="R687" i="1" s="1"/>
  <c r="O687" i="1"/>
  <c r="Q686" i="1"/>
  <c r="R686" i="1" s="1"/>
  <c r="O686" i="1"/>
  <c r="O685" i="1"/>
  <c r="P684" i="1"/>
  <c r="S686" i="1" s="1"/>
  <c r="L678" i="1"/>
  <c r="K678" i="1"/>
  <c r="M678" i="1" s="1"/>
  <c r="N678" i="1" s="1"/>
  <c r="P676" i="1"/>
  <c r="Q675" i="1"/>
  <c r="Q676" i="1" s="1"/>
  <c r="R669" i="1"/>
  <c r="Q669" i="1"/>
  <c r="O669" i="1"/>
  <c r="Q668" i="1"/>
  <c r="R668" i="1" s="1"/>
  <c r="O668" i="1"/>
  <c r="Q667" i="1"/>
  <c r="R667" i="1" s="1"/>
  <c r="O667" i="1"/>
  <c r="Q666" i="1"/>
  <c r="R666" i="1" s="1"/>
  <c r="O666" i="1"/>
  <c r="R665" i="1"/>
  <c r="Q665" i="1"/>
  <c r="O665" i="1"/>
  <c r="Q664" i="1"/>
  <c r="R664" i="1" s="1"/>
  <c r="O664" i="1"/>
  <c r="R663" i="1"/>
  <c r="Q663" i="1"/>
  <c r="O663" i="1"/>
  <c r="Q662" i="1"/>
  <c r="R662" i="1" s="1"/>
  <c r="O662" i="1"/>
  <c r="P661" i="1"/>
  <c r="S663" i="1" s="1"/>
  <c r="L655" i="1"/>
  <c r="K655" i="1"/>
  <c r="M655" i="1" s="1"/>
  <c r="N655" i="1" s="1"/>
  <c r="P653" i="1"/>
  <c r="Q652" i="1"/>
  <c r="Q653" i="1" s="1"/>
  <c r="Q646" i="1"/>
  <c r="R646" i="1" s="1"/>
  <c r="O646" i="1"/>
  <c r="R645" i="1"/>
  <c r="Q645" i="1"/>
  <c r="O645" i="1"/>
  <c r="Q644" i="1"/>
  <c r="R644" i="1" s="1"/>
  <c r="O644" i="1"/>
  <c r="Q643" i="1"/>
  <c r="R643" i="1" s="1"/>
  <c r="O643" i="1"/>
  <c r="Q642" i="1"/>
  <c r="R642" i="1" s="1"/>
  <c r="O642" i="1"/>
  <c r="R641" i="1"/>
  <c r="Q641" i="1"/>
  <c r="O641" i="1"/>
  <c r="S640" i="1"/>
  <c r="Q640" i="1"/>
  <c r="R640" i="1" s="1"/>
  <c r="O640" i="1"/>
  <c r="R639" i="1"/>
  <c r="Q639" i="1"/>
  <c r="O639" i="1"/>
  <c r="P638" i="1"/>
  <c r="N632" i="1"/>
  <c r="M632" i="1"/>
  <c r="L632" i="1"/>
  <c r="K632" i="1"/>
  <c r="P630" i="1"/>
  <c r="Q629" i="1"/>
  <c r="Q630" i="1" s="1"/>
  <c r="Q624" i="1"/>
  <c r="R624" i="1" s="1"/>
  <c r="R623" i="1"/>
  <c r="Q623" i="1"/>
  <c r="O623" i="1"/>
  <c r="R622" i="1"/>
  <c r="Q622" i="1"/>
  <c r="O622" i="1"/>
  <c r="Q621" i="1"/>
  <c r="R621" i="1" s="1"/>
  <c r="O621" i="1"/>
  <c r="R620" i="1"/>
  <c r="Q620" i="1"/>
  <c r="O620" i="1"/>
  <c r="R619" i="1"/>
  <c r="Q619" i="1"/>
  <c r="O619" i="1"/>
  <c r="R618" i="1"/>
  <c r="Q618" i="1"/>
  <c r="O618" i="1"/>
  <c r="T617" i="1"/>
  <c r="Q617" i="1"/>
  <c r="R617" i="1" s="1"/>
  <c r="O617" i="1"/>
  <c r="Q616" i="1"/>
  <c r="R616" i="1" s="1"/>
  <c r="O616" i="1"/>
  <c r="P615" i="1"/>
  <c r="M609" i="1"/>
  <c r="N609" i="1" s="1"/>
  <c r="L609" i="1"/>
  <c r="K609" i="1"/>
  <c r="P607" i="1"/>
  <c r="Q606" i="1"/>
  <c r="Q607" i="1" s="1"/>
  <c r="R600" i="1"/>
  <c r="Q600" i="1"/>
  <c r="O600" i="1"/>
  <c r="R599" i="1"/>
  <c r="Q599" i="1"/>
  <c r="O599" i="1"/>
  <c r="R598" i="1"/>
  <c r="Q598" i="1"/>
  <c r="O598" i="1"/>
  <c r="Q597" i="1"/>
  <c r="R597" i="1" s="1"/>
  <c r="O597" i="1"/>
  <c r="R596" i="1"/>
  <c r="Q596" i="1"/>
  <c r="O596" i="1"/>
  <c r="R595" i="1"/>
  <c r="Q595" i="1"/>
  <c r="O595" i="1"/>
  <c r="T594" i="1"/>
  <c r="R594" i="1"/>
  <c r="Q594" i="1"/>
  <c r="O594" i="1"/>
  <c r="Q593" i="1"/>
  <c r="R593" i="1" s="1"/>
  <c r="O593" i="1"/>
  <c r="P592" i="1"/>
  <c r="N586" i="1"/>
  <c r="M586" i="1"/>
  <c r="L586" i="1"/>
  <c r="K586" i="1"/>
  <c r="Q584" i="1"/>
  <c r="P584" i="1"/>
  <c r="Q583" i="1"/>
  <c r="Q577" i="1"/>
  <c r="R577" i="1" s="1"/>
  <c r="O577" i="1"/>
  <c r="R576" i="1"/>
  <c r="Q576" i="1"/>
  <c r="O576" i="1"/>
  <c r="R575" i="1"/>
  <c r="Q575" i="1"/>
  <c r="O575" i="1"/>
  <c r="R574" i="1"/>
  <c r="Q574" i="1"/>
  <c r="O574" i="1"/>
  <c r="Q573" i="1"/>
  <c r="R573" i="1" s="1"/>
  <c r="O573" i="1"/>
  <c r="R572" i="1"/>
  <c r="Q572" i="1"/>
  <c r="O572" i="1"/>
  <c r="Q571" i="1"/>
  <c r="R571" i="1" s="1"/>
  <c r="O571" i="1"/>
  <c r="O570" i="1"/>
  <c r="P569" i="1"/>
  <c r="S571" i="1" s="1"/>
  <c r="M563" i="1"/>
  <c r="N563" i="1" s="1"/>
  <c r="L563" i="1"/>
  <c r="K563" i="1"/>
  <c r="P561" i="1"/>
  <c r="Q560" i="1"/>
  <c r="Q561" i="1" s="1"/>
  <c r="R554" i="1"/>
  <c r="Q554" i="1"/>
  <c r="O554" i="1"/>
  <c r="Q553" i="1"/>
  <c r="R553" i="1" s="1"/>
  <c r="O553" i="1"/>
  <c r="R552" i="1"/>
  <c r="Q552" i="1"/>
  <c r="O552" i="1"/>
  <c r="R551" i="1"/>
  <c r="Q551" i="1"/>
  <c r="O551" i="1"/>
  <c r="R550" i="1"/>
  <c r="Q550" i="1"/>
  <c r="O550" i="1"/>
  <c r="Q549" i="1"/>
  <c r="R549" i="1" s="1"/>
  <c r="O549" i="1"/>
  <c r="S548" i="1"/>
  <c r="Q548" i="1"/>
  <c r="R548" i="1" s="1"/>
  <c r="O548" i="1"/>
  <c r="Q547" i="1"/>
  <c r="R547" i="1" s="1"/>
  <c r="O547" i="1"/>
  <c r="P546" i="1"/>
  <c r="L540" i="1"/>
  <c r="K540" i="1"/>
  <c r="M540" i="1" s="1"/>
  <c r="N540" i="1" s="1"/>
  <c r="Q538" i="1"/>
  <c r="P538" i="1"/>
  <c r="Q537" i="1"/>
  <c r="R531" i="1"/>
  <c r="Q531" i="1"/>
  <c r="O531" i="1"/>
  <c r="R530" i="1"/>
  <c r="Q530" i="1"/>
  <c r="O530" i="1"/>
  <c r="Q529" i="1"/>
  <c r="R529" i="1" s="1"/>
  <c r="O529" i="1"/>
  <c r="R528" i="1"/>
  <c r="Q528" i="1"/>
  <c r="O528" i="1"/>
  <c r="R527" i="1"/>
  <c r="Q527" i="1"/>
  <c r="O527" i="1"/>
  <c r="R526" i="1"/>
  <c r="Q526" i="1"/>
  <c r="O526" i="1"/>
  <c r="S525" i="1"/>
  <c r="Q525" i="1"/>
  <c r="R525" i="1" s="1"/>
  <c r="O525" i="1"/>
  <c r="Q524" i="1"/>
  <c r="R524" i="1" s="1"/>
  <c r="O524" i="1"/>
  <c r="P523" i="1"/>
  <c r="M517" i="1"/>
  <c r="N517" i="1" s="1"/>
  <c r="L517" i="1"/>
  <c r="K517" i="1"/>
  <c r="P515" i="1"/>
  <c r="Q514" i="1"/>
  <c r="Q515" i="1" s="1"/>
  <c r="R508" i="1"/>
  <c r="Q508" i="1"/>
  <c r="O508" i="1"/>
  <c r="R507" i="1"/>
  <c r="Q507" i="1"/>
  <c r="O507" i="1"/>
  <c r="R506" i="1"/>
  <c r="Q506" i="1"/>
  <c r="O506" i="1"/>
  <c r="Q505" i="1"/>
  <c r="R505" i="1" s="1"/>
  <c r="O505" i="1"/>
  <c r="R504" i="1"/>
  <c r="Q504" i="1"/>
  <c r="O504" i="1"/>
  <c r="R503" i="1"/>
  <c r="Q503" i="1"/>
  <c r="O503" i="1"/>
  <c r="S502" i="1"/>
  <c r="R502" i="1"/>
  <c r="Q502" i="1"/>
  <c r="O502" i="1"/>
  <c r="Q501" i="1"/>
  <c r="R501" i="1" s="1"/>
  <c r="O501" i="1"/>
  <c r="P500" i="1"/>
  <c r="L494" i="1"/>
  <c r="K494" i="1"/>
  <c r="M494" i="1" s="1"/>
  <c r="N494" i="1" s="1"/>
  <c r="Q492" i="1"/>
  <c r="P492" i="1"/>
  <c r="Q491" i="1"/>
  <c r="Q485" i="1"/>
  <c r="R485" i="1" s="1"/>
  <c r="O485" i="1"/>
  <c r="R484" i="1"/>
  <c r="Q484" i="1"/>
  <c r="O484" i="1"/>
  <c r="R483" i="1"/>
  <c r="Q483" i="1"/>
  <c r="O483" i="1"/>
  <c r="R482" i="1"/>
  <c r="Q482" i="1"/>
  <c r="O482" i="1"/>
  <c r="Q481" i="1"/>
  <c r="R481" i="1" s="1"/>
  <c r="O481" i="1"/>
  <c r="R480" i="1"/>
  <c r="Q480" i="1"/>
  <c r="O480" i="1"/>
  <c r="Q479" i="1"/>
  <c r="R479" i="1" s="1"/>
  <c r="O479" i="1"/>
  <c r="O478" i="1"/>
  <c r="P477" i="1"/>
  <c r="S479" i="1" s="1"/>
  <c r="N471" i="1"/>
  <c r="M471" i="1"/>
  <c r="L471" i="1"/>
  <c r="K471" i="1"/>
  <c r="Q468" i="1" s="1"/>
  <c r="Q469" i="1" s="1"/>
  <c r="P469" i="1"/>
  <c r="R462" i="1"/>
  <c r="Q462" i="1"/>
  <c r="O462" i="1"/>
  <c r="Q461" i="1"/>
  <c r="R461" i="1" s="1"/>
  <c r="O461" i="1"/>
  <c r="R460" i="1"/>
  <c r="Q460" i="1"/>
  <c r="O460" i="1"/>
  <c r="R459" i="1"/>
  <c r="Q459" i="1"/>
  <c r="O459" i="1"/>
  <c r="R458" i="1"/>
  <c r="Q458" i="1"/>
  <c r="O458" i="1"/>
  <c r="Q457" i="1"/>
  <c r="R457" i="1" s="1"/>
  <c r="O457" i="1"/>
  <c r="S456" i="1"/>
  <c r="Q456" i="1"/>
  <c r="R456" i="1" s="1"/>
  <c r="O456" i="1"/>
  <c r="Q455" i="1"/>
  <c r="R455" i="1" s="1"/>
  <c r="O455" i="1"/>
  <c r="P454" i="1"/>
  <c r="L448" i="1"/>
  <c r="K448" i="1"/>
  <c r="P446" i="1"/>
  <c r="R439" i="1"/>
  <c r="Q439" i="1"/>
  <c r="O439" i="1"/>
  <c r="R438" i="1"/>
  <c r="Q438" i="1"/>
  <c r="O438" i="1"/>
  <c r="Q437" i="1"/>
  <c r="R437" i="1" s="1"/>
  <c r="O437" i="1"/>
  <c r="R436" i="1"/>
  <c r="Q436" i="1"/>
  <c r="O436" i="1"/>
  <c r="R435" i="1"/>
  <c r="Q435" i="1"/>
  <c r="O435" i="1"/>
  <c r="R434" i="1"/>
  <c r="Q434" i="1"/>
  <c r="O434" i="1"/>
  <c r="Q433" i="1"/>
  <c r="R433" i="1" s="1"/>
  <c r="O433" i="1"/>
  <c r="Q432" i="1"/>
  <c r="R432" i="1" s="1"/>
  <c r="O432" i="1"/>
  <c r="P431" i="1"/>
  <c r="S433" i="1" s="1"/>
  <c r="M425" i="1"/>
  <c r="N425" i="1" s="1"/>
  <c r="L425" i="1"/>
  <c r="K425" i="1"/>
  <c r="P423" i="1"/>
  <c r="Q422" i="1"/>
  <c r="Q423" i="1" s="1"/>
  <c r="R416" i="1"/>
  <c r="Q416" i="1"/>
  <c r="O416" i="1"/>
  <c r="R415" i="1"/>
  <c r="Q415" i="1"/>
  <c r="O415" i="1"/>
  <c r="R414" i="1"/>
  <c r="Q414" i="1"/>
  <c r="O414" i="1"/>
  <c r="Q413" i="1"/>
  <c r="R413" i="1" s="1"/>
  <c r="O413" i="1"/>
  <c r="R412" i="1"/>
  <c r="Q412" i="1"/>
  <c r="O412" i="1"/>
  <c r="R411" i="1"/>
  <c r="Q411" i="1"/>
  <c r="O411" i="1"/>
  <c r="S410" i="1"/>
  <c r="R410" i="1"/>
  <c r="Q410" i="1"/>
  <c r="O410" i="1"/>
  <c r="Q409" i="1"/>
  <c r="R409" i="1" s="1"/>
  <c r="O409" i="1"/>
  <c r="P408" i="1"/>
  <c r="L402" i="1"/>
  <c r="K402" i="1"/>
  <c r="M402" i="1" s="1"/>
  <c r="N402" i="1" s="1"/>
  <c r="Q400" i="1"/>
  <c r="P400" i="1"/>
  <c r="Q399" i="1"/>
  <c r="Q393" i="1"/>
  <c r="R393" i="1" s="1"/>
  <c r="O393" i="1"/>
  <c r="R392" i="1"/>
  <c r="Q392" i="1"/>
  <c r="O392" i="1"/>
  <c r="R391" i="1"/>
  <c r="Q391" i="1"/>
  <c r="O391" i="1"/>
  <c r="R390" i="1"/>
  <c r="Q390" i="1"/>
  <c r="O390" i="1"/>
  <c r="Q389" i="1"/>
  <c r="R389" i="1" s="1"/>
  <c r="O389" i="1"/>
  <c r="R388" i="1"/>
  <c r="Q388" i="1"/>
  <c r="O388" i="1"/>
  <c r="Q387" i="1"/>
  <c r="R387" i="1" s="1"/>
  <c r="O387" i="1"/>
  <c r="O386" i="1"/>
  <c r="P385" i="1"/>
  <c r="S387" i="1" s="1"/>
  <c r="M379" i="1"/>
  <c r="N379" i="1" s="1"/>
  <c r="L379" i="1"/>
  <c r="K379" i="1"/>
  <c r="Q376" i="1" s="1"/>
  <c r="Q377" i="1" s="1"/>
  <c r="P377" i="1"/>
  <c r="R370" i="1"/>
  <c r="Q370" i="1"/>
  <c r="O370" i="1"/>
  <c r="Q369" i="1"/>
  <c r="R369" i="1" s="1"/>
  <c r="O369" i="1"/>
  <c r="R368" i="1"/>
  <c r="Q368" i="1"/>
  <c r="O368" i="1"/>
  <c r="R367" i="1"/>
  <c r="Q367" i="1"/>
  <c r="O367" i="1"/>
  <c r="R366" i="1"/>
  <c r="Q366" i="1"/>
  <c r="O366" i="1"/>
  <c r="Q365" i="1"/>
  <c r="R365" i="1" s="1"/>
  <c r="O365" i="1"/>
  <c r="S364" i="1"/>
  <c r="Q364" i="1"/>
  <c r="R364" i="1" s="1"/>
  <c r="O364" i="1"/>
  <c r="Q363" i="1"/>
  <c r="R363" i="1" s="1"/>
  <c r="O363" i="1"/>
  <c r="P362" i="1"/>
  <c r="L356" i="1"/>
  <c r="K356" i="1"/>
  <c r="P354" i="1"/>
  <c r="R347" i="1"/>
  <c r="Q347" i="1"/>
  <c r="O347" i="1"/>
  <c r="R346" i="1"/>
  <c r="Q346" i="1"/>
  <c r="O346" i="1"/>
  <c r="Q345" i="1"/>
  <c r="R345" i="1" s="1"/>
  <c r="O345" i="1"/>
  <c r="R344" i="1"/>
  <c r="Q344" i="1"/>
  <c r="O344" i="1"/>
  <c r="R343" i="1"/>
  <c r="Q343" i="1"/>
  <c r="O343" i="1"/>
  <c r="R342" i="1"/>
  <c r="Q342" i="1"/>
  <c r="O342" i="1"/>
  <c r="S341" i="1"/>
  <c r="Q341" i="1"/>
  <c r="R341" i="1" s="1"/>
  <c r="O341" i="1"/>
  <c r="Q340" i="1"/>
  <c r="R340" i="1" s="1"/>
  <c r="O340" i="1"/>
  <c r="P339" i="1"/>
  <c r="M333" i="1"/>
  <c r="N333" i="1" s="1"/>
  <c r="L333" i="1"/>
  <c r="K333" i="1"/>
  <c r="P331" i="1"/>
  <c r="Q330" i="1"/>
  <c r="Q331" i="1" s="1"/>
  <c r="R324" i="1"/>
  <c r="Q324" i="1"/>
  <c r="O324" i="1"/>
  <c r="R323" i="1"/>
  <c r="Q323" i="1"/>
  <c r="O323" i="1"/>
  <c r="R322" i="1"/>
  <c r="Q322" i="1"/>
  <c r="O322" i="1"/>
  <c r="R321" i="1"/>
  <c r="Q321" i="1"/>
  <c r="O321" i="1"/>
  <c r="R320" i="1"/>
  <c r="Q320" i="1"/>
  <c r="O320" i="1"/>
  <c r="R319" i="1"/>
  <c r="Q319" i="1"/>
  <c r="O319" i="1"/>
  <c r="S318" i="1"/>
  <c r="R318" i="1"/>
  <c r="Q318" i="1"/>
  <c r="O318" i="1"/>
  <c r="R317" i="1"/>
  <c r="Q317" i="1"/>
  <c r="O317" i="1"/>
  <c r="P316" i="1"/>
  <c r="L310" i="1"/>
  <c r="K310" i="1"/>
  <c r="M310" i="1" s="1"/>
  <c r="N310" i="1" s="1"/>
  <c r="P308" i="1"/>
  <c r="Q301" i="1"/>
  <c r="R301" i="1" s="1"/>
  <c r="O301" i="1"/>
  <c r="R300" i="1"/>
  <c r="Q300" i="1"/>
  <c r="O300" i="1"/>
  <c r="R299" i="1"/>
  <c r="Q299" i="1"/>
  <c r="O299" i="1"/>
  <c r="R298" i="1"/>
  <c r="Q298" i="1"/>
  <c r="O298" i="1"/>
  <c r="Q297" i="1"/>
  <c r="R297" i="1" s="1"/>
  <c r="O297" i="1"/>
  <c r="R296" i="1"/>
  <c r="Q296" i="1"/>
  <c r="O296" i="1"/>
  <c r="Q295" i="1"/>
  <c r="R295" i="1" s="1"/>
  <c r="O295" i="1"/>
  <c r="O294" i="1"/>
  <c r="P293" i="1"/>
  <c r="S295" i="1" s="1"/>
  <c r="M287" i="1"/>
  <c r="N287" i="1" s="1"/>
  <c r="L287" i="1"/>
  <c r="K287" i="1"/>
  <c r="U282" i="1" s="1"/>
  <c r="U283" i="1" s="1"/>
  <c r="T283" i="1"/>
  <c r="R280" i="1"/>
  <c r="Q280" i="1"/>
  <c r="O280" i="1"/>
  <c r="Q279" i="1"/>
  <c r="R279" i="1" s="1"/>
  <c r="O279" i="1"/>
  <c r="R278" i="1"/>
  <c r="Q278" i="1"/>
  <c r="O278" i="1"/>
  <c r="R277" i="1"/>
  <c r="Q277" i="1"/>
  <c r="O277" i="1"/>
  <c r="R276" i="1"/>
  <c r="Q276" i="1"/>
  <c r="O276" i="1"/>
  <c r="Q275" i="1"/>
  <c r="R275" i="1" s="1"/>
  <c r="O275" i="1"/>
  <c r="R274" i="1"/>
  <c r="Q274" i="1"/>
  <c r="O274" i="1"/>
  <c r="O273" i="1"/>
  <c r="P272" i="1"/>
  <c r="Q273" i="1" s="1"/>
  <c r="R273" i="1" s="1"/>
  <c r="L265" i="1"/>
  <c r="K265" i="1"/>
  <c r="M265" i="1" s="1"/>
  <c r="N265" i="1" s="1"/>
  <c r="U264" i="1"/>
  <c r="T264" i="1"/>
  <c r="U263" i="1"/>
  <c r="R260" i="1"/>
  <c r="Q260" i="1"/>
  <c r="O260" i="1"/>
  <c r="Q259" i="1"/>
  <c r="R259" i="1" s="1"/>
  <c r="O259" i="1"/>
  <c r="Q258" i="1"/>
  <c r="R258" i="1" s="1"/>
  <c r="O258" i="1"/>
  <c r="Q257" i="1"/>
  <c r="R257" i="1" s="1"/>
  <c r="O257" i="1"/>
  <c r="R256" i="1"/>
  <c r="Q256" i="1"/>
  <c r="O256" i="1"/>
  <c r="Q255" i="1"/>
  <c r="R255" i="1" s="1"/>
  <c r="O255" i="1"/>
  <c r="Q254" i="1"/>
  <c r="R254" i="1" s="1"/>
  <c r="O254" i="1"/>
  <c r="Q253" i="1"/>
  <c r="R253" i="1" s="1"/>
  <c r="O253" i="1"/>
  <c r="P252" i="1"/>
  <c r="T248" i="1"/>
  <c r="U247" i="1"/>
  <c r="U248" i="1" s="1"/>
  <c r="N247" i="1"/>
  <c r="M247" i="1"/>
  <c r="L247" i="1"/>
  <c r="K247" i="1"/>
  <c r="R244" i="1"/>
  <c r="Q244" i="1"/>
  <c r="O244" i="1"/>
  <c r="Q243" i="1"/>
  <c r="R243" i="1" s="1"/>
  <c r="O243" i="1"/>
  <c r="Q242" i="1"/>
  <c r="R242" i="1" s="1"/>
  <c r="O242" i="1"/>
  <c r="Q241" i="1"/>
  <c r="R241" i="1" s="1"/>
  <c r="O241" i="1"/>
  <c r="R240" i="1"/>
  <c r="Q240" i="1"/>
  <c r="O240" i="1"/>
  <c r="Q239" i="1"/>
  <c r="R239" i="1" s="1"/>
  <c r="O239" i="1"/>
  <c r="Q238" i="1"/>
  <c r="R238" i="1" s="1"/>
  <c r="O238" i="1"/>
  <c r="O237" i="1"/>
  <c r="P236" i="1"/>
  <c r="M232" i="1"/>
  <c r="N232" i="1" s="1"/>
  <c r="L232" i="1"/>
  <c r="K232" i="1"/>
  <c r="T231" i="1"/>
  <c r="U230" i="1"/>
  <c r="U231" i="1" s="1"/>
  <c r="R227" i="1"/>
  <c r="Q227" i="1"/>
  <c r="O227" i="1"/>
  <c r="Q226" i="1"/>
  <c r="R226" i="1" s="1"/>
  <c r="O226" i="1"/>
  <c r="R225" i="1"/>
  <c r="Q225" i="1"/>
  <c r="O225" i="1"/>
  <c r="R224" i="1"/>
  <c r="Q224" i="1"/>
  <c r="O224" i="1"/>
  <c r="R223" i="1"/>
  <c r="Q223" i="1"/>
  <c r="O223" i="1"/>
  <c r="Q222" i="1"/>
  <c r="R222" i="1" s="1"/>
  <c r="O222" i="1"/>
  <c r="R221" i="1"/>
  <c r="Q221" i="1"/>
  <c r="O221" i="1"/>
  <c r="O220" i="1"/>
  <c r="P219" i="1"/>
  <c r="Q220" i="1" s="1"/>
  <c r="R220" i="1" s="1"/>
  <c r="L215" i="1"/>
  <c r="K215" i="1"/>
  <c r="T213" i="1"/>
  <c r="R209" i="1"/>
  <c r="Q209" i="1"/>
  <c r="O209" i="1"/>
  <c r="Q208" i="1"/>
  <c r="R208" i="1" s="1"/>
  <c r="O208" i="1"/>
  <c r="Q207" i="1"/>
  <c r="R207" i="1" s="1"/>
  <c r="O207" i="1"/>
  <c r="R206" i="1"/>
  <c r="Q206" i="1"/>
  <c r="O206" i="1"/>
  <c r="R205" i="1"/>
  <c r="Q205" i="1"/>
  <c r="O205" i="1"/>
  <c r="Q204" i="1"/>
  <c r="R204" i="1" s="1"/>
  <c r="O204" i="1"/>
  <c r="Q203" i="1"/>
  <c r="R203" i="1" s="1"/>
  <c r="O203" i="1"/>
  <c r="Q202" i="1"/>
  <c r="R202" i="1" s="1"/>
  <c r="O202" i="1"/>
  <c r="P201" i="1"/>
  <c r="L197" i="1"/>
  <c r="K197" i="1"/>
  <c r="M197" i="1" s="1"/>
  <c r="N197" i="1" s="1"/>
  <c r="T196" i="1"/>
  <c r="U195" i="1"/>
  <c r="U196" i="1" s="1"/>
  <c r="Q192" i="1"/>
  <c r="R192" i="1" s="1"/>
  <c r="O192" i="1"/>
  <c r="Q191" i="1"/>
  <c r="R191" i="1" s="1"/>
  <c r="O191" i="1"/>
  <c r="Q190" i="1"/>
  <c r="R190" i="1" s="1"/>
  <c r="O190" i="1"/>
  <c r="Q189" i="1"/>
  <c r="R189" i="1" s="1"/>
  <c r="O189" i="1"/>
  <c r="Q188" i="1"/>
  <c r="R188" i="1" s="1"/>
  <c r="O188" i="1"/>
  <c r="Q187" i="1"/>
  <c r="R187" i="1" s="1"/>
  <c r="O187" i="1"/>
  <c r="Q186" i="1"/>
  <c r="R186" i="1" s="1"/>
  <c r="O186" i="1"/>
  <c r="O185" i="1"/>
  <c r="P184" i="1"/>
  <c r="N180" i="1"/>
  <c r="M180" i="1"/>
  <c r="L180" i="1"/>
  <c r="K180" i="1"/>
  <c r="R176" i="1"/>
  <c r="Q176" i="1"/>
  <c r="O176" i="1"/>
  <c r="R175" i="1"/>
  <c r="Q175" i="1"/>
  <c r="O175" i="1"/>
  <c r="Q174" i="1"/>
  <c r="R174" i="1" s="1"/>
  <c r="O174" i="1"/>
  <c r="R173" i="1"/>
  <c r="Q173" i="1"/>
  <c r="O173" i="1"/>
  <c r="R172" i="1"/>
  <c r="Q172" i="1"/>
  <c r="O172" i="1"/>
  <c r="R171" i="1"/>
  <c r="Q171" i="1"/>
  <c r="O171" i="1"/>
  <c r="O170" i="1"/>
  <c r="P169" i="1"/>
  <c r="AE105" i="1" s="1"/>
  <c r="M165" i="1"/>
  <c r="N165" i="1" s="1"/>
  <c r="L165" i="1"/>
  <c r="K165" i="1"/>
  <c r="Q161" i="1"/>
  <c r="R161" i="1" s="1"/>
  <c r="O161" i="1"/>
  <c r="Q160" i="1"/>
  <c r="R160" i="1" s="1"/>
  <c r="O160" i="1"/>
  <c r="R159" i="1"/>
  <c r="Q159" i="1"/>
  <c r="O159" i="1"/>
  <c r="R158" i="1"/>
  <c r="Q158" i="1"/>
  <c r="O158" i="1"/>
  <c r="Q157" i="1"/>
  <c r="R157" i="1" s="1"/>
  <c r="O157" i="1"/>
  <c r="Q156" i="1"/>
  <c r="R156" i="1" s="1"/>
  <c r="O156" i="1"/>
  <c r="R155" i="1"/>
  <c r="Q155" i="1"/>
  <c r="O155" i="1"/>
  <c r="O154" i="1"/>
  <c r="P153" i="1"/>
  <c r="Q154" i="1" s="1"/>
  <c r="R154" i="1" s="1"/>
  <c r="N149" i="1"/>
  <c r="M149" i="1"/>
  <c r="L149" i="1"/>
  <c r="K149" i="1"/>
  <c r="Q145" i="1"/>
  <c r="R145" i="1" s="1"/>
  <c r="O145" i="1"/>
  <c r="Q144" i="1"/>
  <c r="R144" i="1" s="1"/>
  <c r="O144" i="1"/>
  <c r="Q143" i="1"/>
  <c r="R143" i="1" s="1"/>
  <c r="O143" i="1"/>
  <c r="Q142" i="1"/>
  <c r="R142" i="1" s="1"/>
  <c r="O142" i="1"/>
  <c r="R141" i="1"/>
  <c r="Q141" i="1"/>
  <c r="O141" i="1"/>
  <c r="Q140" i="1"/>
  <c r="R140" i="1" s="1"/>
  <c r="O140" i="1"/>
  <c r="Q139" i="1"/>
  <c r="R139" i="1" s="1"/>
  <c r="O139" i="1"/>
  <c r="O138" i="1"/>
  <c r="P137" i="1"/>
  <c r="Q138" i="1" s="1"/>
  <c r="R138" i="1" s="1"/>
  <c r="L133" i="1"/>
  <c r="K133" i="1"/>
  <c r="M133" i="1" s="1"/>
  <c r="N133" i="1" s="1"/>
  <c r="Q128" i="1"/>
  <c r="R128" i="1" s="1"/>
  <c r="O128" i="1"/>
  <c r="R127" i="1"/>
  <c r="Q127" i="1"/>
  <c r="O127" i="1"/>
  <c r="Q126" i="1"/>
  <c r="R126" i="1" s="1"/>
  <c r="O126" i="1"/>
  <c r="R125" i="1"/>
  <c r="Q125" i="1"/>
  <c r="O125" i="1"/>
  <c r="Q124" i="1"/>
  <c r="R124" i="1" s="1"/>
  <c r="O124" i="1"/>
  <c r="R123" i="1"/>
  <c r="Q123" i="1"/>
  <c r="O123" i="1"/>
  <c r="Q122" i="1"/>
  <c r="R122" i="1" s="1"/>
  <c r="O122" i="1"/>
  <c r="R121" i="1"/>
  <c r="O121" i="1"/>
  <c r="P120" i="1"/>
  <c r="Q121" i="1" s="1"/>
  <c r="L116" i="1"/>
  <c r="K116" i="1"/>
  <c r="M116" i="1" s="1"/>
  <c r="N116" i="1" s="1"/>
  <c r="Q111" i="1"/>
  <c r="R111" i="1" s="1"/>
  <c r="O111" i="1"/>
  <c r="R110" i="1"/>
  <c r="Q110" i="1"/>
  <c r="O110" i="1"/>
  <c r="R109" i="1"/>
  <c r="Q109" i="1"/>
  <c r="O109" i="1"/>
  <c r="Q108" i="1"/>
  <c r="R108" i="1" s="1"/>
  <c r="O108" i="1"/>
  <c r="Q107" i="1"/>
  <c r="R107" i="1" s="1"/>
  <c r="O107" i="1"/>
  <c r="Q106" i="1"/>
  <c r="R106" i="1" s="1"/>
  <c r="O106" i="1"/>
  <c r="AK105" i="1"/>
  <c r="AJ105" i="1"/>
  <c r="AG105" i="1"/>
  <c r="AD105" i="1"/>
  <c r="AC105" i="1"/>
  <c r="AB105" i="1"/>
  <c r="AA105" i="1"/>
  <c r="R105" i="1"/>
  <c r="Q105" i="1"/>
  <c r="O105" i="1"/>
  <c r="R104" i="1"/>
  <c r="Q104" i="1"/>
  <c r="O104" i="1"/>
  <c r="P103" i="1"/>
  <c r="N99" i="1"/>
  <c r="L99" i="1"/>
  <c r="K99" i="1"/>
  <c r="M99" i="1" s="1"/>
  <c r="R96" i="1"/>
  <c r="Q96" i="1"/>
  <c r="O96" i="1"/>
  <c r="Q95" i="1"/>
  <c r="R95" i="1" s="1"/>
  <c r="O95" i="1"/>
  <c r="R94" i="1"/>
  <c r="Q94" i="1"/>
  <c r="O94" i="1"/>
  <c r="R93" i="1"/>
  <c r="Q93" i="1"/>
  <c r="O93" i="1"/>
  <c r="R92" i="1"/>
  <c r="Q92" i="1"/>
  <c r="O92" i="1"/>
  <c r="Q91" i="1"/>
  <c r="R91" i="1" s="1"/>
  <c r="O91" i="1"/>
  <c r="R90" i="1"/>
  <c r="Q90" i="1"/>
  <c r="O90" i="1"/>
  <c r="Q89" i="1"/>
  <c r="R89" i="1" s="1"/>
  <c r="O89" i="1"/>
  <c r="P88" i="1"/>
  <c r="Z105" i="1" s="1"/>
  <c r="U85" i="1"/>
  <c r="M84" i="1"/>
  <c r="N84" i="1" s="1"/>
  <c r="L84" i="1"/>
  <c r="K84" i="1"/>
  <c r="R81" i="1"/>
  <c r="Q81" i="1"/>
  <c r="O81" i="1"/>
  <c r="Q80" i="1"/>
  <c r="R80" i="1" s="1"/>
  <c r="O80" i="1"/>
  <c r="R79" i="1"/>
  <c r="Q79" i="1"/>
  <c r="O79" i="1"/>
  <c r="R78" i="1"/>
  <c r="Q78" i="1"/>
  <c r="O78" i="1"/>
  <c r="R77" i="1"/>
  <c r="Q77" i="1"/>
  <c r="O77" i="1"/>
  <c r="Q76" i="1"/>
  <c r="R76" i="1" s="1"/>
  <c r="O76" i="1"/>
  <c r="R75" i="1"/>
  <c r="Q75" i="1"/>
  <c r="O75" i="1"/>
  <c r="R74" i="1"/>
  <c r="Q74" i="1"/>
  <c r="O74" i="1"/>
  <c r="P73" i="1"/>
  <c r="Y105" i="1" s="1"/>
  <c r="L69" i="1"/>
  <c r="K69" i="1"/>
  <c r="M69" i="1" s="1"/>
  <c r="N69" i="1" s="1"/>
  <c r="R65" i="1"/>
  <c r="Q65" i="1"/>
  <c r="O65" i="1"/>
  <c r="Q64" i="1"/>
  <c r="R64" i="1" s="1"/>
  <c r="O64" i="1"/>
  <c r="Q63" i="1"/>
  <c r="R63" i="1" s="1"/>
  <c r="O63" i="1"/>
  <c r="R62" i="1"/>
  <c r="Q62" i="1"/>
  <c r="O62" i="1"/>
  <c r="R61" i="1"/>
  <c r="Q61" i="1"/>
  <c r="O61" i="1"/>
  <c r="Q60" i="1"/>
  <c r="R60" i="1" s="1"/>
  <c r="O60" i="1"/>
  <c r="Q59" i="1"/>
  <c r="R59" i="1" s="1"/>
  <c r="O59" i="1"/>
  <c r="O58" i="1"/>
  <c r="P57" i="1"/>
  <c r="X105" i="1" s="1"/>
  <c r="U53" i="1"/>
  <c r="N53" i="1"/>
  <c r="M53" i="1"/>
  <c r="L53" i="1"/>
  <c r="K53" i="1"/>
  <c r="Q48" i="1"/>
  <c r="R48" i="1" s="1"/>
  <c r="O48" i="1"/>
  <c r="R47" i="1"/>
  <c r="Q47" i="1"/>
  <c r="O47" i="1"/>
  <c r="U46" i="1"/>
  <c r="R46" i="1"/>
  <c r="W85" i="1" s="1"/>
  <c r="Q46" i="1"/>
  <c r="O46" i="1"/>
  <c r="Q45" i="1"/>
  <c r="R45" i="1" s="1"/>
  <c r="O45" i="1"/>
  <c r="R44" i="1"/>
  <c r="Q44" i="1"/>
  <c r="O44" i="1"/>
  <c r="Q43" i="1"/>
  <c r="R43" i="1" s="1"/>
  <c r="O43" i="1"/>
  <c r="V42" i="1"/>
  <c r="R42" i="1"/>
  <c r="Q42" i="1"/>
  <c r="W46" i="1" s="1"/>
  <c r="O42" i="1"/>
  <c r="W7" i="1" s="1"/>
  <c r="O41" i="1"/>
  <c r="P40" i="1"/>
  <c r="W105" i="1" s="1"/>
  <c r="N36" i="1"/>
  <c r="M36" i="1"/>
  <c r="L36" i="1"/>
  <c r="K36" i="1"/>
  <c r="Q30" i="1"/>
  <c r="R30" i="1" s="1"/>
  <c r="O30" i="1"/>
  <c r="R29" i="1"/>
  <c r="Q29" i="1"/>
  <c r="O29" i="1"/>
  <c r="Q28" i="1"/>
  <c r="R28" i="1" s="1"/>
  <c r="O28" i="1"/>
  <c r="R27" i="1"/>
  <c r="Q27" i="1"/>
  <c r="O27" i="1"/>
  <c r="Q26" i="1"/>
  <c r="R26" i="1" s="1"/>
  <c r="O26" i="1"/>
  <c r="R25" i="1"/>
  <c r="V86" i="1" s="1"/>
  <c r="Q25" i="1"/>
  <c r="V53" i="1" s="1"/>
  <c r="O25" i="1"/>
  <c r="Q24" i="1"/>
  <c r="V46" i="1" s="1"/>
  <c r="O24" i="1"/>
  <c r="V7" i="1" s="1"/>
  <c r="R23" i="1"/>
  <c r="V84" i="1" s="1"/>
  <c r="Q23" i="1"/>
  <c r="O23" i="1"/>
  <c r="V6" i="1" s="1"/>
  <c r="P22" i="1"/>
  <c r="V105" i="1" s="1"/>
  <c r="L18" i="1"/>
  <c r="K18" i="1"/>
  <c r="M18" i="1" s="1"/>
  <c r="N18" i="1" s="1"/>
  <c r="R13" i="1"/>
  <c r="Q13" i="1"/>
  <c r="O13" i="1"/>
  <c r="R12" i="1"/>
  <c r="Q12" i="1"/>
  <c r="O12" i="1"/>
  <c r="R11" i="1"/>
  <c r="Q11" i="1"/>
  <c r="O11" i="1"/>
  <c r="Q10" i="1"/>
  <c r="R10" i="1" s="1"/>
  <c r="O10" i="1"/>
  <c r="Q9" i="1"/>
  <c r="U54" i="1" s="1"/>
  <c r="O9" i="1"/>
  <c r="U9" i="1" s="1"/>
  <c r="V8" i="1"/>
  <c r="R8" i="1"/>
  <c r="U86" i="1" s="1"/>
  <c r="Q8" i="1"/>
  <c r="O8" i="1"/>
  <c r="U8" i="1" s="1"/>
  <c r="R7" i="1"/>
  <c r="Q7" i="1"/>
  <c r="O7" i="1"/>
  <c r="U7" i="1" s="1"/>
  <c r="X6" i="1"/>
  <c r="W6" i="1"/>
  <c r="U6" i="1"/>
  <c r="O6" i="1"/>
  <c r="P5" i="1"/>
  <c r="U105" i="1" s="1"/>
  <c r="V635" i="1" l="1"/>
  <c r="R59" i="3"/>
  <c r="X86" i="3" s="1"/>
  <c r="X43" i="3"/>
  <c r="S261" i="4"/>
  <c r="Q260" i="4"/>
  <c r="R260" i="4" s="1"/>
  <c r="R9" i="1"/>
  <c r="U87" i="1" s="1"/>
  <c r="R24" i="1"/>
  <c r="V85" i="1" s="1"/>
  <c r="M215" i="1"/>
  <c r="N215" i="1" s="1"/>
  <c r="U212" i="1"/>
  <c r="U213" i="1" s="1"/>
  <c r="Q41" i="1"/>
  <c r="U47" i="3"/>
  <c r="R7" i="3"/>
  <c r="U87" i="3" s="1"/>
  <c r="AF105" i="1"/>
  <c r="Q185" i="1"/>
  <c r="R185" i="1" s="1"/>
  <c r="M448" i="1"/>
  <c r="N448" i="1" s="1"/>
  <c r="Q445" i="1"/>
  <c r="Q446" i="1" s="1"/>
  <c r="Q58" i="1"/>
  <c r="M356" i="1"/>
  <c r="N356" i="1" s="1"/>
  <c r="Q353" i="1"/>
  <c r="Q354" i="1" s="1"/>
  <c r="Q6" i="1"/>
  <c r="Q170" i="1"/>
  <c r="R170" i="1" s="1"/>
  <c r="AI105" i="1"/>
  <c r="Q237" i="1"/>
  <c r="R237" i="1" s="1"/>
  <c r="S77" i="6"/>
  <c r="Q76" i="6"/>
  <c r="R76" i="6" s="1"/>
  <c r="V106" i="3"/>
  <c r="Q24" i="3"/>
  <c r="S141" i="5"/>
  <c r="Q140" i="5"/>
  <c r="R140" i="5" s="1"/>
  <c r="Q112" i="6"/>
  <c r="Q113" i="6" s="1"/>
  <c r="M115" i="6"/>
  <c r="N115" i="6" s="1"/>
  <c r="P97" i="2"/>
  <c r="Q97" i="2" s="1"/>
  <c r="P237" i="2"/>
  <c r="Q237" i="2" s="1"/>
  <c r="P376" i="2"/>
  <c r="Q376" i="2" s="1"/>
  <c r="Q30" i="4"/>
  <c r="R30" i="4" s="1"/>
  <c r="S31" i="4"/>
  <c r="S261" i="6"/>
  <c r="Q260" i="6"/>
  <c r="R260" i="6" s="1"/>
  <c r="S53" i="5"/>
  <c r="Q52" i="5"/>
  <c r="R52" i="5" s="1"/>
  <c r="Q685" i="1"/>
  <c r="R685" i="1" s="1"/>
  <c r="Q773" i="1"/>
  <c r="R773" i="1" s="1"/>
  <c r="P213" i="2"/>
  <c r="Q213" i="2" s="1"/>
  <c r="R47" i="3"/>
  <c r="W87" i="3" s="1"/>
  <c r="X106" i="3"/>
  <c r="Q294" i="1"/>
  <c r="R294" i="1" s="1"/>
  <c r="Q307" i="1"/>
  <c r="Q308" i="1" s="1"/>
  <c r="Q386" i="1"/>
  <c r="R386" i="1" s="1"/>
  <c r="Q478" i="1"/>
  <c r="R478" i="1" s="1"/>
  <c r="Q570" i="1"/>
  <c r="R570" i="1" s="1"/>
  <c r="P64" i="2"/>
  <c r="P65" i="2" s="1"/>
  <c r="S4" i="2"/>
  <c r="N128" i="3"/>
  <c r="Q112" i="4"/>
  <c r="Q113" i="4" s="1"/>
  <c r="M115" i="4"/>
  <c r="N115" i="4" s="1"/>
  <c r="Q20" i="6"/>
  <c r="Q21" i="6" s="1"/>
  <c r="M23" i="6"/>
  <c r="N23" i="6" s="1"/>
  <c r="Q168" i="6"/>
  <c r="R168" i="6" s="1"/>
  <c r="Q43" i="4"/>
  <c r="Q44" i="4" s="1"/>
  <c r="M46" i="4"/>
  <c r="N46" i="4" s="1"/>
  <c r="N92" i="4"/>
  <c r="AH105" i="1"/>
  <c r="Q122" i="4"/>
  <c r="R122" i="4" s="1"/>
  <c r="S123" i="4"/>
  <c r="Z106" i="3"/>
  <c r="Q91" i="3"/>
  <c r="R91" i="3" s="1"/>
  <c r="AF106" i="3"/>
  <c r="Q184" i="3"/>
  <c r="R184" i="3" s="1"/>
  <c r="U193" i="3"/>
  <c r="U194" i="3" s="1"/>
  <c r="N299" i="3"/>
  <c r="S215" i="4"/>
  <c r="S31" i="6"/>
  <c r="S215" i="6"/>
  <c r="AC106" i="3"/>
  <c r="Q220" i="3"/>
  <c r="R220" i="3" s="1"/>
  <c r="Q272" i="3"/>
  <c r="R272" i="3" s="1"/>
  <c r="Q53" i="4"/>
  <c r="R53" i="4" s="1"/>
  <c r="Q145" i="4"/>
  <c r="R145" i="4" s="1"/>
  <c r="Q237" i="4"/>
  <c r="R237" i="4" s="1"/>
  <c r="Q53" i="6"/>
  <c r="R53" i="6" s="1"/>
  <c r="Q66" i="6"/>
  <c r="Q67" i="6" s="1"/>
  <c r="Q145" i="6"/>
  <c r="R145" i="6" s="1"/>
  <c r="Q237" i="6"/>
  <c r="R237" i="6" s="1"/>
  <c r="W42" i="1" l="1"/>
  <c r="R41" i="1"/>
  <c r="W84" i="1" s="1"/>
  <c r="U42" i="1"/>
  <c r="R6" i="1"/>
  <c r="U84" i="1" s="1"/>
  <c r="X42" i="1"/>
  <c r="R58" i="1"/>
  <c r="X84" i="1" s="1"/>
  <c r="R24" i="3"/>
  <c r="V86" i="3" s="1"/>
  <c r="V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Claret</author>
  </authors>
  <commentList>
    <comment ref="K14" authorId="0" shapeId="0" xr:uid="{1835798E-D0F6-4448-BB3E-F811AD8CEA9E}">
      <text>
        <r>
          <rPr>
            <b/>
            <sz val="9"/>
            <color indexed="81"/>
            <rFont val="Tahoma"/>
            <family val="2"/>
          </rPr>
          <t>Claret:</t>
        </r>
        <r>
          <rPr>
            <sz val="9"/>
            <color indexed="81"/>
            <rFont val="Tahoma"/>
            <family val="2"/>
          </rPr>
          <t xml:space="preserve">
4</t>
        </r>
      </text>
    </comment>
  </commentList>
</comments>
</file>

<file path=xl/sharedStrings.xml><?xml version="1.0" encoding="utf-8"?>
<sst xmlns="http://schemas.openxmlformats.org/spreadsheetml/2006/main" count="4066" uniqueCount="121">
  <si>
    <t>Generación 0102</t>
  </si>
  <si>
    <t>Semestres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</si>
  <si>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</si>
  <si>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</si>
  <si>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</si>
  <si>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</si>
  <si>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</si>
  <si>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</si>
  <si>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deserción</t>
  </si>
  <si>
    <t>Ciclo</t>
  </si>
  <si>
    <t>Egresados</t>
  </si>
  <si>
    <t>Generación</t>
  </si>
  <si>
    <t>0102</t>
  </si>
  <si>
    <t>Ciclos</t>
  </si>
  <si>
    <t>0201</t>
  </si>
  <si>
    <t>0202</t>
  </si>
  <si>
    <t>0301</t>
  </si>
  <si>
    <t>1 a 2</t>
  </si>
  <si>
    <t>2 a 3</t>
  </si>
  <si>
    <t>3 a 4</t>
  </si>
  <si>
    <t>0302</t>
  </si>
  <si>
    <t>4 a 5</t>
  </si>
  <si>
    <t>0401</t>
  </si>
  <si>
    <t>0402</t>
  </si>
  <si>
    <t>0501</t>
  </si>
  <si>
    <t>0502</t>
  </si>
  <si>
    <t>0601</t>
  </si>
  <si>
    <t>0602</t>
  </si>
  <si>
    <t>0701</t>
  </si>
  <si>
    <t>0702</t>
  </si>
  <si>
    <t>5 a 6</t>
  </si>
  <si>
    <t>Generación 0201</t>
  </si>
  <si>
    <t>6 a 7</t>
  </si>
  <si>
    <t>7 a 8</t>
  </si>
  <si>
    <t>8 a 9</t>
  </si>
  <si>
    <t>0801</t>
  </si>
  <si>
    <t>0802</t>
  </si>
  <si>
    <t>Generación 0202</t>
  </si>
  <si>
    <t>Índice de Retención</t>
  </si>
  <si>
    <t>Generación 0301</t>
  </si>
  <si>
    <t>Generación 0302</t>
  </si>
  <si>
    <t>Índice de Deserción</t>
  </si>
  <si>
    <t>Generación 0401</t>
  </si>
  <si>
    <t>Generación 0402</t>
  </si>
  <si>
    <t>Índice de retencion del 1º al 2º Ciclo (Año)</t>
  </si>
  <si>
    <t>0901</t>
  </si>
  <si>
    <t>0902</t>
  </si>
  <si>
    <t>1001</t>
  </si>
  <si>
    <t>1002</t>
  </si>
  <si>
    <t>Generación 0501</t>
  </si>
  <si>
    <t>Generación 0502</t>
  </si>
  <si>
    <t>1101</t>
  </si>
  <si>
    <t>Generación 0601</t>
  </si>
  <si>
    <t>1102</t>
  </si>
  <si>
    <t>Generación 0602</t>
  </si>
  <si>
    <t>Generación 0701</t>
  </si>
  <si>
    <t>1201</t>
  </si>
  <si>
    <t>1202</t>
  </si>
  <si>
    <t>Titulados</t>
  </si>
  <si>
    <t>1301</t>
  </si>
  <si>
    <t>Tit. Terminal</t>
  </si>
  <si>
    <t>Tit. Egreso</t>
  </si>
  <si>
    <t>Generación 0702</t>
  </si>
  <si>
    <t>1302</t>
  </si>
  <si>
    <t>1401</t>
  </si>
  <si>
    <t>Generación 0801</t>
  </si>
  <si>
    <t>Generación 0802</t>
  </si>
  <si>
    <t>Generación 0901</t>
  </si>
  <si>
    <t>1402</t>
  </si>
  <si>
    <t>1501</t>
  </si>
  <si>
    <t>Generación 0902</t>
  </si>
  <si>
    <t>1502</t>
  </si>
  <si>
    <t>Cohorte Generacional:</t>
  </si>
  <si>
    <t>Semestre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</si>
  <si>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</si>
  <si>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</si>
  <si>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</si>
  <si>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</si>
  <si>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</si>
  <si>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</si>
  <si>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</si>
  <si>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</si>
  <si>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</si>
  <si>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Total de Egresados</t>
  </si>
  <si>
    <t>1601</t>
  </si>
  <si>
    <t>1602</t>
  </si>
  <si>
    <t>1701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</si>
  <si>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</si>
  <si>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</si>
  <si>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</si>
  <si>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</si>
  <si>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</si>
  <si>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</si>
  <si>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</si>
  <si>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</si>
  <si>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</si>
  <si>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</si>
  <si>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</si>
  <si>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>No hubo ingresos</t>
  </si>
  <si>
    <t>no aparece en 1902</t>
  </si>
  <si>
    <t>no aparece en 2001</t>
  </si>
  <si>
    <t>no aparece en 2002</t>
  </si>
  <si>
    <t>no aparece en 2101</t>
  </si>
  <si>
    <t>SIN INGRESOS</t>
  </si>
  <si>
    <t>Generación 1001</t>
  </si>
  <si>
    <t>Generación 1002</t>
  </si>
  <si>
    <t>Generación 1101</t>
  </si>
  <si>
    <t>YA NO SE APERTURÓ CON ESTE NOMBRE</t>
  </si>
  <si>
    <t xml:space="preserve">       </t>
  </si>
  <si>
    <t xml:space="preserve">sin ingresos </t>
  </si>
  <si>
    <t>NO HUBO INGRESOS</t>
  </si>
  <si>
    <t>2302</t>
  </si>
  <si>
    <t>2402</t>
  </si>
  <si>
    <t>2501</t>
  </si>
  <si>
    <t>2301</t>
  </si>
  <si>
    <t>2502</t>
  </si>
  <si>
    <t>2601</t>
  </si>
  <si>
    <t>2401</t>
  </si>
  <si>
    <t xml:space="preserve"> </t>
  </si>
  <si>
    <t>2602</t>
  </si>
  <si>
    <t>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</si>
</sst>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Open Sans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C4BD97"/>
        <bgColor rgb="FFC4BD97"/>
      </patternFill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10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9" fontId="3" fillId="0" borderId="0" xfId="0" applyNumberFormat="1" applyFont="1"/>
    <xf numFmtId="0" fontId="3" fillId="0" borderId="3" xfId="0" applyFont="1" applyBorder="1"/>
    <xf numFmtId="0" fontId="1" fillId="0" borderId="3" xfId="0" applyFont="1" applyBorder="1"/>
    <xf numFmtId="0" fontId="3" fillId="2" borderId="4" xfId="0" applyFont="1" applyFill="1" applyBorder="1"/>
    <xf numFmtId="10" fontId="1" fillId="0" borderId="5" xfId="0" applyNumberFormat="1" applyFont="1" applyBorder="1"/>
    <xf numFmtId="0" fontId="1" fillId="0" borderId="5" xfId="0" applyFont="1" applyBorder="1"/>
    <xf numFmtId="10" fontId="1" fillId="0" borderId="6" xfId="0" applyNumberFormat="1" applyFont="1" applyBorder="1"/>
    <xf numFmtId="1" fontId="1" fillId="0" borderId="0" xfId="0" applyNumberFormat="1" applyFont="1"/>
    <xf numFmtId="9" fontId="3" fillId="0" borderId="7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2" borderId="2" xfId="0" applyFont="1" applyFill="1" applyBorder="1"/>
    <xf numFmtId="1" fontId="3" fillId="3" borderId="8" xfId="0" applyNumberFormat="1" applyFont="1" applyFill="1" applyBorder="1"/>
    <xf numFmtId="0" fontId="3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3" borderId="8" xfId="0" applyFont="1" applyFill="1" applyBorder="1"/>
    <xf numFmtId="164" fontId="1" fillId="0" borderId="0" xfId="0" applyNumberFormat="1" applyFont="1"/>
    <xf numFmtId="0" fontId="1" fillId="0" borderId="2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2" borderId="8" xfId="0" applyFont="1" applyFill="1" applyBorder="1"/>
    <xf numFmtId="49" fontId="5" fillId="0" borderId="0" xfId="0" applyNumberFormat="1" applyFont="1" applyAlignment="1">
      <alignment horizontal="center"/>
    </xf>
    <xf numFmtId="9" fontId="6" fillId="0" borderId="0" xfId="0" applyNumberFormat="1" applyFont="1"/>
    <xf numFmtId="0" fontId="3" fillId="0" borderId="0" xfId="0" applyFont="1"/>
    <xf numFmtId="49" fontId="1" fillId="0" borderId="9" xfId="0" applyNumberFormat="1" applyFont="1" applyBorder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/>
    </xf>
    <xf numFmtId="49" fontId="7" fillId="0" borderId="1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1" fillId="0" borderId="13" xfId="0" applyNumberFormat="1" applyFont="1" applyBorder="1"/>
    <xf numFmtId="10" fontId="1" fillId="0" borderId="14" xfId="0" applyNumberFormat="1" applyFont="1" applyBorder="1"/>
    <xf numFmtId="0" fontId="1" fillId="0" borderId="14" xfId="0" applyFont="1" applyBorder="1"/>
    <xf numFmtId="10" fontId="11" fillId="0" borderId="6" xfId="0" applyNumberFormat="1" applyFont="1" applyBorder="1" applyAlignment="1">
      <alignment horizontal="center"/>
    </xf>
    <xf numFmtId="1" fontId="12" fillId="4" borderId="15" xfId="0" applyNumberFormat="1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10" fontId="1" fillId="0" borderId="7" xfId="0" applyNumberFormat="1" applyFont="1" applyBorder="1"/>
    <xf numFmtId="0" fontId="1" fillId="0" borderId="16" xfId="0" applyFont="1" applyBorder="1"/>
    <xf numFmtId="10" fontId="11" fillId="0" borderId="17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10" fontId="1" fillId="0" borderId="16" xfId="0" applyNumberFormat="1" applyFont="1" applyBorder="1"/>
    <xf numFmtId="0" fontId="1" fillId="4" borderId="15" xfId="0" applyFont="1" applyFill="1" applyBorder="1" applyAlignment="1">
      <alignment horizontal="center" vertical="center"/>
    </xf>
    <xf numFmtId="164" fontId="1" fillId="0" borderId="7" xfId="0" applyNumberFormat="1" applyFont="1" applyBorder="1"/>
    <xf numFmtId="10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10" fontId="11" fillId="0" borderId="16" xfId="0" applyNumberFormat="1" applyFont="1" applyBorder="1"/>
    <xf numFmtId="10" fontId="3" fillId="0" borderId="13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10" fontId="1" fillId="0" borderId="19" xfId="0" applyNumberFormat="1" applyFont="1" applyBorder="1"/>
    <xf numFmtId="10" fontId="1" fillId="0" borderId="10" xfId="0" applyNumberFormat="1" applyFont="1" applyBorder="1"/>
    <xf numFmtId="0" fontId="1" fillId="0" borderId="10" xfId="0" applyFont="1" applyBorder="1"/>
    <xf numFmtId="0" fontId="1" fillId="0" borderId="17" xfId="0" applyFont="1" applyBorder="1"/>
    <xf numFmtId="0" fontId="9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10" fontId="13" fillId="0" borderId="18" xfId="0" applyNumberFormat="1" applyFont="1" applyBorder="1" applyAlignment="1">
      <alignment horizontal="center"/>
    </xf>
    <xf numFmtId="1" fontId="3" fillId="0" borderId="0" xfId="0" applyNumberFormat="1" applyFont="1"/>
    <xf numFmtId="9" fontId="12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10" fontId="14" fillId="0" borderId="17" xfId="0" applyNumberFormat="1" applyFont="1" applyBorder="1" applyAlignment="1">
      <alignment horizontal="center" vertical="center"/>
    </xf>
    <xf numFmtId="10" fontId="14" fillId="0" borderId="12" xfId="0" applyNumberFormat="1" applyFont="1" applyBorder="1" applyAlignment="1">
      <alignment horizontal="center"/>
    </xf>
    <xf numFmtId="10" fontId="14" fillId="0" borderId="2" xfId="0" applyNumberFormat="1" applyFont="1" applyBorder="1" applyAlignment="1">
      <alignment horizontal="center" vertical="center"/>
    </xf>
    <xf numFmtId="10" fontId="1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10" fontId="11" fillId="0" borderId="13" xfId="0" applyNumberFormat="1" applyFont="1" applyBorder="1"/>
    <xf numFmtId="10" fontId="11" fillId="0" borderId="14" xfId="0" applyNumberFormat="1" applyFont="1" applyBorder="1"/>
    <xf numFmtId="0" fontId="11" fillId="0" borderId="14" xfId="0" applyFont="1" applyBorder="1"/>
    <xf numFmtId="10" fontId="11" fillId="0" borderId="6" xfId="0" applyNumberFormat="1" applyFont="1" applyBorder="1"/>
    <xf numFmtId="1" fontId="11" fillId="0" borderId="11" xfId="0" applyNumberFormat="1" applyFont="1" applyBorder="1"/>
    <xf numFmtId="10" fontId="11" fillId="0" borderId="7" xfId="0" applyNumberFormat="1" applyFont="1" applyBorder="1"/>
    <xf numFmtId="0" fontId="11" fillId="0" borderId="16" xfId="0" applyFont="1" applyBorder="1"/>
    <xf numFmtId="10" fontId="11" fillId="0" borderId="18" xfId="0" applyNumberFormat="1" applyFont="1" applyBorder="1"/>
    <xf numFmtId="0" fontId="11" fillId="4" borderId="15" xfId="0" applyFont="1" applyFill="1" applyBorder="1" applyAlignment="1">
      <alignment horizontal="center" vertical="center"/>
    </xf>
    <xf numFmtId="164" fontId="11" fillId="0" borderId="13" xfId="0" applyNumberFormat="1" applyFont="1" applyBorder="1"/>
    <xf numFmtId="164" fontId="11" fillId="0" borderId="7" xfId="0" applyNumberFormat="1" applyFont="1" applyBorder="1"/>
    <xf numFmtId="10" fontId="11" fillId="0" borderId="19" xfId="0" applyNumberFormat="1" applyFont="1" applyBorder="1"/>
    <xf numFmtId="10" fontId="11" fillId="0" borderId="10" xfId="0" applyNumberFormat="1" applyFont="1" applyBorder="1"/>
    <xf numFmtId="0" fontId="11" fillId="0" borderId="10" xfId="0" applyFont="1" applyBorder="1"/>
    <xf numFmtId="10" fontId="5" fillId="0" borderId="0" xfId="0" applyNumberFormat="1" applyFont="1"/>
    <xf numFmtId="0" fontId="7" fillId="0" borderId="0" xfId="0" applyFont="1" applyAlignment="1">
      <alignment horizontal="center"/>
    </xf>
    <xf numFmtId="0" fontId="15" fillId="0" borderId="0" xfId="0" applyFont="1"/>
    <xf numFmtId="0" fontId="12" fillId="2" borderId="2" xfId="0" applyFont="1" applyFill="1" applyBorder="1" applyAlignment="1">
      <alignment horizontal="center" vertical="center"/>
    </xf>
    <xf numFmtId="0" fontId="1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" fillId="6" borderId="8" xfId="0" applyFont="1" applyFill="1" applyBorder="1"/>
    <xf numFmtId="164" fontId="1" fillId="6" borderId="8" xfId="0" applyNumberFormat="1" applyFont="1" applyFill="1" applyBorder="1"/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/>
    <xf numFmtId="1" fontId="3" fillId="4" borderId="15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/>
    <xf numFmtId="10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9" fillId="0" borderId="12" xfId="0" applyNumberFormat="1" applyFont="1" applyBorder="1" applyAlignment="1">
      <alignment horizontal="center"/>
    </xf>
    <xf numFmtId="0" fontId="5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8" fillId="0" borderId="10" xfId="0" applyFont="1" applyBorder="1"/>
    <xf numFmtId="9" fontId="0" fillId="0" borderId="0" xfId="0" applyNumberFormat="1" applyFont="1" applyAlignment="1"/>
    <xf numFmtId="10" fontId="0" fillId="0" borderId="0" xfId="0" applyNumberFormat="1" applyFont="1" applyAlignment="1"/>
    <xf numFmtId="164" fontId="0" fillId="0" borderId="0" xfId="0" applyNumberFormat="1" applyFont="1" applyAlignment="1"/>
    <xf numFmtId="9" fontId="22" fillId="0" borderId="0" xfId="1" applyFont="1" applyAlignment="1"/>
    <xf numFmtId="9" fontId="3" fillId="0" borderId="0" xfId="1" applyFont="1"/>
    <xf numFmtId="0" fontId="23" fillId="0" borderId="13" xfId="0" applyFont="1" applyBorder="1" applyAlignment="1">
      <alignment horizontal="center"/>
    </xf>
    <xf numFmtId="164" fontId="23" fillId="0" borderId="1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0" fontId="3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7" fillId="0" borderId="10" xfId="0" applyFont="1" applyBorder="1" applyAlignment="1">
      <alignment horizontal="center"/>
    </xf>
    <xf numFmtId="0" fontId="4" fillId="0" borderId="10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7" fillId="0" borderId="10" xfId="0" applyNumberFormat="1" applyFont="1" applyBorder="1" applyAlignment="1">
      <alignment horizontal="center" vertical="center"/>
    </xf>
    <xf numFmtId="0" fontId="16" fillId="5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</sheetPr>
  <dimension ref="A1:AK968"/>
  <sheetViews>
    <sheetView tabSelected="1" topLeftCell="A713" workbookViewId="0">
      <selection activeCell="P725" sqref="P725"/>
    </sheetView>
  </sheetViews>
  <sheetFormatPr baseColWidth="10" defaultColWidth="12.5703125" defaultRowHeight="15" customHeight="1"/>
  <cols>
    <col min="1" max="1" width="11.5703125" customWidth="1"/>
    <col min="2" max="10" width="4.5703125" customWidth="1"/>
    <col min="11" max="11" width="15.7109375" customWidth="1"/>
    <col min="12" max="12" width="13.85546875" customWidth="1"/>
    <col min="13" max="13" width="11.5703125" customWidth="1"/>
    <col min="14" max="14" width="14.7109375" customWidth="1"/>
    <col min="15" max="15" width="15.42578125" customWidth="1"/>
    <col min="16" max="17" width="11.5703125" customWidth="1"/>
    <col min="18" max="18" width="13.42578125" customWidth="1"/>
    <col min="19" max="19" width="10" customWidth="1"/>
    <col min="20" max="20" width="6.5703125" customWidth="1"/>
    <col min="21" max="21" width="8.42578125" customWidth="1"/>
    <col min="22" max="37" width="10" customWidth="1"/>
  </cols>
  <sheetData>
    <row r="1" spans="1:28" ht="12.75" customHeight="1">
      <c r="K1" s="1"/>
      <c r="L1" s="2"/>
      <c r="M1" s="2"/>
      <c r="O1" s="2"/>
    </row>
    <row r="2" spans="1:28" ht="12.75" customHeight="1">
      <c r="A2" s="3" t="s">
        <v>0</v>
      </c>
      <c r="L2" s="2"/>
      <c r="M2" s="2"/>
      <c r="O2" s="2"/>
    </row>
    <row r="3" spans="1:28" ht="25.5" customHeight="1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L3" s="4" t="s">
        <v>2</v>
      </c>
      <c r="M3" s="4" t="s">
        <v>3</v>
      </c>
      <c r="N3" s="5" t="s">
        <v>4</v>
      </c>
      <c r="O3" s="4" t="s">
        <v>5</v>
      </c>
      <c r="P3" s="6" t="s">
        <v>6</v>
      </c>
      <c r="Q3" s="6" t="s">
        <v>7</v>
      </c>
      <c r="R3" s="7" t="s">
        <v>8</v>
      </c>
      <c r="U3" s="8" t="s">
        <v>5</v>
      </c>
      <c r="V3" s="8"/>
      <c r="W3" s="8"/>
      <c r="X3" s="8"/>
      <c r="Y3" s="8"/>
      <c r="Z3" s="8"/>
    </row>
    <row r="4" spans="1:28" ht="12.75" customHeight="1">
      <c r="A4" s="9" t="s">
        <v>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 t="s">
        <v>10</v>
      </c>
      <c r="L4" s="12"/>
      <c r="M4" s="12"/>
      <c r="N4" s="13"/>
      <c r="O4" s="14"/>
      <c r="P4" s="15"/>
      <c r="Q4" s="15"/>
      <c r="R4" s="2"/>
      <c r="U4" s="16" t="s">
        <v>11</v>
      </c>
      <c r="V4" s="17"/>
      <c r="W4" s="17"/>
      <c r="X4" s="17"/>
      <c r="Y4" s="17"/>
      <c r="Z4" s="17"/>
    </row>
    <row r="5" spans="1:28" ht="12.75" customHeight="1">
      <c r="A5" s="18" t="s">
        <v>12</v>
      </c>
      <c r="B5" s="19">
        <v>72</v>
      </c>
      <c r="C5" s="19"/>
      <c r="D5" s="19"/>
      <c r="E5" s="19"/>
      <c r="F5" s="19"/>
      <c r="G5" s="19"/>
      <c r="H5" s="19"/>
      <c r="I5" s="19"/>
      <c r="J5" s="19"/>
      <c r="K5" s="20"/>
      <c r="L5" s="12"/>
      <c r="M5" s="12"/>
      <c r="N5" s="13"/>
      <c r="O5" s="14"/>
      <c r="P5" s="21">
        <f>B5</f>
        <v>72</v>
      </c>
      <c r="Q5" s="15"/>
      <c r="R5" s="2"/>
      <c r="T5" s="22" t="s">
        <v>13</v>
      </c>
      <c r="U5" s="23" t="s">
        <v>12</v>
      </c>
      <c r="V5" s="23" t="s">
        <v>14</v>
      </c>
      <c r="W5" s="23" t="s">
        <v>15</v>
      </c>
      <c r="X5" s="23" t="s">
        <v>16</v>
      </c>
    </row>
    <row r="6" spans="1:28" ht="12.75" customHeight="1">
      <c r="A6" s="18" t="s">
        <v>14</v>
      </c>
      <c r="B6" s="19"/>
      <c r="C6" s="19">
        <v>57</v>
      </c>
      <c r="D6" s="19"/>
      <c r="E6" s="19"/>
      <c r="F6" s="19"/>
      <c r="G6" s="19"/>
      <c r="H6" s="19"/>
      <c r="I6" s="19"/>
      <c r="J6" s="19"/>
      <c r="K6" s="20"/>
      <c r="L6" s="12"/>
      <c r="M6" s="12"/>
      <c r="N6" s="13"/>
      <c r="O6" s="14">
        <f>C6/B5</f>
        <v>0.79166666666666663</v>
      </c>
      <c r="P6" s="24">
        <v>57</v>
      </c>
      <c r="Q6" s="25">
        <f t="shared" ref="Q6:Q13" si="0">P6/P5</f>
        <v>0.79166666666666663</v>
      </c>
      <c r="R6" s="2">
        <f t="shared" ref="R6:R13" si="1">100%-Q6</f>
        <v>0.20833333333333337</v>
      </c>
      <c r="T6" s="26" t="s">
        <v>17</v>
      </c>
      <c r="U6" s="27">
        <f t="shared" ref="U6:U9" si="2">O6</f>
        <v>0.79166666666666663</v>
      </c>
      <c r="V6" s="2">
        <f t="shared" ref="V6:V8" si="3">O23</f>
        <v>0.83720930232558144</v>
      </c>
      <c r="W6" s="2">
        <f t="shared" ref="W6:W7" si="4">O41</f>
        <v>0.6097560975609756</v>
      </c>
      <c r="X6" s="2">
        <f>O58</f>
        <v>0.65217391304347827</v>
      </c>
    </row>
    <row r="7" spans="1:28" ht="12.75" customHeight="1">
      <c r="A7" s="18" t="s">
        <v>15</v>
      </c>
      <c r="B7" s="19"/>
      <c r="C7" s="19"/>
      <c r="D7" s="19">
        <v>51</v>
      </c>
      <c r="E7" s="19"/>
      <c r="F7" s="19"/>
      <c r="G7" s="19"/>
      <c r="H7" s="19"/>
      <c r="I7" s="19"/>
      <c r="J7" s="19"/>
      <c r="K7" s="20"/>
      <c r="L7" s="12"/>
      <c r="M7" s="12"/>
      <c r="N7" s="13"/>
      <c r="O7" s="14">
        <f>D7/C6</f>
        <v>0.89473684210526316</v>
      </c>
      <c r="P7" s="24">
        <v>53</v>
      </c>
      <c r="Q7" s="25">
        <f t="shared" si="0"/>
        <v>0.92982456140350878</v>
      </c>
      <c r="R7" s="2">
        <f t="shared" si="1"/>
        <v>7.0175438596491224E-2</v>
      </c>
      <c r="T7" s="26" t="s">
        <v>18</v>
      </c>
      <c r="U7" s="27">
        <f t="shared" si="2"/>
        <v>0.89473684210526316</v>
      </c>
      <c r="V7" s="2">
        <f t="shared" si="3"/>
        <v>0.77777777777777779</v>
      </c>
      <c r="W7" s="2">
        <f t="shared" si="4"/>
        <v>0.68</v>
      </c>
    </row>
    <row r="8" spans="1:28" ht="12.75" customHeight="1">
      <c r="A8" s="28" t="s">
        <v>16</v>
      </c>
      <c r="B8" s="1"/>
      <c r="C8" s="1"/>
      <c r="D8" s="1"/>
      <c r="E8" s="1">
        <v>48</v>
      </c>
      <c r="F8" s="1"/>
      <c r="G8" s="1"/>
      <c r="H8" s="1"/>
      <c r="I8" s="1"/>
      <c r="J8" s="1"/>
      <c r="K8" s="29"/>
      <c r="L8" s="2"/>
      <c r="M8" s="2"/>
      <c r="N8" s="1"/>
      <c r="O8" s="14">
        <f>E8/D7</f>
        <v>0.94117647058823528</v>
      </c>
      <c r="P8" s="24">
        <v>49</v>
      </c>
      <c r="Q8" s="25">
        <f t="shared" si="0"/>
        <v>0.92452830188679247</v>
      </c>
      <c r="R8" s="2">
        <f t="shared" si="1"/>
        <v>7.547169811320753E-2</v>
      </c>
      <c r="T8" s="26" t="s">
        <v>19</v>
      </c>
      <c r="U8" s="27">
        <f t="shared" si="2"/>
        <v>0.94117647058823528</v>
      </c>
      <c r="V8" s="2">
        <f t="shared" si="3"/>
        <v>0.75</v>
      </c>
      <c r="AB8" s="30"/>
    </row>
    <row r="9" spans="1:28" ht="12.75" customHeight="1">
      <c r="A9" s="28" t="s">
        <v>20</v>
      </c>
      <c r="B9" s="1"/>
      <c r="C9" s="1"/>
      <c r="D9" s="1"/>
      <c r="E9" s="1"/>
      <c r="F9" s="1">
        <v>47</v>
      </c>
      <c r="G9" s="1"/>
      <c r="H9" s="1"/>
      <c r="I9" s="1"/>
      <c r="J9" s="1"/>
      <c r="K9" s="29"/>
      <c r="L9" s="2"/>
      <c r="M9" s="2"/>
      <c r="N9" s="1"/>
      <c r="O9" s="14">
        <f>F9/E8</f>
        <v>0.97916666666666663</v>
      </c>
      <c r="P9" s="24">
        <v>50</v>
      </c>
      <c r="Q9" s="25">
        <f t="shared" si="0"/>
        <v>1.0204081632653061</v>
      </c>
      <c r="R9" s="2">
        <f t="shared" si="1"/>
        <v>-2.0408163265306145E-2</v>
      </c>
      <c r="T9" s="26" t="s">
        <v>21</v>
      </c>
      <c r="U9" s="27">
        <f t="shared" si="2"/>
        <v>0.97916666666666663</v>
      </c>
      <c r="AB9" s="31"/>
    </row>
    <row r="10" spans="1:28" ht="12.75" customHeight="1">
      <c r="A10" s="28" t="s">
        <v>22</v>
      </c>
      <c r="B10" s="1"/>
      <c r="C10" s="1"/>
      <c r="D10" s="1"/>
      <c r="E10" s="1"/>
      <c r="F10" s="1"/>
      <c r="G10" s="1">
        <v>42</v>
      </c>
      <c r="H10" s="1"/>
      <c r="I10" s="1"/>
      <c r="J10" s="1"/>
      <c r="K10" s="29"/>
      <c r="L10" s="2"/>
      <c r="M10" s="2"/>
      <c r="N10" s="1"/>
      <c r="O10" s="2">
        <f>G10/F9</f>
        <v>0.8936170212765957</v>
      </c>
      <c r="P10" s="24">
        <v>44</v>
      </c>
      <c r="Q10" s="25">
        <f t="shared" si="0"/>
        <v>0.88</v>
      </c>
      <c r="R10" s="2">
        <f t="shared" si="1"/>
        <v>0.12</v>
      </c>
      <c r="T10" s="26"/>
      <c r="U10" s="27"/>
      <c r="AB10" s="31"/>
    </row>
    <row r="11" spans="1:28" ht="12.75" customHeight="1">
      <c r="A11" s="28" t="s">
        <v>23</v>
      </c>
      <c r="B11" s="1"/>
      <c r="C11" s="1"/>
      <c r="D11" s="1"/>
      <c r="E11" s="1"/>
      <c r="F11" s="1"/>
      <c r="G11" s="1"/>
      <c r="H11" s="1">
        <v>39</v>
      </c>
      <c r="I11" s="1"/>
      <c r="J11" s="1"/>
      <c r="K11" s="29"/>
      <c r="L11" s="2"/>
      <c r="M11" s="2"/>
      <c r="N11" s="1"/>
      <c r="O11" s="2">
        <f>H11/G10</f>
        <v>0.9285714285714286</v>
      </c>
      <c r="P11" s="24">
        <v>43</v>
      </c>
      <c r="Q11" s="25">
        <f t="shared" si="0"/>
        <v>0.97727272727272729</v>
      </c>
      <c r="R11" s="2">
        <f t="shared" si="1"/>
        <v>2.2727272727272707E-2</v>
      </c>
      <c r="T11" s="26"/>
      <c r="U11" s="27"/>
      <c r="AB11" s="31"/>
    </row>
    <row r="12" spans="1:28" ht="12.75" customHeight="1">
      <c r="A12" s="28" t="s">
        <v>24</v>
      </c>
      <c r="B12" s="1"/>
      <c r="C12" s="1"/>
      <c r="D12" s="1"/>
      <c r="E12" s="1"/>
      <c r="F12" s="1"/>
      <c r="G12" s="1"/>
      <c r="H12" s="1"/>
      <c r="I12" s="1">
        <v>36</v>
      </c>
      <c r="J12" s="1"/>
      <c r="K12" s="29"/>
      <c r="L12" s="2"/>
      <c r="M12" s="2"/>
      <c r="N12" s="1"/>
      <c r="O12" s="2">
        <f>I12/H11</f>
        <v>0.92307692307692313</v>
      </c>
      <c r="P12" s="24">
        <v>40</v>
      </c>
      <c r="Q12" s="25">
        <f t="shared" si="0"/>
        <v>0.93023255813953487</v>
      </c>
      <c r="R12" s="2">
        <f t="shared" si="1"/>
        <v>6.9767441860465129E-2</v>
      </c>
      <c r="T12" s="26"/>
      <c r="U12" s="27"/>
      <c r="AB12" s="31"/>
    </row>
    <row r="13" spans="1:28" ht="12.75" customHeight="1">
      <c r="A13" s="28" t="s">
        <v>25</v>
      </c>
      <c r="B13" s="1"/>
      <c r="C13" s="1"/>
      <c r="D13" s="1"/>
      <c r="E13" s="1"/>
      <c r="F13" s="1"/>
      <c r="G13" s="1"/>
      <c r="H13" s="1"/>
      <c r="I13" s="1"/>
      <c r="J13" s="1">
        <v>35</v>
      </c>
      <c r="K13" s="29">
        <v>27</v>
      </c>
      <c r="L13" s="2"/>
      <c r="M13" s="2"/>
      <c r="N13" s="1"/>
      <c r="O13" s="2">
        <f>J13/I12</f>
        <v>0.97222222222222221</v>
      </c>
      <c r="P13" s="24">
        <v>39</v>
      </c>
      <c r="Q13" s="25">
        <f t="shared" si="0"/>
        <v>0.97499999999999998</v>
      </c>
      <c r="R13" s="2">
        <f t="shared" si="1"/>
        <v>2.5000000000000022E-2</v>
      </c>
      <c r="T13" s="26"/>
      <c r="U13" s="27"/>
      <c r="AB13" s="31"/>
    </row>
    <row r="14" spans="1:28" ht="12.75" customHeight="1">
      <c r="A14" s="28" t="s">
        <v>26</v>
      </c>
      <c r="B14" s="1"/>
      <c r="C14" s="1"/>
      <c r="D14" s="1"/>
      <c r="E14" s="1"/>
      <c r="F14" s="1"/>
      <c r="G14" s="1"/>
      <c r="H14" s="1"/>
      <c r="I14" s="1"/>
      <c r="J14" s="1">
        <v>3</v>
      </c>
      <c r="K14" s="29">
        <v>2</v>
      </c>
      <c r="L14" s="2"/>
      <c r="M14" s="2"/>
      <c r="N14" s="1"/>
      <c r="O14" s="2"/>
      <c r="P14" s="24">
        <v>6</v>
      </c>
      <c r="Q14" s="25"/>
      <c r="R14" s="2"/>
      <c r="T14" s="26"/>
      <c r="U14" s="27"/>
      <c r="AB14" s="31"/>
    </row>
    <row r="15" spans="1:28" ht="12.75" customHeight="1">
      <c r="A15" s="28" t="s">
        <v>27</v>
      </c>
      <c r="B15" s="1"/>
      <c r="C15" s="1"/>
      <c r="D15" s="1"/>
      <c r="E15" s="1"/>
      <c r="F15" s="1"/>
      <c r="G15" s="1"/>
      <c r="H15" s="1"/>
      <c r="I15" s="1"/>
      <c r="J15" s="1">
        <v>5</v>
      </c>
      <c r="K15" s="29">
        <v>3</v>
      </c>
      <c r="L15" s="2"/>
      <c r="M15" s="2"/>
      <c r="N15" s="1"/>
      <c r="O15" s="2"/>
      <c r="P15" s="24">
        <v>5</v>
      </c>
      <c r="Q15" s="25"/>
      <c r="R15" s="2"/>
      <c r="T15" s="26"/>
      <c r="U15" s="27"/>
      <c r="AB15" s="31"/>
    </row>
    <row r="16" spans="1:28" ht="12.75" customHeight="1">
      <c r="A16" s="28" t="s">
        <v>28</v>
      </c>
      <c r="B16" s="1"/>
      <c r="C16" s="1"/>
      <c r="D16" s="1"/>
      <c r="E16" s="1"/>
      <c r="F16" s="1"/>
      <c r="G16" s="1"/>
      <c r="H16" s="1">
        <v>1</v>
      </c>
      <c r="I16" s="1"/>
      <c r="J16" s="1"/>
      <c r="K16" s="29"/>
      <c r="L16" s="2"/>
      <c r="M16" s="2"/>
      <c r="N16" s="1"/>
      <c r="O16" s="2"/>
      <c r="P16" s="24">
        <v>1</v>
      </c>
      <c r="Q16" s="25"/>
      <c r="R16" s="2"/>
      <c r="T16" s="26"/>
      <c r="U16" s="27"/>
      <c r="AB16" s="31"/>
    </row>
    <row r="17" spans="1:28" ht="12.75" customHeight="1">
      <c r="A17" s="28" t="s">
        <v>29</v>
      </c>
      <c r="B17" s="1"/>
      <c r="C17" s="1"/>
      <c r="D17" s="1"/>
      <c r="E17" s="1"/>
      <c r="F17" s="1"/>
      <c r="G17" s="1"/>
      <c r="H17" s="1"/>
      <c r="I17" s="1"/>
      <c r="J17" s="1">
        <v>1</v>
      </c>
      <c r="K17" s="29"/>
      <c r="L17" s="2"/>
      <c r="M17" s="2"/>
      <c r="N17" s="1"/>
      <c r="O17" s="2"/>
      <c r="P17" s="24">
        <v>1</v>
      </c>
      <c r="Q17" s="25"/>
      <c r="R17" s="2"/>
      <c r="T17" s="26"/>
      <c r="U17" s="27"/>
      <c r="AB17" s="31"/>
    </row>
    <row r="18" spans="1:28" ht="12.75" customHeight="1">
      <c r="K18" s="1">
        <f>SUM(K13:K15)</f>
        <v>32</v>
      </c>
      <c r="L18" s="2">
        <f>K13/B5</f>
        <v>0.375</v>
      </c>
      <c r="M18" s="2">
        <f>K18/B5</f>
        <v>0.44444444444444442</v>
      </c>
      <c r="N18" s="2">
        <f>M18-L18</f>
        <v>6.944444444444442E-2</v>
      </c>
      <c r="O18" s="2"/>
      <c r="T18" s="26" t="s">
        <v>30</v>
      </c>
      <c r="U18" s="27"/>
    </row>
    <row r="19" spans="1:28" ht="12.75" customHeight="1">
      <c r="A19" s="3" t="s">
        <v>31</v>
      </c>
      <c r="L19" s="2"/>
      <c r="M19" s="2"/>
      <c r="O19" s="2"/>
      <c r="T19" s="18" t="s">
        <v>32</v>
      </c>
      <c r="U19" s="27"/>
    </row>
    <row r="20" spans="1:28" ht="25.5" customHeight="1">
      <c r="B20" s="160" t="s">
        <v>1</v>
      </c>
      <c r="C20" s="161"/>
      <c r="D20" s="161"/>
      <c r="E20" s="161"/>
      <c r="F20" s="161"/>
      <c r="G20" s="161"/>
      <c r="H20" s="161"/>
      <c r="I20" s="161"/>
      <c r="J20" s="161"/>
      <c r="L20" s="4" t="s">
        <v>2</v>
      </c>
      <c r="M20" s="4" t="s">
        <v>3</v>
      </c>
      <c r="N20" s="5" t="s">
        <v>4</v>
      </c>
      <c r="O20" s="4" t="s">
        <v>5</v>
      </c>
      <c r="P20" s="6" t="s">
        <v>6</v>
      </c>
      <c r="Q20" s="6" t="s">
        <v>7</v>
      </c>
      <c r="R20" s="7" t="s">
        <v>8</v>
      </c>
      <c r="T20" s="18" t="s">
        <v>33</v>
      </c>
      <c r="U20" s="27"/>
    </row>
    <row r="21" spans="1:28" ht="12.75" customHeight="1">
      <c r="A21" s="9" t="s">
        <v>9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0">
        <v>7</v>
      </c>
      <c r="I21" s="10">
        <v>8</v>
      </c>
      <c r="J21" s="10">
        <v>9</v>
      </c>
      <c r="K21" s="11" t="s">
        <v>10</v>
      </c>
      <c r="L21" s="12"/>
      <c r="M21" s="12"/>
      <c r="N21" s="13"/>
      <c r="O21" s="14"/>
      <c r="P21" s="15"/>
      <c r="Q21" s="15"/>
      <c r="R21" s="2"/>
      <c r="T21" s="18" t="s">
        <v>34</v>
      </c>
      <c r="U21" s="27"/>
    </row>
    <row r="22" spans="1:28" ht="12.75" customHeight="1">
      <c r="A22" s="18" t="s">
        <v>14</v>
      </c>
      <c r="B22" s="19">
        <v>43</v>
      </c>
      <c r="C22" s="19"/>
      <c r="D22" s="19"/>
      <c r="E22" s="19"/>
      <c r="F22" s="19"/>
      <c r="G22" s="19"/>
      <c r="H22" s="19"/>
      <c r="I22" s="19"/>
      <c r="J22" s="19"/>
      <c r="K22" s="20"/>
      <c r="L22" s="12"/>
      <c r="M22" s="12"/>
      <c r="N22" s="13"/>
      <c r="O22" s="14"/>
      <c r="P22" s="21">
        <f>B22</f>
        <v>43</v>
      </c>
      <c r="Q22" s="15"/>
      <c r="R22" s="2"/>
    </row>
    <row r="23" spans="1:28" ht="12.75" customHeight="1">
      <c r="A23" s="18" t="s">
        <v>15</v>
      </c>
      <c r="B23" s="19"/>
      <c r="C23" s="19">
        <v>36</v>
      </c>
      <c r="D23" s="19"/>
      <c r="E23" s="19"/>
      <c r="F23" s="19"/>
      <c r="G23" s="19"/>
      <c r="H23" s="19"/>
      <c r="I23" s="19"/>
      <c r="J23" s="19"/>
      <c r="K23" s="20"/>
      <c r="L23" s="12"/>
      <c r="M23" s="12"/>
      <c r="N23" s="13"/>
      <c r="O23" s="14">
        <f>C23/B22</f>
        <v>0.83720930232558144</v>
      </c>
      <c r="P23" s="24">
        <v>36</v>
      </c>
      <c r="Q23" s="25">
        <f t="shared" ref="Q23:Q30" si="5">P23/P22</f>
        <v>0.83720930232558144</v>
      </c>
      <c r="R23" s="2">
        <f t="shared" ref="R23:R30" si="6">100%-Q23</f>
        <v>0.16279069767441856</v>
      </c>
    </row>
    <row r="24" spans="1:28" ht="12.75" customHeight="1">
      <c r="A24" s="28" t="s">
        <v>16</v>
      </c>
      <c r="B24" s="1"/>
      <c r="C24" s="1"/>
      <c r="D24" s="1">
        <v>28</v>
      </c>
      <c r="E24" s="1"/>
      <c r="F24" s="1"/>
      <c r="G24" s="1"/>
      <c r="H24" s="1"/>
      <c r="I24" s="1"/>
      <c r="J24" s="1"/>
      <c r="K24" s="29"/>
      <c r="L24" s="2"/>
      <c r="M24" s="2"/>
      <c r="N24" s="1"/>
      <c r="O24" s="14">
        <f>D24/C23</f>
        <v>0.77777777777777779</v>
      </c>
      <c r="P24" s="24">
        <v>36</v>
      </c>
      <c r="Q24" s="25">
        <f t="shared" si="5"/>
        <v>1</v>
      </c>
      <c r="R24" s="2">
        <f t="shared" si="6"/>
        <v>0</v>
      </c>
    </row>
    <row r="25" spans="1:28" ht="12.75" customHeight="1">
      <c r="A25" s="28" t="s">
        <v>20</v>
      </c>
      <c r="B25" s="1"/>
      <c r="C25" s="1"/>
      <c r="D25" s="1"/>
      <c r="E25" s="1">
        <v>21</v>
      </c>
      <c r="F25" s="1"/>
      <c r="G25" s="1"/>
      <c r="H25" s="1"/>
      <c r="I25" s="1"/>
      <c r="J25" s="1"/>
      <c r="K25" s="29"/>
      <c r="L25" s="2"/>
      <c r="M25" s="2"/>
      <c r="N25" s="1"/>
      <c r="O25" s="14">
        <f>E25/D24</f>
        <v>0.75</v>
      </c>
      <c r="P25" s="24">
        <v>32</v>
      </c>
      <c r="Q25" s="25">
        <f t="shared" si="5"/>
        <v>0.88888888888888884</v>
      </c>
      <c r="R25" s="2">
        <f t="shared" si="6"/>
        <v>0.11111111111111116</v>
      </c>
    </row>
    <row r="26" spans="1:28" ht="12.75" customHeight="1">
      <c r="A26" s="28" t="s">
        <v>22</v>
      </c>
      <c r="B26" s="1"/>
      <c r="C26" s="1"/>
      <c r="D26" s="1"/>
      <c r="E26" s="1"/>
      <c r="F26" s="1">
        <v>17</v>
      </c>
      <c r="G26" s="1"/>
      <c r="H26" s="1"/>
      <c r="I26" s="1"/>
      <c r="J26" s="1"/>
      <c r="K26" s="29"/>
      <c r="L26" s="2"/>
      <c r="M26" s="2"/>
      <c r="N26" s="1"/>
      <c r="O26" s="2">
        <f>F26/E25</f>
        <v>0.80952380952380953</v>
      </c>
      <c r="P26" s="24">
        <v>26</v>
      </c>
      <c r="Q26" s="25">
        <f t="shared" si="5"/>
        <v>0.8125</v>
      </c>
      <c r="R26" s="2">
        <f t="shared" si="6"/>
        <v>0.1875</v>
      </c>
    </row>
    <row r="27" spans="1:28" ht="12.75" customHeight="1">
      <c r="A27" s="28" t="s">
        <v>23</v>
      </c>
      <c r="B27" s="1"/>
      <c r="C27" s="1"/>
      <c r="D27" s="1"/>
      <c r="E27" s="1"/>
      <c r="F27" s="1"/>
      <c r="G27" s="1">
        <v>15</v>
      </c>
      <c r="H27" s="1"/>
      <c r="I27" s="1"/>
      <c r="J27" s="1"/>
      <c r="K27" s="29"/>
      <c r="L27" s="2"/>
      <c r="M27" s="2"/>
      <c r="N27" s="1"/>
      <c r="O27" s="2">
        <f>G27/F26</f>
        <v>0.88235294117647056</v>
      </c>
      <c r="P27" s="24">
        <v>21</v>
      </c>
      <c r="Q27" s="25">
        <f t="shared" si="5"/>
        <v>0.80769230769230771</v>
      </c>
      <c r="R27" s="2">
        <f t="shared" si="6"/>
        <v>0.19230769230769229</v>
      </c>
    </row>
    <row r="28" spans="1:28" ht="12.75" customHeight="1">
      <c r="A28" s="28" t="s">
        <v>24</v>
      </c>
      <c r="B28" s="1"/>
      <c r="C28" s="1"/>
      <c r="D28" s="1"/>
      <c r="E28" s="1"/>
      <c r="F28" s="1"/>
      <c r="G28" s="1"/>
      <c r="H28" s="1">
        <v>15</v>
      </c>
      <c r="I28" s="1"/>
      <c r="J28" s="1"/>
      <c r="K28" s="29"/>
      <c r="L28" s="2"/>
      <c r="M28" s="2"/>
      <c r="N28" s="1"/>
      <c r="O28" s="2">
        <f>H28/G27</f>
        <v>1</v>
      </c>
      <c r="P28" s="24">
        <v>20</v>
      </c>
      <c r="Q28" s="25">
        <f t="shared" si="5"/>
        <v>0.95238095238095233</v>
      </c>
      <c r="R28" s="2">
        <f t="shared" si="6"/>
        <v>4.7619047619047672E-2</v>
      </c>
    </row>
    <row r="29" spans="1:28" ht="12.75" customHeight="1">
      <c r="A29" s="28" t="s">
        <v>25</v>
      </c>
      <c r="B29" s="1"/>
      <c r="C29" s="1"/>
      <c r="D29" s="1"/>
      <c r="E29" s="1"/>
      <c r="F29" s="1"/>
      <c r="G29" s="1"/>
      <c r="H29" s="1"/>
      <c r="I29" s="1">
        <v>14</v>
      </c>
      <c r="J29" s="1"/>
      <c r="K29" s="29"/>
      <c r="L29" s="2"/>
      <c r="M29" s="2"/>
      <c r="N29" s="1"/>
      <c r="O29" s="2">
        <f>I29/H28</f>
        <v>0.93333333333333335</v>
      </c>
      <c r="P29" s="24">
        <v>19</v>
      </c>
      <c r="Q29" s="25">
        <f t="shared" si="5"/>
        <v>0.95</v>
      </c>
      <c r="R29" s="2">
        <f t="shared" si="6"/>
        <v>5.0000000000000044E-2</v>
      </c>
    </row>
    <row r="30" spans="1:28" ht="12.75" customHeight="1">
      <c r="A30" s="28" t="s">
        <v>26</v>
      </c>
      <c r="B30" s="1"/>
      <c r="C30" s="1"/>
      <c r="D30" s="1"/>
      <c r="E30" s="1"/>
      <c r="F30" s="1"/>
      <c r="G30" s="1"/>
      <c r="H30" s="1"/>
      <c r="I30" s="1"/>
      <c r="J30" s="1">
        <v>14</v>
      </c>
      <c r="K30" s="29">
        <v>12</v>
      </c>
      <c r="L30" s="2"/>
      <c r="M30" s="2"/>
      <c r="N30" s="1"/>
      <c r="O30" s="2">
        <f>J30/I29</f>
        <v>1</v>
      </c>
      <c r="P30" s="24">
        <v>19</v>
      </c>
      <c r="Q30" s="25">
        <f t="shared" si="5"/>
        <v>1</v>
      </c>
      <c r="R30" s="2">
        <f t="shared" si="6"/>
        <v>0</v>
      </c>
    </row>
    <row r="31" spans="1:28" ht="12.75" customHeight="1">
      <c r="A31" s="28" t="s">
        <v>27</v>
      </c>
      <c r="B31" s="1"/>
      <c r="C31" s="1"/>
      <c r="D31" s="1"/>
      <c r="E31" s="1"/>
      <c r="F31" s="1"/>
      <c r="G31" s="1"/>
      <c r="H31" s="1"/>
      <c r="I31" s="1"/>
      <c r="J31" s="1">
        <v>3</v>
      </c>
      <c r="K31" s="29">
        <v>3</v>
      </c>
      <c r="L31" s="2"/>
      <c r="M31" s="2"/>
      <c r="N31" s="1"/>
      <c r="O31" s="2"/>
      <c r="P31" s="24">
        <v>5</v>
      </c>
      <c r="Q31" s="25"/>
      <c r="R31" s="2"/>
    </row>
    <row r="32" spans="1:28" ht="12.75" customHeight="1">
      <c r="A32" s="28" t="s">
        <v>28</v>
      </c>
      <c r="B32" s="1"/>
      <c r="C32" s="1"/>
      <c r="D32" s="1"/>
      <c r="E32" s="1"/>
      <c r="F32" s="1"/>
      <c r="G32" s="1"/>
      <c r="H32" s="1"/>
      <c r="I32" s="1"/>
      <c r="J32" s="1">
        <v>2</v>
      </c>
      <c r="K32" s="29"/>
      <c r="L32" s="2"/>
      <c r="M32" s="2"/>
      <c r="N32" s="1"/>
      <c r="O32" s="2"/>
      <c r="P32" s="24">
        <v>3</v>
      </c>
      <c r="Q32" s="25"/>
      <c r="R32" s="2"/>
    </row>
    <row r="33" spans="1:26" ht="12.75" customHeight="1">
      <c r="A33" s="28" t="s">
        <v>29</v>
      </c>
      <c r="B33" s="1"/>
      <c r="C33" s="1"/>
      <c r="D33" s="1"/>
      <c r="E33" s="1"/>
      <c r="F33" s="1"/>
      <c r="G33" s="1"/>
      <c r="H33" s="1"/>
      <c r="I33" s="1"/>
      <c r="J33" s="1">
        <v>2</v>
      </c>
      <c r="K33" s="29">
        <v>1</v>
      </c>
      <c r="L33" s="2"/>
      <c r="M33" s="2"/>
      <c r="N33" s="1"/>
      <c r="O33" s="2"/>
      <c r="P33" s="24">
        <v>2</v>
      </c>
      <c r="Q33" s="25"/>
      <c r="R33" s="2"/>
    </row>
    <row r="34" spans="1:26" ht="12.75" customHeight="1">
      <c r="A34" s="28" t="s">
        <v>35</v>
      </c>
      <c r="B34" s="1"/>
      <c r="C34" s="1"/>
      <c r="D34" s="1"/>
      <c r="E34" s="1"/>
      <c r="F34" s="1"/>
      <c r="G34" s="1"/>
      <c r="H34" s="1"/>
      <c r="I34" s="1"/>
      <c r="J34" s="1">
        <v>2</v>
      </c>
      <c r="K34" s="29"/>
      <c r="L34" s="2"/>
      <c r="M34" s="2"/>
      <c r="N34" s="1"/>
      <c r="O34" s="2"/>
      <c r="P34" s="24">
        <v>2</v>
      </c>
      <c r="Q34" s="25"/>
      <c r="R34" s="2"/>
    </row>
    <row r="35" spans="1:26" ht="12.75" customHeight="1">
      <c r="A35" s="28" t="s">
        <v>36</v>
      </c>
      <c r="B35" s="1"/>
      <c r="C35" s="1"/>
      <c r="D35" s="1"/>
      <c r="E35" s="1"/>
      <c r="F35" s="1"/>
      <c r="G35" s="1"/>
      <c r="H35" s="1"/>
      <c r="I35" s="1"/>
      <c r="J35" s="1">
        <v>2</v>
      </c>
      <c r="K35" s="29">
        <v>2</v>
      </c>
      <c r="L35" s="2"/>
      <c r="M35" s="2"/>
      <c r="N35" s="1"/>
      <c r="O35" s="2"/>
      <c r="P35" s="24">
        <v>2</v>
      </c>
      <c r="Q35" s="25"/>
      <c r="R35" s="2"/>
    </row>
    <row r="36" spans="1:26" ht="12.75" customHeight="1">
      <c r="K36" s="1">
        <f>SUM(K30:K35)</f>
        <v>18</v>
      </c>
      <c r="L36" s="2">
        <f>K30/B22</f>
        <v>0.27906976744186046</v>
      </c>
      <c r="M36" s="2">
        <f>K36/B22</f>
        <v>0.41860465116279072</v>
      </c>
      <c r="N36" s="2">
        <f>M36-L36</f>
        <v>0.13953488372093026</v>
      </c>
      <c r="O36" s="2"/>
    </row>
    <row r="37" spans="1:26" ht="12.75" customHeight="1">
      <c r="A37" s="3" t="s">
        <v>37</v>
      </c>
      <c r="L37" s="2"/>
      <c r="M37" s="2"/>
      <c r="O37" s="2"/>
    </row>
    <row r="38" spans="1:26" ht="25.5" customHeight="1">
      <c r="B38" s="160" t="s">
        <v>1</v>
      </c>
      <c r="C38" s="161"/>
      <c r="D38" s="161"/>
      <c r="E38" s="161"/>
      <c r="F38" s="161"/>
      <c r="G38" s="161"/>
      <c r="H38" s="161"/>
      <c r="I38" s="161"/>
      <c r="J38" s="161"/>
      <c r="L38" s="4" t="s">
        <v>2</v>
      </c>
      <c r="M38" s="4" t="s">
        <v>3</v>
      </c>
      <c r="N38" s="5" t="s">
        <v>4</v>
      </c>
      <c r="O38" s="4" t="s">
        <v>5</v>
      </c>
      <c r="P38" s="6" t="s">
        <v>6</v>
      </c>
      <c r="Q38" s="6" t="s">
        <v>7</v>
      </c>
      <c r="R38" s="7" t="s">
        <v>8</v>
      </c>
    </row>
    <row r="39" spans="1:26" ht="12.75" customHeight="1">
      <c r="A39" s="9" t="s">
        <v>9</v>
      </c>
      <c r="B39" s="10">
        <v>1</v>
      </c>
      <c r="C39" s="10">
        <v>2</v>
      </c>
      <c r="D39" s="10">
        <v>3</v>
      </c>
      <c r="E39" s="10">
        <v>4</v>
      </c>
      <c r="F39" s="10">
        <v>5</v>
      </c>
      <c r="G39" s="10">
        <v>6</v>
      </c>
      <c r="H39" s="10">
        <v>7</v>
      </c>
      <c r="I39" s="10">
        <v>8</v>
      </c>
      <c r="J39" s="10">
        <v>9</v>
      </c>
      <c r="K39" s="11" t="s">
        <v>10</v>
      </c>
      <c r="L39" s="12"/>
      <c r="M39" s="12"/>
      <c r="N39" s="13"/>
      <c r="O39" s="14"/>
      <c r="P39" s="15"/>
      <c r="Q39" s="15"/>
      <c r="R39" s="2"/>
      <c r="T39" s="32"/>
      <c r="U39" s="8" t="s">
        <v>38</v>
      </c>
      <c r="V39" s="8"/>
      <c r="W39" s="8"/>
      <c r="X39" s="8"/>
      <c r="Y39" s="8"/>
      <c r="Z39" s="8"/>
    </row>
    <row r="40" spans="1:26" ht="12.75" customHeight="1">
      <c r="A40" s="18" t="s">
        <v>15</v>
      </c>
      <c r="B40" s="19">
        <v>82</v>
      </c>
      <c r="C40" s="19"/>
      <c r="D40" s="19"/>
      <c r="E40" s="19"/>
      <c r="F40" s="19"/>
      <c r="G40" s="19"/>
      <c r="H40" s="19"/>
      <c r="I40" s="19"/>
      <c r="J40" s="19"/>
      <c r="K40" s="20"/>
      <c r="L40" s="12"/>
      <c r="M40" s="12"/>
      <c r="N40" s="13"/>
      <c r="O40" s="14"/>
      <c r="P40" s="21">
        <f>B40</f>
        <v>82</v>
      </c>
      <c r="Q40" s="15"/>
      <c r="R40" s="2"/>
      <c r="U40" s="17"/>
      <c r="V40" s="17"/>
      <c r="W40" s="17"/>
      <c r="X40" s="17"/>
      <c r="Y40" s="17"/>
      <c r="Z40" s="17"/>
    </row>
    <row r="41" spans="1:26" ht="12.75" customHeight="1">
      <c r="A41" s="28" t="s">
        <v>16</v>
      </c>
      <c r="B41" s="1"/>
      <c r="C41" s="1">
        <v>50</v>
      </c>
      <c r="D41" s="1"/>
      <c r="E41" s="1"/>
      <c r="F41" s="1"/>
      <c r="G41" s="1"/>
      <c r="H41" s="1"/>
      <c r="I41" s="1"/>
      <c r="J41" s="1"/>
      <c r="K41" s="29"/>
      <c r="L41" s="2"/>
      <c r="M41" s="2"/>
      <c r="N41" s="1"/>
      <c r="O41" s="14">
        <f>C41/B40</f>
        <v>0.6097560975609756</v>
      </c>
      <c r="P41" s="24">
        <v>50</v>
      </c>
      <c r="Q41" s="25">
        <f t="shared" ref="Q41:Q48" si="7">P41/P40</f>
        <v>0.6097560975609756</v>
      </c>
      <c r="R41" s="2">
        <f t="shared" ref="R41:R48" si="8">100%-Q41</f>
        <v>0.3902439024390244</v>
      </c>
      <c r="T41" s="22" t="s">
        <v>13</v>
      </c>
      <c r="U41" s="23" t="s">
        <v>12</v>
      </c>
      <c r="V41" s="23" t="s">
        <v>14</v>
      </c>
      <c r="W41" s="23" t="s">
        <v>15</v>
      </c>
      <c r="X41" s="23" t="s">
        <v>16</v>
      </c>
    </row>
    <row r="42" spans="1:26" ht="12.75" customHeight="1">
      <c r="A42" s="28" t="s">
        <v>20</v>
      </c>
      <c r="B42" s="1"/>
      <c r="C42" s="1"/>
      <c r="D42" s="1">
        <v>34</v>
      </c>
      <c r="E42" s="1"/>
      <c r="F42" s="1"/>
      <c r="G42" s="1"/>
      <c r="H42" s="1"/>
      <c r="I42" s="1"/>
      <c r="J42" s="1"/>
      <c r="K42" s="29"/>
      <c r="L42" s="2"/>
      <c r="M42" s="2"/>
      <c r="N42" s="1"/>
      <c r="O42" s="14">
        <f>D42/C41</f>
        <v>0.68</v>
      </c>
      <c r="P42" s="24">
        <v>45</v>
      </c>
      <c r="Q42" s="25">
        <f t="shared" si="7"/>
        <v>0.9</v>
      </c>
      <c r="R42" s="2">
        <f t="shared" si="8"/>
        <v>9.9999999999999978E-2</v>
      </c>
      <c r="T42" s="26" t="s">
        <v>17</v>
      </c>
      <c r="U42" s="25">
        <f>Q6</f>
        <v>0.79166666666666663</v>
      </c>
      <c r="V42" s="25">
        <f>Q23</f>
        <v>0.83720930232558144</v>
      </c>
      <c r="W42" s="25">
        <f>Q41</f>
        <v>0.6097560975609756</v>
      </c>
      <c r="X42" s="25">
        <f>Q58</f>
        <v>0.65217391304347827</v>
      </c>
    </row>
    <row r="43" spans="1:26" ht="12.75" customHeight="1">
      <c r="A43" s="28" t="s">
        <v>22</v>
      </c>
      <c r="B43" s="1"/>
      <c r="C43" s="1"/>
      <c r="D43" s="1"/>
      <c r="E43" s="1">
        <v>30</v>
      </c>
      <c r="F43" s="1"/>
      <c r="G43" s="1"/>
      <c r="H43" s="1"/>
      <c r="I43" s="1"/>
      <c r="J43" s="1"/>
      <c r="K43" s="29"/>
      <c r="L43" s="2"/>
      <c r="M43" s="2"/>
      <c r="N43" s="1"/>
      <c r="O43" s="14">
        <f>E43/D42</f>
        <v>0.88235294117647056</v>
      </c>
      <c r="P43" s="24">
        <v>39</v>
      </c>
      <c r="Q43" s="25">
        <f t="shared" si="7"/>
        <v>0.8666666666666667</v>
      </c>
      <c r="R43" s="2">
        <f t="shared" si="8"/>
        <v>0.1333333333333333</v>
      </c>
      <c r="T43" s="26"/>
      <c r="U43" s="25"/>
      <c r="V43" s="25"/>
      <c r="W43" s="25"/>
      <c r="X43" s="25"/>
    </row>
    <row r="44" spans="1:26" ht="12.75" customHeight="1">
      <c r="A44" s="28" t="s">
        <v>23</v>
      </c>
      <c r="B44" s="1"/>
      <c r="C44" s="1"/>
      <c r="D44" s="1"/>
      <c r="E44" s="1"/>
      <c r="F44" s="1">
        <v>25</v>
      </c>
      <c r="G44" s="1"/>
      <c r="H44" s="1"/>
      <c r="I44" s="1"/>
      <c r="J44" s="1"/>
      <c r="K44" s="29"/>
      <c r="L44" s="2"/>
      <c r="M44" s="2"/>
      <c r="N44" s="1"/>
      <c r="O44" s="14">
        <f>F44/E43</f>
        <v>0.83333333333333337</v>
      </c>
      <c r="P44" s="24">
        <v>31</v>
      </c>
      <c r="Q44" s="25">
        <f t="shared" si="7"/>
        <v>0.79487179487179482</v>
      </c>
      <c r="R44" s="2">
        <f t="shared" si="8"/>
        <v>0.20512820512820518</v>
      </c>
      <c r="T44" s="26"/>
      <c r="U44" s="25"/>
      <c r="V44" s="25"/>
      <c r="W44" s="25"/>
      <c r="X44" s="25"/>
    </row>
    <row r="45" spans="1:26" ht="12.75" customHeight="1">
      <c r="A45" s="28" t="s">
        <v>24</v>
      </c>
      <c r="B45" s="1"/>
      <c r="C45" s="1"/>
      <c r="D45" s="1"/>
      <c r="E45" s="1"/>
      <c r="F45" s="1"/>
      <c r="G45" s="1">
        <v>25</v>
      </c>
      <c r="H45" s="1"/>
      <c r="I45" s="1"/>
      <c r="J45" s="1"/>
      <c r="K45" s="29"/>
      <c r="L45" s="2"/>
      <c r="M45" s="2"/>
      <c r="N45" s="1"/>
      <c r="O45" s="14">
        <f>G45/F44</f>
        <v>1</v>
      </c>
      <c r="P45" s="24">
        <v>33</v>
      </c>
      <c r="Q45" s="25">
        <f t="shared" si="7"/>
        <v>1.064516129032258</v>
      </c>
      <c r="R45" s="2">
        <f t="shared" si="8"/>
        <v>-6.4516129032258007E-2</v>
      </c>
      <c r="T45" s="26"/>
      <c r="U45" s="25"/>
      <c r="V45" s="25"/>
      <c r="W45" s="25"/>
      <c r="X45" s="25"/>
    </row>
    <row r="46" spans="1:26" ht="12.75" customHeight="1">
      <c r="A46" s="28" t="s">
        <v>25</v>
      </c>
      <c r="H46" s="1">
        <v>22</v>
      </c>
      <c r="K46" s="29"/>
      <c r="L46" s="2"/>
      <c r="M46" s="2"/>
      <c r="O46" s="14">
        <f>H46/G45</f>
        <v>0.88</v>
      </c>
      <c r="P46" s="24">
        <v>31</v>
      </c>
      <c r="Q46" s="25">
        <f t="shared" si="7"/>
        <v>0.93939393939393945</v>
      </c>
      <c r="R46" s="2">
        <f t="shared" si="8"/>
        <v>6.0606060606060552E-2</v>
      </c>
      <c r="T46" s="26" t="s">
        <v>18</v>
      </c>
      <c r="U46" s="25">
        <f>Q7</f>
        <v>0.92982456140350878</v>
      </c>
      <c r="V46" s="25">
        <f>Q24</f>
        <v>1</v>
      </c>
      <c r="W46" s="25">
        <f>Q42</f>
        <v>0.9</v>
      </c>
    </row>
    <row r="47" spans="1:26" ht="12.75" customHeight="1">
      <c r="A47" s="28" t="s">
        <v>26</v>
      </c>
      <c r="I47" s="1">
        <v>22</v>
      </c>
      <c r="K47" s="29"/>
      <c r="L47" s="2"/>
      <c r="M47" s="2"/>
      <c r="O47" s="2">
        <f>I47/H46</f>
        <v>1</v>
      </c>
      <c r="P47" s="24">
        <v>32</v>
      </c>
      <c r="Q47" s="25">
        <f t="shared" si="7"/>
        <v>1.032258064516129</v>
      </c>
      <c r="R47" s="2">
        <f t="shared" si="8"/>
        <v>-3.2258064516129004E-2</v>
      </c>
      <c r="T47" s="26"/>
      <c r="U47" s="25"/>
      <c r="V47" s="25"/>
      <c r="W47" s="25"/>
    </row>
    <row r="48" spans="1:26" ht="12.75" customHeight="1">
      <c r="A48" s="28" t="s">
        <v>27</v>
      </c>
      <c r="J48" s="1">
        <v>22</v>
      </c>
      <c r="K48" s="29">
        <v>18</v>
      </c>
      <c r="L48" s="2"/>
      <c r="M48" s="2"/>
      <c r="O48" s="2">
        <f>J48/I47</f>
        <v>1</v>
      </c>
      <c r="P48" s="24">
        <v>26</v>
      </c>
      <c r="Q48" s="25">
        <f t="shared" si="7"/>
        <v>0.8125</v>
      </c>
      <c r="R48" s="2">
        <f t="shared" si="8"/>
        <v>0.1875</v>
      </c>
      <c r="T48" s="26"/>
      <c r="U48" s="25"/>
      <c r="V48" s="25"/>
      <c r="W48" s="25"/>
    </row>
    <row r="49" spans="1:23" ht="12.75" customHeight="1">
      <c r="A49" s="28" t="s">
        <v>28</v>
      </c>
      <c r="J49" s="1">
        <v>3</v>
      </c>
      <c r="K49" s="29">
        <v>3</v>
      </c>
      <c r="L49" s="2"/>
      <c r="M49" s="2"/>
      <c r="O49" s="2"/>
      <c r="P49" s="24">
        <v>5</v>
      </c>
      <c r="Q49" s="25"/>
      <c r="R49" s="2"/>
      <c r="T49" s="26"/>
      <c r="U49" s="25"/>
      <c r="V49" s="25"/>
      <c r="W49" s="25"/>
    </row>
    <row r="50" spans="1:23" ht="12.75" customHeight="1">
      <c r="A50" s="28" t="s">
        <v>29</v>
      </c>
      <c r="J50" s="1">
        <v>1</v>
      </c>
      <c r="K50" s="29"/>
      <c r="L50" s="2"/>
      <c r="M50" s="2"/>
      <c r="O50" s="2"/>
      <c r="P50" s="24">
        <v>2</v>
      </c>
      <c r="Q50" s="25"/>
      <c r="R50" s="2"/>
      <c r="T50" s="26"/>
      <c r="U50" s="25"/>
      <c r="V50" s="25"/>
      <c r="W50" s="25"/>
    </row>
    <row r="51" spans="1:23" ht="12.75" customHeight="1">
      <c r="A51" s="28" t="s">
        <v>35</v>
      </c>
      <c r="J51" s="1">
        <v>1</v>
      </c>
      <c r="K51" s="29">
        <v>1</v>
      </c>
      <c r="L51" s="2"/>
      <c r="M51" s="2"/>
      <c r="O51" s="2"/>
      <c r="P51" s="24">
        <v>1</v>
      </c>
      <c r="Q51" s="25"/>
      <c r="R51" s="2"/>
      <c r="T51" s="26"/>
      <c r="U51" s="25"/>
      <c r="V51" s="25"/>
      <c r="W51" s="25"/>
    </row>
    <row r="52" spans="1:23" ht="12.75" customHeight="1">
      <c r="A52" s="28" t="s">
        <v>36</v>
      </c>
      <c r="J52" s="1">
        <v>2</v>
      </c>
      <c r="K52" s="29"/>
      <c r="L52" s="2"/>
      <c r="M52" s="2"/>
      <c r="O52" s="2"/>
      <c r="P52" s="24">
        <v>2</v>
      </c>
      <c r="Q52" s="25"/>
      <c r="R52" s="2"/>
      <c r="T52" s="26"/>
      <c r="U52" s="25"/>
      <c r="V52" s="25"/>
      <c r="W52" s="25"/>
    </row>
    <row r="53" spans="1:23" ht="12.75" customHeight="1">
      <c r="K53" s="1">
        <f>SUM(K48:K51)</f>
        <v>22</v>
      </c>
      <c r="L53" s="2">
        <f>K48/B40</f>
        <v>0.21951219512195122</v>
      </c>
      <c r="M53" s="2">
        <f>K53/B40</f>
        <v>0.26829268292682928</v>
      </c>
      <c r="N53" s="2">
        <f>M53-L53</f>
        <v>4.8780487804878064E-2</v>
      </c>
      <c r="O53" s="2"/>
      <c r="T53" s="26" t="s">
        <v>19</v>
      </c>
      <c r="U53" s="25">
        <f t="shared" ref="U53:U54" si="9">Q8</f>
        <v>0.92452830188679247</v>
      </c>
      <c r="V53" s="25">
        <f>Q25</f>
        <v>0.88888888888888884</v>
      </c>
    </row>
    <row r="54" spans="1:23" ht="12.75" customHeight="1">
      <c r="A54" s="3" t="s">
        <v>39</v>
      </c>
      <c r="L54" s="2"/>
      <c r="M54" s="2"/>
      <c r="O54" s="2"/>
      <c r="T54" s="26" t="s">
        <v>21</v>
      </c>
      <c r="U54" s="25">
        <f t="shared" si="9"/>
        <v>1.0204081632653061</v>
      </c>
    </row>
    <row r="55" spans="1:23" ht="25.5" customHeight="1">
      <c r="B55" s="160" t="s">
        <v>1</v>
      </c>
      <c r="C55" s="161"/>
      <c r="D55" s="161"/>
      <c r="E55" s="161"/>
      <c r="F55" s="161"/>
      <c r="G55" s="161"/>
      <c r="H55" s="161"/>
      <c r="I55" s="161"/>
      <c r="J55" s="161"/>
      <c r="L55" s="4" t="s">
        <v>2</v>
      </c>
      <c r="M55" s="4" t="s">
        <v>3</v>
      </c>
      <c r="N55" s="5" t="s">
        <v>4</v>
      </c>
      <c r="O55" s="4" t="s">
        <v>5</v>
      </c>
      <c r="P55" s="6" t="s">
        <v>6</v>
      </c>
      <c r="Q55" s="6" t="s">
        <v>7</v>
      </c>
      <c r="R55" s="7" t="s">
        <v>8</v>
      </c>
      <c r="T55" s="26" t="s">
        <v>30</v>
      </c>
      <c r="U55" s="25"/>
    </row>
    <row r="56" spans="1:23" ht="12.75" customHeight="1">
      <c r="A56" s="9" t="s">
        <v>9</v>
      </c>
      <c r="B56" s="10">
        <v>1</v>
      </c>
      <c r="C56" s="10">
        <v>2</v>
      </c>
      <c r="D56" s="10">
        <v>3</v>
      </c>
      <c r="E56" s="10">
        <v>4</v>
      </c>
      <c r="F56" s="10">
        <v>5</v>
      </c>
      <c r="G56" s="10">
        <v>6</v>
      </c>
      <c r="H56" s="10">
        <v>7</v>
      </c>
      <c r="I56" s="10">
        <v>8</v>
      </c>
      <c r="J56" s="10">
        <v>9</v>
      </c>
      <c r="K56" s="11" t="s">
        <v>10</v>
      </c>
      <c r="L56" s="12"/>
      <c r="M56" s="12"/>
      <c r="N56" s="13"/>
      <c r="O56" s="14"/>
      <c r="P56" s="15"/>
      <c r="Q56" s="15"/>
      <c r="R56" s="2"/>
      <c r="T56" s="18" t="s">
        <v>32</v>
      </c>
      <c r="U56" s="25"/>
    </row>
    <row r="57" spans="1:23" ht="12.75" customHeight="1">
      <c r="A57" s="28" t="s">
        <v>16</v>
      </c>
      <c r="B57" s="19">
        <v>46</v>
      </c>
      <c r="C57" s="19"/>
      <c r="D57" s="19"/>
      <c r="E57" s="19"/>
      <c r="F57" s="19"/>
      <c r="G57" s="19"/>
      <c r="H57" s="19"/>
      <c r="I57" s="19"/>
      <c r="J57" s="19"/>
      <c r="K57" s="29"/>
      <c r="L57" s="12"/>
      <c r="M57" s="12"/>
      <c r="N57" s="13"/>
      <c r="O57" s="14"/>
      <c r="P57" s="21">
        <f>B57</f>
        <v>46</v>
      </c>
      <c r="Q57" s="15"/>
      <c r="R57" s="2"/>
      <c r="T57" s="18" t="s">
        <v>33</v>
      </c>
      <c r="U57" s="27"/>
    </row>
    <row r="58" spans="1:23" ht="12.75" customHeight="1">
      <c r="A58" s="28" t="s">
        <v>20</v>
      </c>
      <c r="C58" s="1">
        <v>30</v>
      </c>
      <c r="K58" s="29"/>
      <c r="L58" s="2"/>
      <c r="M58" s="2"/>
      <c r="O58" s="14">
        <f>C58/B57</f>
        <v>0.65217391304347827</v>
      </c>
      <c r="P58" s="24">
        <v>30</v>
      </c>
      <c r="Q58" s="25">
        <f t="shared" ref="Q58:Q65" si="10">P58/P57</f>
        <v>0.65217391304347827</v>
      </c>
      <c r="R58" s="2">
        <f t="shared" ref="R58:R65" si="11">100%-Q58</f>
        <v>0.34782608695652173</v>
      </c>
      <c r="T58" s="18" t="s">
        <v>34</v>
      </c>
    </row>
    <row r="59" spans="1:23" ht="12.75" customHeight="1">
      <c r="A59" s="28" t="s">
        <v>22</v>
      </c>
      <c r="D59" s="1">
        <v>16</v>
      </c>
      <c r="K59" s="29"/>
      <c r="L59" s="2"/>
      <c r="M59" s="2"/>
      <c r="O59" s="14">
        <f>D59/C58</f>
        <v>0.53333333333333333</v>
      </c>
      <c r="P59" s="24">
        <v>22</v>
      </c>
      <c r="Q59" s="25">
        <f t="shared" si="10"/>
        <v>0.73333333333333328</v>
      </c>
      <c r="R59" s="2">
        <f t="shared" si="11"/>
        <v>0.26666666666666672</v>
      </c>
      <c r="T59" s="28"/>
    </row>
    <row r="60" spans="1:23" ht="12.75" customHeight="1">
      <c r="A60" s="28" t="s">
        <v>23</v>
      </c>
      <c r="E60" s="1">
        <v>13</v>
      </c>
      <c r="K60" s="29"/>
      <c r="L60" s="2"/>
      <c r="M60" s="2"/>
      <c r="O60" s="14">
        <f>E60/D59</f>
        <v>0.8125</v>
      </c>
      <c r="P60" s="24">
        <v>15</v>
      </c>
      <c r="Q60" s="25">
        <f t="shared" si="10"/>
        <v>0.68181818181818177</v>
      </c>
      <c r="R60" s="2">
        <f t="shared" si="11"/>
        <v>0.31818181818181823</v>
      </c>
      <c r="T60" s="28"/>
    </row>
    <row r="61" spans="1:23" ht="12.75" customHeight="1">
      <c r="A61" s="28" t="s">
        <v>24</v>
      </c>
      <c r="F61" s="1">
        <v>12</v>
      </c>
      <c r="K61" s="29"/>
      <c r="L61" s="2"/>
      <c r="M61" s="2"/>
      <c r="O61" s="14">
        <f>F61/E60</f>
        <v>0.92307692307692313</v>
      </c>
      <c r="P61" s="24">
        <v>15</v>
      </c>
      <c r="Q61" s="25">
        <f t="shared" si="10"/>
        <v>1</v>
      </c>
      <c r="R61" s="2">
        <f t="shared" si="11"/>
        <v>0</v>
      </c>
    </row>
    <row r="62" spans="1:23" ht="12.75" customHeight="1">
      <c r="A62" s="28" t="s">
        <v>25</v>
      </c>
      <c r="G62" s="1">
        <v>12</v>
      </c>
      <c r="K62" s="29"/>
      <c r="L62" s="2"/>
      <c r="M62" s="2"/>
      <c r="O62" s="14">
        <f>G62/F61</f>
        <v>1</v>
      </c>
      <c r="P62" s="24">
        <v>26</v>
      </c>
      <c r="Q62" s="25">
        <f t="shared" si="10"/>
        <v>1.7333333333333334</v>
      </c>
      <c r="R62" s="2">
        <f t="shared" si="11"/>
        <v>-0.73333333333333339</v>
      </c>
    </row>
    <row r="63" spans="1:23" ht="12.75" customHeight="1">
      <c r="A63" s="28" t="s">
        <v>26</v>
      </c>
      <c r="H63" s="1">
        <v>11</v>
      </c>
      <c r="K63" s="29"/>
      <c r="L63" s="2"/>
      <c r="M63" s="2"/>
      <c r="O63" s="2">
        <f>H63/G62</f>
        <v>0.91666666666666663</v>
      </c>
      <c r="P63" s="24">
        <v>12</v>
      </c>
      <c r="Q63" s="25">
        <f t="shared" si="10"/>
        <v>0.46153846153846156</v>
      </c>
      <c r="R63" s="2">
        <f t="shared" si="11"/>
        <v>0.53846153846153844</v>
      </c>
    </row>
    <row r="64" spans="1:23" ht="12.75" customHeight="1">
      <c r="A64" s="28" t="s">
        <v>27</v>
      </c>
      <c r="I64" s="1">
        <v>11</v>
      </c>
      <c r="K64" s="29"/>
      <c r="L64" s="2"/>
      <c r="M64" s="2"/>
      <c r="O64" s="2">
        <f>I64/H63</f>
        <v>1</v>
      </c>
      <c r="P64" s="24">
        <v>17</v>
      </c>
      <c r="Q64" s="25">
        <f t="shared" si="10"/>
        <v>1.4166666666666667</v>
      </c>
      <c r="R64" s="2">
        <f t="shared" si="11"/>
        <v>-0.41666666666666674</v>
      </c>
    </row>
    <row r="65" spans="1:26" ht="12.75" customHeight="1">
      <c r="A65" s="28" t="s">
        <v>28</v>
      </c>
      <c r="J65" s="1">
        <v>11</v>
      </c>
      <c r="K65" s="29">
        <v>9</v>
      </c>
      <c r="L65" s="2"/>
      <c r="M65" s="2"/>
      <c r="O65" s="2">
        <f>J65/I64</f>
        <v>1</v>
      </c>
      <c r="P65" s="24">
        <v>16</v>
      </c>
      <c r="Q65" s="25">
        <f t="shared" si="10"/>
        <v>0.94117647058823528</v>
      </c>
      <c r="R65" s="2">
        <f t="shared" si="11"/>
        <v>5.8823529411764719E-2</v>
      </c>
    </row>
    <row r="66" spans="1:26" ht="12.75" customHeight="1">
      <c r="A66" s="28" t="s">
        <v>29</v>
      </c>
      <c r="J66" s="1">
        <v>3</v>
      </c>
      <c r="K66" s="29">
        <v>2</v>
      </c>
      <c r="L66" s="2"/>
      <c r="M66" s="2"/>
      <c r="O66" s="2"/>
      <c r="P66" s="24">
        <v>4</v>
      </c>
      <c r="Q66" s="25"/>
      <c r="R66" s="2"/>
    </row>
    <row r="67" spans="1:26" ht="12.75" customHeight="1">
      <c r="A67" s="28" t="s">
        <v>35</v>
      </c>
      <c r="J67" s="1">
        <v>1</v>
      </c>
      <c r="K67" s="29">
        <v>1</v>
      </c>
      <c r="L67" s="2"/>
      <c r="M67" s="2"/>
      <c r="O67" s="2"/>
      <c r="P67" s="24">
        <v>1</v>
      </c>
      <c r="Q67" s="25"/>
      <c r="R67" s="2"/>
    </row>
    <row r="68" spans="1:26" ht="12.75" customHeight="1">
      <c r="A68" s="28" t="s">
        <v>36</v>
      </c>
      <c r="K68" s="29"/>
      <c r="L68" s="2"/>
      <c r="M68" s="2"/>
      <c r="O68" s="2"/>
      <c r="P68" s="24"/>
      <c r="Q68" s="25"/>
      <c r="R68" s="2"/>
    </row>
    <row r="69" spans="1:26" ht="12.75" customHeight="1">
      <c r="K69" s="1">
        <f>SUM(K65:K67)</f>
        <v>12</v>
      </c>
      <c r="L69" s="2">
        <f>K65/B57</f>
        <v>0.19565217391304349</v>
      </c>
      <c r="M69" s="2">
        <f>K69/B57</f>
        <v>0.2608695652173913</v>
      </c>
      <c r="N69" s="2">
        <f>M69-L69</f>
        <v>6.521739130434781E-2</v>
      </c>
      <c r="O69" s="2"/>
    </row>
    <row r="70" spans="1:26" ht="12.75" customHeight="1">
      <c r="A70" s="3" t="s">
        <v>40</v>
      </c>
      <c r="L70" s="2"/>
      <c r="M70" s="2"/>
      <c r="O70" s="2"/>
    </row>
    <row r="71" spans="1:26" ht="25.5" customHeight="1">
      <c r="B71" s="160" t="s">
        <v>1</v>
      </c>
      <c r="C71" s="161"/>
      <c r="D71" s="161"/>
      <c r="E71" s="161"/>
      <c r="F71" s="161"/>
      <c r="G71" s="161"/>
      <c r="H71" s="161"/>
      <c r="I71" s="161"/>
      <c r="J71" s="161"/>
      <c r="L71" s="4" t="s">
        <v>2</v>
      </c>
      <c r="M71" s="4" t="s">
        <v>3</v>
      </c>
      <c r="N71" s="5" t="s">
        <v>4</v>
      </c>
      <c r="O71" s="4" t="s">
        <v>5</v>
      </c>
      <c r="P71" s="6" t="s">
        <v>6</v>
      </c>
      <c r="Q71" s="6" t="s">
        <v>7</v>
      </c>
      <c r="R71" s="7" t="s">
        <v>8</v>
      </c>
    </row>
    <row r="72" spans="1:26" ht="12.75" customHeight="1">
      <c r="A72" s="9" t="s">
        <v>9</v>
      </c>
      <c r="B72" s="10">
        <v>1</v>
      </c>
      <c r="C72" s="10">
        <v>2</v>
      </c>
      <c r="D72" s="10">
        <v>3</v>
      </c>
      <c r="E72" s="10">
        <v>4</v>
      </c>
      <c r="F72" s="10">
        <v>5</v>
      </c>
      <c r="G72" s="10">
        <v>6</v>
      </c>
      <c r="H72" s="10">
        <v>7</v>
      </c>
      <c r="I72" s="10">
        <v>8</v>
      </c>
      <c r="J72" s="10">
        <v>9</v>
      </c>
      <c r="K72" s="11" t="s">
        <v>10</v>
      </c>
      <c r="L72" s="12"/>
      <c r="M72" s="12"/>
      <c r="N72" s="13"/>
      <c r="O72" s="14"/>
      <c r="P72" s="15"/>
      <c r="Q72" s="15"/>
      <c r="R72" s="2"/>
    </row>
    <row r="73" spans="1:26" ht="12.75" customHeight="1">
      <c r="A73" s="28" t="s">
        <v>20</v>
      </c>
      <c r="B73" s="19">
        <v>81</v>
      </c>
      <c r="C73" s="19"/>
      <c r="D73" s="19"/>
      <c r="E73" s="19"/>
      <c r="F73" s="19"/>
      <c r="G73" s="19"/>
      <c r="H73" s="19"/>
      <c r="I73" s="19"/>
      <c r="J73" s="19"/>
      <c r="K73" s="20"/>
      <c r="L73" s="12"/>
      <c r="M73" s="12"/>
      <c r="N73" s="13"/>
      <c r="O73" s="14"/>
      <c r="P73" s="21">
        <f>B73</f>
        <v>81</v>
      </c>
      <c r="Q73" s="15"/>
      <c r="R73" s="2"/>
    </row>
    <row r="74" spans="1:26" ht="12.75" customHeight="1">
      <c r="A74" s="28" t="s">
        <v>22</v>
      </c>
      <c r="B74" s="1"/>
      <c r="C74" s="1">
        <v>60</v>
      </c>
      <c r="D74" s="1"/>
      <c r="E74" s="1"/>
      <c r="F74" s="1"/>
      <c r="G74" s="1"/>
      <c r="H74" s="1"/>
      <c r="I74" s="1"/>
      <c r="J74" s="1"/>
      <c r="K74" s="29"/>
      <c r="L74" s="2"/>
      <c r="M74" s="2"/>
      <c r="N74" s="1"/>
      <c r="O74" s="14">
        <f>C74/B73</f>
        <v>0.7407407407407407</v>
      </c>
      <c r="P74" s="21">
        <v>61</v>
      </c>
      <c r="Q74" s="25">
        <f t="shared" ref="Q74:Q81" si="12">P74/P73</f>
        <v>0.75308641975308643</v>
      </c>
      <c r="R74" s="2">
        <f t="shared" ref="R74:R81" si="13">100%-Q74</f>
        <v>0.24691358024691357</v>
      </c>
    </row>
    <row r="75" spans="1:26" ht="12.75" customHeight="1">
      <c r="A75" s="28" t="s">
        <v>23</v>
      </c>
      <c r="D75" s="1">
        <v>29</v>
      </c>
      <c r="K75" s="29"/>
      <c r="L75" s="2"/>
      <c r="M75" s="2"/>
      <c r="O75" s="14">
        <f>D75/C74</f>
        <v>0.48333333333333334</v>
      </c>
      <c r="P75" s="21">
        <v>44</v>
      </c>
      <c r="Q75" s="25">
        <f t="shared" si="12"/>
        <v>0.72131147540983609</v>
      </c>
      <c r="R75" s="2">
        <f t="shared" si="13"/>
        <v>0.27868852459016391</v>
      </c>
      <c r="T75" s="32"/>
      <c r="U75" s="8" t="s">
        <v>41</v>
      </c>
      <c r="V75" s="8"/>
      <c r="W75" s="8"/>
      <c r="X75" s="8"/>
      <c r="Y75" s="8"/>
      <c r="Z75" s="8"/>
    </row>
    <row r="76" spans="1:26" ht="12.75" customHeight="1">
      <c r="A76" s="28" t="s">
        <v>24</v>
      </c>
      <c r="E76" s="1">
        <v>23</v>
      </c>
      <c r="K76" s="29"/>
      <c r="L76" s="2"/>
      <c r="M76" s="2"/>
      <c r="O76" s="14">
        <f>E76/D75</f>
        <v>0.7931034482758621</v>
      </c>
      <c r="P76" s="21">
        <v>34</v>
      </c>
      <c r="Q76" s="25">
        <f t="shared" si="12"/>
        <v>0.77272727272727271</v>
      </c>
      <c r="R76" s="2">
        <f t="shared" si="13"/>
        <v>0.22727272727272729</v>
      </c>
      <c r="U76" s="17"/>
      <c r="V76" s="17"/>
      <c r="W76" s="17"/>
      <c r="X76" s="17"/>
      <c r="Y76" s="17"/>
      <c r="Z76" s="17"/>
    </row>
    <row r="77" spans="1:26" ht="12.75" customHeight="1">
      <c r="A77" s="28" t="s">
        <v>25</v>
      </c>
      <c r="F77" s="1">
        <v>22</v>
      </c>
      <c r="K77" s="29"/>
      <c r="L77" s="2"/>
      <c r="M77" s="2"/>
      <c r="O77" s="2">
        <f>F77/E76</f>
        <v>0.95652173913043481</v>
      </c>
      <c r="P77" s="21">
        <v>30</v>
      </c>
      <c r="Q77" s="25">
        <f t="shared" si="12"/>
        <v>0.88235294117647056</v>
      </c>
      <c r="R77" s="2">
        <f t="shared" si="13"/>
        <v>0.11764705882352944</v>
      </c>
      <c r="T77" s="22" t="s">
        <v>13</v>
      </c>
      <c r="U77" s="23" t="s">
        <v>12</v>
      </c>
      <c r="V77" s="23" t="s">
        <v>14</v>
      </c>
      <c r="W77" s="23" t="s">
        <v>15</v>
      </c>
      <c r="X77" s="23" t="s">
        <v>16</v>
      </c>
    </row>
    <row r="78" spans="1:26" ht="12.75" customHeight="1">
      <c r="A78" s="28" t="s">
        <v>26</v>
      </c>
      <c r="G78" s="1">
        <v>19</v>
      </c>
      <c r="K78" s="29"/>
      <c r="L78" s="2"/>
      <c r="M78" s="2"/>
      <c r="O78" s="2">
        <f>G78/F77</f>
        <v>0.86363636363636365</v>
      </c>
      <c r="P78" s="21">
        <v>26</v>
      </c>
      <c r="Q78" s="25">
        <f t="shared" si="12"/>
        <v>0.8666666666666667</v>
      </c>
      <c r="R78" s="2">
        <f t="shared" si="13"/>
        <v>0.1333333333333333</v>
      </c>
      <c r="T78" s="22"/>
      <c r="U78" s="23"/>
      <c r="V78" s="23"/>
      <c r="W78" s="23"/>
      <c r="X78" s="23"/>
    </row>
    <row r="79" spans="1:26" ht="12.75" customHeight="1">
      <c r="A79" s="28" t="s">
        <v>27</v>
      </c>
      <c r="H79" s="1">
        <v>19</v>
      </c>
      <c r="K79" s="29"/>
      <c r="L79" s="2"/>
      <c r="M79" s="2"/>
      <c r="O79" s="2">
        <f>H79/G78</f>
        <v>1</v>
      </c>
      <c r="P79" s="21">
        <v>27</v>
      </c>
      <c r="Q79" s="25">
        <f t="shared" si="12"/>
        <v>1.0384615384615385</v>
      </c>
      <c r="R79" s="2">
        <f t="shared" si="13"/>
        <v>-3.8461538461538547E-2</v>
      </c>
      <c r="T79" s="22"/>
      <c r="U79" s="23"/>
      <c r="V79" s="23"/>
      <c r="W79" s="23"/>
      <c r="X79" s="23"/>
    </row>
    <row r="80" spans="1:26" ht="12.75" customHeight="1">
      <c r="A80" s="28" t="s">
        <v>28</v>
      </c>
      <c r="I80" s="1">
        <v>19</v>
      </c>
      <c r="K80" s="29"/>
      <c r="L80" s="2"/>
      <c r="M80" s="2"/>
      <c r="O80" s="2">
        <f>I80/H79</f>
        <v>1</v>
      </c>
      <c r="P80" s="21">
        <v>24</v>
      </c>
      <c r="Q80" s="25">
        <f t="shared" si="12"/>
        <v>0.88888888888888884</v>
      </c>
      <c r="R80" s="2">
        <f t="shared" si="13"/>
        <v>0.11111111111111116</v>
      </c>
      <c r="T80" s="22"/>
      <c r="U80" s="23"/>
      <c r="V80" s="23"/>
      <c r="W80" s="23"/>
      <c r="X80" s="23"/>
    </row>
    <row r="81" spans="1:24" ht="12.75" customHeight="1">
      <c r="A81" s="28" t="s">
        <v>29</v>
      </c>
      <c r="J81" s="1">
        <v>19</v>
      </c>
      <c r="K81" s="29">
        <v>19</v>
      </c>
      <c r="L81" s="2"/>
      <c r="M81" s="2"/>
      <c r="O81" s="2">
        <f>J81/I80</f>
        <v>1</v>
      </c>
      <c r="P81" s="21">
        <v>27</v>
      </c>
      <c r="Q81" s="25">
        <f t="shared" si="12"/>
        <v>1.125</v>
      </c>
      <c r="R81" s="2">
        <f t="shared" si="13"/>
        <v>-0.125</v>
      </c>
      <c r="T81" s="22"/>
      <c r="U81" s="23"/>
      <c r="V81" s="23"/>
      <c r="W81" s="23"/>
      <c r="X81" s="23"/>
    </row>
    <row r="82" spans="1:24" ht="12.75" customHeight="1">
      <c r="A82" s="28" t="s">
        <v>35</v>
      </c>
      <c r="J82" s="1">
        <v>5</v>
      </c>
      <c r="K82" s="29">
        <v>4</v>
      </c>
      <c r="L82" s="2"/>
      <c r="M82" s="2"/>
      <c r="O82" s="2"/>
      <c r="P82" s="21">
        <v>5</v>
      </c>
      <c r="Q82" s="25"/>
      <c r="R82" s="2"/>
      <c r="T82" s="22"/>
      <c r="U82" s="23"/>
      <c r="V82" s="23"/>
      <c r="W82" s="23"/>
      <c r="X82" s="23"/>
    </row>
    <row r="83" spans="1:24" ht="12.75" customHeight="1">
      <c r="A83" s="28" t="s">
        <v>36</v>
      </c>
      <c r="K83" s="29"/>
      <c r="L83" s="2"/>
      <c r="M83" s="2"/>
      <c r="O83" s="2"/>
      <c r="P83" s="21"/>
      <c r="Q83" s="25"/>
      <c r="R83" s="2"/>
      <c r="T83" s="22"/>
      <c r="U83" s="23"/>
      <c r="V83" s="23"/>
      <c r="W83" s="23"/>
      <c r="X83" s="23"/>
    </row>
    <row r="84" spans="1:24" ht="12.75" customHeight="1">
      <c r="K84" s="1">
        <f>SUM(K81:K82)</f>
        <v>23</v>
      </c>
      <c r="L84" s="2">
        <f>K81/B73</f>
        <v>0.23456790123456789</v>
      </c>
      <c r="M84" s="2">
        <f>K84/B73</f>
        <v>0.2839506172839506</v>
      </c>
      <c r="N84" s="2">
        <f>M84-L84</f>
        <v>4.9382716049382713E-2</v>
      </c>
      <c r="O84" s="2"/>
      <c r="T84" s="26" t="s">
        <v>17</v>
      </c>
      <c r="U84" s="25">
        <f t="shared" ref="U84:U87" si="14">R6</f>
        <v>0.20833333333333337</v>
      </c>
      <c r="V84" s="2">
        <f t="shared" ref="V84:V86" si="15">R23</f>
        <v>0.16279069767441856</v>
      </c>
      <c r="W84" s="2">
        <f>R41</f>
        <v>0.3902439024390244</v>
      </c>
      <c r="X84" s="2">
        <f>R58</f>
        <v>0.34782608695652173</v>
      </c>
    </row>
    <row r="85" spans="1:24" ht="12.75" customHeight="1">
      <c r="A85" s="3" t="s">
        <v>42</v>
      </c>
      <c r="L85" s="2"/>
      <c r="M85" s="2"/>
      <c r="O85" s="2"/>
      <c r="T85" s="26" t="s">
        <v>18</v>
      </c>
      <c r="U85" s="25">
        <f t="shared" si="14"/>
        <v>7.0175438596491224E-2</v>
      </c>
      <c r="V85" s="2">
        <f t="shared" si="15"/>
        <v>0</v>
      </c>
      <c r="W85" s="2">
        <f>R46</f>
        <v>6.0606060606060552E-2</v>
      </c>
    </row>
    <row r="86" spans="1:24" ht="25.5" customHeight="1">
      <c r="B86" s="160" t="s">
        <v>1</v>
      </c>
      <c r="C86" s="161"/>
      <c r="D86" s="161"/>
      <c r="E86" s="161"/>
      <c r="F86" s="161"/>
      <c r="G86" s="161"/>
      <c r="H86" s="161"/>
      <c r="I86" s="161"/>
      <c r="J86" s="161"/>
      <c r="L86" s="4" t="s">
        <v>2</v>
      </c>
      <c r="M86" s="4" t="s">
        <v>3</v>
      </c>
      <c r="N86" s="5" t="s">
        <v>4</v>
      </c>
      <c r="O86" s="4" t="s">
        <v>5</v>
      </c>
      <c r="P86" s="6" t="s">
        <v>6</v>
      </c>
      <c r="Q86" s="6" t="s">
        <v>7</v>
      </c>
      <c r="R86" s="7" t="s">
        <v>8</v>
      </c>
      <c r="T86" s="26" t="s">
        <v>19</v>
      </c>
      <c r="U86" s="25">
        <f t="shared" si="14"/>
        <v>7.547169811320753E-2</v>
      </c>
      <c r="V86" s="2">
        <f t="shared" si="15"/>
        <v>0.11111111111111116</v>
      </c>
    </row>
    <row r="87" spans="1:24" ht="12.75" customHeight="1">
      <c r="A87" s="9" t="s">
        <v>9</v>
      </c>
      <c r="B87" s="10">
        <v>1</v>
      </c>
      <c r="C87" s="10">
        <v>2</v>
      </c>
      <c r="D87" s="10">
        <v>3</v>
      </c>
      <c r="E87" s="10">
        <v>4</v>
      </c>
      <c r="F87" s="10">
        <v>5</v>
      </c>
      <c r="G87" s="10">
        <v>6</v>
      </c>
      <c r="H87" s="10">
        <v>7</v>
      </c>
      <c r="I87" s="10">
        <v>8</v>
      </c>
      <c r="J87" s="10">
        <v>9</v>
      </c>
      <c r="K87" s="11" t="s">
        <v>10</v>
      </c>
      <c r="L87" s="12"/>
      <c r="M87" s="12"/>
      <c r="N87" s="13"/>
      <c r="O87" s="14"/>
      <c r="P87" s="15"/>
      <c r="Q87" s="15"/>
      <c r="R87" s="2"/>
      <c r="T87" s="26" t="s">
        <v>21</v>
      </c>
      <c r="U87" s="25">
        <f t="shared" si="14"/>
        <v>-2.0408163265306145E-2</v>
      </c>
    </row>
    <row r="88" spans="1:24" ht="12.75" customHeight="1">
      <c r="A88" s="28" t="s">
        <v>22</v>
      </c>
      <c r="B88" s="19">
        <v>42</v>
      </c>
      <c r="C88" s="19"/>
      <c r="D88" s="19"/>
      <c r="E88" s="19"/>
      <c r="F88" s="19"/>
      <c r="G88" s="19"/>
      <c r="H88" s="19"/>
      <c r="I88" s="19"/>
      <c r="J88" s="19"/>
      <c r="K88" s="29"/>
      <c r="L88" s="12"/>
      <c r="M88" s="12"/>
      <c r="N88" s="13"/>
      <c r="O88" s="14"/>
      <c r="P88" s="21">
        <f>B88</f>
        <v>42</v>
      </c>
      <c r="Q88" s="15"/>
      <c r="R88" s="2"/>
      <c r="T88" s="26" t="s">
        <v>30</v>
      </c>
      <c r="U88" s="25"/>
    </row>
    <row r="89" spans="1:24" ht="12.75" customHeight="1">
      <c r="A89" s="28" t="s">
        <v>23</v>
      </c>
      <c r="C89" s="1">
        <v>24</v>
      </c>
      <c r="K89" s="29"/>
      <c r="L89" s="2"/>
      <c r="M89" s="2"/>
      <c r="O89" s="14">
        <f>C89/B88</f>
        <v>0.5714285714285714</v>
      </c>
      <c r="P89" s="21">
        <v>25</v>
      </c>
      <c r="Q89" s="25">
        <f t="shared" ref="Q89:Q96" si="16">P89/P88</f>
        <v>0.59523809523809523</v>
      </c>
      <c r="R89" s="2">
        <f t="shared" ref="R89:R96" si="17">100%-Q89</f>
        <v>0.40476190476190477</v>
      </c>
      <c r="T89" s="18" t="s">
        <v>32</v>
      </c>
      <c r="U89" s="27"/>
    </row>
    <row r="90" spans="1:24" ht="12.75" customHeight="1">
      <c r="A90" s="28" t="s">
        <v>24</v>
      </c>
      <c r="D90" s="1">
        <v>18</v>
      </c>
      <c r="K90" s="29"/>
      <c r="L90" s="2"/>
      <c r="M90" s="2"/>
      <c r="O90" s="14">
        <f>D90/C89</f>
        <v>0.75</v>
      </c>
      <c r="P90" s="21">
        <v>31</v>
      </c>
      <c r="Q90" s="25">
        <f t="shared" si="16"/>
        <v>1.24</v>
      </c>
      <c r="R90" s="2">
        <f t="shared" si="17"/>
        <v>-0.24</v>
      </c>
      <c r="T90" s="18"/>
      <c r="U90" s="27"/>
    </row>
    <row r="91" spans="1:24" ht="12.75" customHeight="1">
      <c r="A91" s="28" t="s">
        <v>25</v>
      </c>
      <c r="E91" s="1">
        <v>15</v>
      </c>
      <c r="K91" s="29"/>
      <c r="L91" s="2"/>
      <c r="M91" s="2"/>
      <c r="O91" s="14">
        <f>E91/D90</f>
        <v>0.83333333333333337</v>
      </c>
      <c r="P91" s="24">
        <v>25</v>
      </c>
      <c r="Q91" s="25">
        <f t="shared" si="16"/>
        <v>0.80645161290322576</v>
      </c>
      <c r="R91" s="2">
        <f t="shared" si="17"/>
        <v>0.19354838709677424</v>
      </c>
      <c r="T91" s="18" t="s">
        <v>33</v>
      </c>
      <c r="U91" s="27"/>
    </row>
    <row r="92" spans="1:24" ht="12.75" customHeight="1">
      <c r="A92" s="28" t="s">
        <v>26</v>
      </c>
      <c r="F92" s="1">
        <v>15</v>
      </c>
      <c r="K92" s="29"/>
      <c r="L92" s="2"/>
      <c r="M92" s="2"/>
      <c r="O92" s="2">
        <f>F92/E91</f>
        <v>1</v>
      </c>
      <c r="P92" s="24">
        <v>31</v>
      </c>
      <c r="Q92" s="25">
        <f t="shared" si="16"/>
        <v>1.24</v>
      </c>
      <c r="R92" s="2">
        <f t="shared" si="17"/>
        <v>-0.24</v>
      </c>
      <c r="T92" s="18"/>
      <c r="U92" s="27"/>
    </row>
    <row r="93" spans="1:24" ht="12.75" customHeight="1">
      <c r="A93" s="28" t="s">
        <v>27</v>
      </c>
      <c r="G93" s="1">
        <v>15</v>
      </c>
      <c r="K93" s="29"/>
      <c r="L93" s="2"/>
      <c r="M93" s="2"/>
      <c r="O93" s="2">
        <f>G93/F92</f>
        <v>1</v>
      </c>
      <c r="P93" s="24">
        <v>20</v>
      </c>
      <c r="Q93" s="25">
        <f t="shared" si="16"/>
        <v>0.64516129032258063</v>
      </c>
      <c r="R93" s="2">
        <f t="shared" si="17"/>
        <v>0.35483870967741937</v>
      </c>
      <c r="T93" s="18"/>
      <c r="U93" s="27"/>
    </row>
    <row r="94" spans="1:24" ht="12.75" customHeight="1">
      <c r="A94" s="28" t="s">
        <v>28</v>
      </c>
      <c r="H94" s="1">
        <v>15</v>
      </c>
      <c r="K94" s="29"/>
      <c r="L94" s="2"/>
      <c r="M94" s="2"/>
      <c r="O94" s="2">
        <f>H94/G93</f>
        <v>1</v>
      </c>
      <c r="P94" s="24">
        <v>22</v>
      </c>
      <c r="Q94" s="25">
        <f t="shared" si="16"/>
        <v>1.1000000000000001</v>
      </c>
      <c r="R94" s="2">
        <f t="shared" si="17"/>
        <v>-0.10000000000000009</v>
      </c>
      <c r="T94" s="18"/>
      <c r="U94" s="27"/>
    </row>
    <row r="95" spans="1:24" ht="12.75" customHeight="1">
      <c r="A95" s="28" t="s">
        <v>29</v>
      </c>
      <c r="I95" s="1">
        <v>15</v>
      </c>
      <c r="K95" s="29"/>
      <c r="L95" s="2"/>
      <c r="M95" s="2"/>
      <c r="O95" s="2">
        <f>I95/H94</f>
        <v>1</v>
      </c>
      <c r="P95" s="24">
        <v>22</v>
      </c>
      <c r="Q95" s="25">
        <f t="shared" si="16"/>
        <v>1</v>
      </c>
      <c r="R95" s="2">
        <f t="shared" si="17"/>
        <v>0</v>
      </c>
      <c r="T95" s="18"/>
      <c r="U95" s="27"/>
    </row>
    <row r="96" spans="1:24" ht="12.75" customHeight="1">
      <c r="A96" s="28" t="s">
        <v>35</v>
      </c>
      <c r="J96" s="1">
        <v>15</v>
      </c>
      <c r="K96" s="29">
        <v>15</v>
      </c>
      <c r="L96" s="2"/>
      <c r="M96" s="2"/>
      <c r="O96" s="2">
        <f>J96/I95</f>
        <v>1</v>
      </c>
      <c r="P96" s="24">
        <v>23</v>
      </c>
      <c r="Q96" s="25">
        <f t="shared" si="16"/>
        <v>1.0454545454545454</v>
      </c>
      <c r="R96" s="2">
        <f t="shared" si="17"/>
        <v>-4.5454545454545414E-2</v>
      </c>
      <c r="T96" s="18"/>
      <c r="U96" s="27"/>
    </row>
    <row r="97" spans="1:37" ht="12.75" customHeight="1">
      <c r="A97" s="28" t="s">
        <v>36</v>
      </c>
      <c r="J97" s="1">
        <v>4</v>
      </c>
      <c r="K97" s="29">
        <v>2</v>
      </c>
      <c r="L97" s="2"/>
      <c r="M97" s="2"/>
      <c r="O97" s="2"/>
      <c r="P97" s="24">
        <v>6</v>
      </c>
      <c r="Q97" s="25"/>
      <c r="R97" s="2"/>
      <c r="T97" s="18"/>
      <c r="U97" s="27"/>
    </row>
    <row r="98" spans="1:37" ht="12.75" customHeight="1">
      <c r="A98" s="28"/>
      <c r="K98" s="29"/>
      <c r="L98" s="2"/>
      <c r="M98" s="2"/>
      <c r="O98" s="2"/>
      <c r="P98" s="24"/>
      <c r="Q98" s="25"/>
      <c r="R98" s="2"/>
      <c r="T98" s="18"/>
      <c r="U98" s="27"/>
    </row>
    <row r="99" spans="1:37" ht="12.75" customHeight="1">
      <c r="K99" s="1">
        <f>SUM(K96:K97)</f>
        <v>17</v>
      </c>
      <c r="L99" s="2">
        <f>K96/B88</f>
        <v>0.35714285714285715</v>
      </c>
      <c r="M99" s="2">
        <f>K99/B88</f>
        <v>0.40476190476190477</v>
      </c>
      <c r="N99" s="2">
        <f>M99-L99</f>
        <v>4.7619047619047616E-2</v>
      </c>
      <c r="O99" s="2"/>
      <c r="T99" s="18" t="s">
        <v>34</v>
      </c>
      <c r="U99" s="27"/>
      <c r="V99" s="27"/>
      <c r="W99" s="27"/>
      <c r="X99" s="27"/>
      <c r="Y99" s="27"/>
      <c r="Z99" s="27"/>
    </row>
    <row r="100" spans="1:37" ht="12.75" customHeight="1">
      <c r="A100" s="3" t="s">
        <v>43</v>
      </c>
      <c r="L100" s="2"/>
      <c r="M100" s="2"/>
      <c r="O100" s="2"/>
      <c r="T100" s="33"/>
      <c r="U100" s="34"/>
      <c r="V100" s="34"/>
      <c r="W100" s="34"/>
      <c r="X100" s="34"/>
      <c r="Y100" s="34"/>
      <c r="Z100" s="34"/>
    </row>
    <row r="101" spans="1:37" ht="25.5" customHeight="1">
      <c r="B101" s="160" t="s">
        <v>1</v>
      </c>
      <c r="C101" s="161"/>
      <c r="D101" s="161"/>
      <c r="E101" s="161"/>
      <c r="F101" s="161"/>
      <c r="G101" s="161"/>
      <c r="H101" s="161"/>
      <c r="I101" s="161"/>
      <c r="J101" s="161"/>
      <c r="L101" s="4" t="s">
        <v>2</v>
      </c>
      <c r="M101" s="4" t="s">
        <v>3</v>
      </c>
      <c r="N101" s="5" t="s">
        <v>4</v>
      </c>
      <c r="O101" s="4" t="s">
        <v>5</v>
      </c>
      <c r="P101" s="6" t="s">
        <v>6</v>
      </c>
      <c r="Q101" s="6" t="s">
        <v>7</v>
      </c>
      <c r="R101" s="7" t="s">
        <v>8</v>
      </c>
      <c r="T101" s="28"/>
      <c r="U101" s="34"/>
      <c r="V101" s="34"/>
      <c r="W101" s="34"/>
      <c r="X101" s="34"/>
      <c r="Y101" s="34"/>
      <c r="Z101" s="34"/>
    </row>
    <row r="102" spans="1:37" ht="12.75" customHeight="1">
      <c r="A102" s="9" t="s">
        <v>9</v>
      </c>
      <c r="B102" s="10">
        <v>1</v>
      </c>
      <c r="C102" s="10">
        <v>2</v>
      </c>
      <c r="D102" s="10">
        <v>3</v>
      </c>
      <c r="E102" s="10">
        <v>4</v>
      </c>
      <c r="F102" s="10">
        <v>5</v>
      </c>
      <c r="G102" s="10">
        <v>6</v>
      </c>
      <c r="H102" s="10">
        <v>7</v>
      </c>
      <c r="I102" s="10">
        <v>8</v>
      </c>
      <c r="J102" s="10">
        <v>9</v>
      </c>
      <c r="K102" s="11" t="s">
        <v>10</v>
      </c>
      <c r="L102" s="12"/>
      <c r="M102" s="12"/>
      <c r="N102" s="13"/>
      <c r="O102" s="14"/>
      <c r="P102" s="15"/>
      <c r="Q102" s="15"/>
      <c r="R102" s="2"/>
      <c r="T102" s="28"/>
      <c r="U102" s="34"/>
      <c r="V102" s="34"/>
      <c r="W102" s="34"/>
      <c r="X102" s="34"/>
      <c r="Y102" s="34"/>
      <c r="Z102" s="34"/>
    </row>
    <row r="103" spans="1:37" ht="12.75" customHeight="1">
      <c r="A103" s="28" t="s">
        <v>23</v>
      </c>
      <c r="B103" s="19">
        <v>73</v>
      </c>
      <c r="C103" s="19"/>
      <c r="D103" s="19"/>
      <c r="E103" s="19"/>
      <c r="F103" s="19"/>
      <c r="G103" s="19"/>
      <c r="H103" s="19"/>
      <c r="I103" s="19"/>
      <c r="J103" s="19"/>
      <c r="K103" s="20"/>
      <c r="L103" s="12"/>
      <c r="M103" s="12"/>
      <c r="N103" s="13"/>
      <c r="O103" s="14"/>
      <c r="P103" s="21">
        <f>B103</f>
        <v>73</v>
      </c>
      <c r="Q103" s="15"/>
      <c r="R103" s="2"/>
      <c r="T103" s="1"/>
      <c r="U103" s="8" t="s">
        <v>44</v>
      </c>
      <c r="V103" s="35"/>
      <c r="W103" s="35"/>
      <c r="X103" s="35"/>
      <c r="Y103" s="35"/>
      <c r="Z103" s="35"/>
    </row>
    <row r="104" spans="1:37" ht="12.75" customHeight="1">
      <c r="A104" s="28" t="s">
        <v>24</v>
      </c>
      <c r="C104" s="1">
        <v>43</v>
      </c>
      <c r="K104" s="20"/>
      <c r="L104" s="2"/>
      <c r="M104" s="2"/>
      <c r="O104" s="2">
        <f>C104/B103</f>
        <v>0.58904109589041098</v>
      </c>
      <c r="P104" s="21">
        <v>44</v>
      </c>
      <c r="Q104" s="25">
        <f t="shared" ref="Q104:Q111" si="18">P104/P103</f>
        <v>0.60273972602739723</v>
      </c>
      <c r="R104" s="2">
        <f t="shared" ref="R104:R111" si="19">100%-Q104</f>
        <v>0.39726027397260277</v>
      </c>
      <c r="T104" s="36" t="s">
        <v>13</v>
      </c>
      <c r="U104" s="30" t="s">
        <v>12</v>
      </c>
      <c r="V104" s="30" t="s">
        <v>14</v>
      </c>
      <c r="W104" s="30" t="s">
        <v>15</v>
      </c>
      <c r="X104" s="30" t="s">
        <v>16</v>
      </c>
      <c r="Y104" s="30" t="s">
        <v>20</v>
      </c>
      <c r="Z104" s="30" t="s">
        <v>22</v>
      </c>
      <c r="AA104" s="30" t="s">
        <v>23</v>
      </c>
      <c r="AB104" s="30" t="s">
        <v>24</v>
      </c>
      <c r="AC104" s="30" t="s">
        <v>25</v>
      </c>
      <c r="AD104" s="30" t="s">
        <v>26</v>
      </c>
      <c r="AE104" s="30" t="s">
        <v>27</v>
      </c>
      <c r="AF104" s="30" t="s">
        <v>28</v>
      </c>
      <c r="AG104" s="30" t="s">
        <v>29</v>
      </c>
      <c r="AH104" s="30" t="s">
        <v>35</v>
      </c>
      <c r="AI104" s="30" t="s">
        <v>36</v>
      </c>
      <c r="AJ104" s="30" t="s">
        <v>45</v>
      </c>
      <c r="AK104" s="30" t="s">
        <v>46</v>
      </c>
    </row>
    <row r="105" spans="1:37" ht="12.75" customHeight="1">
      <c r="A105" s="28" t="s">
        <v>25</v>
      </c>
      <c r="D105" s="1">
        <v>30</v>
      </c>
      <c r="K105" s="20"/>
      <c r="L105" s="2"/>
      <c r="M105" s="2"/>
      <c r="O105" s="2">
        <f>D105/C104</f>
        <v>0.69767441860465118</v>
      </c>
      <c r="P105" s="21">
        <v>36</v>
      </c>
      <c r="Q105" s="25">
        <f t="shared" si="18"/>
        <v>0.81818181818181823</v>
      </c>
      <c r="R105" s="2">
        <f t="shared" si="19"/>
        <v>0.18181818181818177</v>
      </c>
      <c r="T105" s="37" t="s">
        <v>17</v>
      </c>
      <c r="U105" s="31">
        <f>P7/P5</f>
        <v>0.73611111111111116</v>
      </c>
      <c r="V105" s="31">
        <f>P24/P22</f>
        <v>0.83720930232558144</v>
      </c>
      <c r="W105" s="31">
        <f>P42/P40</f>
        <v>0.54878048780487809</v>
      </c>
      <c r="X105" s="31">
        <f>P59/P57</f>
        <v>0.47826086956521741</v>
      </c>
      <c r="Y105" s="31">
        <f>P75/P73</f>
        <v>0.54320987654320985</v>
      </c>
      <c r="Z105" s="31">
        <f>P90/P88</f>
        <v>0.73809523809523814</v>
      </c>
      <c r="AA105" s="31">
        <f>P105/P103</f>
        <v>0.49315068493150682</v>
      </c>
      <c r="AB105" s="31">
        <f>P122/P120</f>
        <v>0.56666666666666665</v>
      </c>
      <c r="AC105" s="31">
        <f>P139/P137</f>
        <v>0.75</v>
      </c>
      <c r="AD105" s="31">
        <f>P155/P153</f>
        <v>1</v>
      </c>
      <c r="AE105" s="31">
        <f>P171/P169</f>
        <v>0.77777777777777779</v>
      </c>
      <c r="AF105" s="31">
        <f>P186/P184</f>
        <v>0.88</v>
      </c>
      <c r="AG105" s="31">
        <f>P203/P201</f>
        <v>0.88235294117647056</v>
      </c>
      <c r="AH105" s="31">
        <f>P221/P219</f>
        <v>0.92592592592592593</v>
      </c>
      <c r="AI105" s="31">
        <f>P238/P236</f>
        <v>0.90909090909090906</v>
      </c>
      <c r="AJ105" s="31">
        <f>P254/P252</f>
        <v>0.66666666666666663</v>
      </c>
      <c r="AK105" s="31">
        <f>P274/P272</f>
        <v>0.9107142857142857</v>
      </c>
    </row>
    <row r="106" spans="1:37" ht="12.75" customHeight="1">
      <c r="A106" s="28" t="s">
        <v>26</v>
      </c>
      <c r="E106" s="1">
        <v>29</v>
      </c>
      <c r="K106" s="29"/>
      <c r="L106" s="2"/>
      <c r="M106" s="2"/>
      <c r="O106" s="2">
        <f>E106/D105</f>
        <v>0.96666666666666667</v>
      </c>
      <c r="P106" s="21">
        <v>41</v>
      </c>
      <c r="Q106" s="25">
        <f t="shared" si="18"/>
        <v>1.1388888888888888</v>
      </c>
      <c r="R106" s="2">
        <f t="shared" si="19"/>
        <v>-0.13888888888888884</v>
      </c>
      <c r="T106" s="37"/>
      <c r="U106" s="31"/>
      <c r="V106" s="31"/>
      <c r="W106" s="31"/>
      <c r="X106" s="31"/>
      <c r="Y106" s="31"/>
      <c r="Z106" s="31"/>
      <c r="AA106" s="31"/>
      <c r="AB106" s="31"/>
    </row>
    <row r="107" spans="1:37" ht="12.75" customHeight="1">
      <c r="A107" s="28" t="s">
        <v>27</v>
      </c>
      <c r="F107" s="1">
        <v>29</v>
      </c>
      <c r="K107" s="29"/>
      <c r="L107" s="2"/>
      <c r="M107" s="2"/>
      <c r="O107" s="2">
        <f>F107/E106</f>
        <v>1</v>
      </c>
      <c r="P107" s="21">
        <v>32</v>
      </c>
      <c r="Q107" s="25">
        <f t="shared" si="18"/>
        <v>0.78048780487804881</v>
      </c>
      <c r="R107" s="2">
        <f t="shared" si="19"/>
        <v>0.21951219512195119</v>
      </c>
      <c r="T107" s="37"/>
      <c r="U107" s="31"/>
      <c r="V107" s="31"/>
      <c r="W107" s="31"/>
      <c r="X107" s="31"/>
      <c r="Y107" s="31"/>
      <c r="Z107" s="31"/>
      <c r="AA107" s="31"/>
      <c r="AB107" s="31"/>
    </row>
    <row r="108" spans="1:37" ht="12.75" customHeight="1">
      <c r="A108" s="28" t="s">
        <v>28</v>
      </c>
      <c r="G108" s="1">
        <v>29</v>
      </c>
      <c r="K108" s="29"/>
      <c r="L108" s="2"/>
      <c r="M108" s="2"/>
      <c r="O108" s="2">
        <f>G108/F107</f>
        <v>1</v>
      </c>
      <c r="P108" s="21">
        <v>30</v>
      </c>
      <c r="Q108" s="25">
        <f t="shared" si="18"/>
        <v>0.9375</v>
      </c>
      <c r="R108" s="2">
        <f t="shared" si="19"/>
        <v>6.25E-2</v>
      </c>
      <c r="T108" s="37"/>
      <c r="U108" s="31"/>
      <c r="V108" s="31"/>
      <c r="W108" s="31"/>
      <c r="X108" s="31"/>
      <c r="Y108" s="31"/>
      <c r="Z108" s="31"/>
      <c r="AA108" s="31"/>
      <c r="AB108" s="31"/>
    </row>
    <row r="109" spans="1:37" ht="12.75" customHeight="1">
      <c r="A109" s="28" t="s">
        <v>29</v>
      </c>
      <c r="H109" s="1">
        <v>29</v>
      </c>
      <c r="K109" s="29"/>
      <c r="L109" s="2"/>
      <c r="M109" s="2"/>
      <c r="O109" s="2">
        <f>H109/G108</f>
        <v>1</v>
      </c>
      <c r="P109" s="21">
        <v>33</v>
      </c>
      <c r="Q109" s="25">
        <f t="shared" si="18"/>
        <v>1.1000000000000001</v>
      </c>
      <c r="R109" s="2">
        <f t="shared" si="19"/>
        <v>-0.10000000000000009</v>
      </c>
      <c r="T109" s="37"/>
      <c r="U109" s="31"/>
      <c r="V109" s="31"/>
      <c r="W109" s="31"/>
      <c r="X109" s="31"/>
      <c r="Y109" s="31"/>
      <c r="Z109" s="31"/>
      <c r="AA109" s="31"/>
      <c r="AB109" s="31"/>
    </row>
    <row r="110" spans="1:37" ht="12.75" customHeight="1">
      <c r="A110" s="28" t="s">
        <v>35</v>
      </c>
      <c r="I110" s="1">
        <v>29</v>
      </c>
      <c r="K110" s="29"/>
      <c r="L110" s="2"/>
      <c r="M110" s="2"/>
      <c r="O110" s="2">
        <f>I110/H109</f>
        <v>1</v>
      </c>
      <c r="P110" s="21">
        <v>33</v>
      </c>
      <c r="Q110" s="25">
        <f t="shared" si="18"/>
        <v>1</v>
      </c>
      <c r="R110" s="2">
        <f t="shared" si="19"/>
        <v>0</v>
      </c>
      <c r="T110" s="37"/>
      <c r="U110" s="31"/>
      <c r="V110" s="31"/>
      <c r="W110" s="31"/>
      <c r="X110" s="31"/>
      <c r="Y110" s="31"/>
      <c r="Z110" s="31"/>
      <c r="AA110" s="31"/>
      <c r="AB110" s="31"/>
    </row>
    <row r="111" spans="1:37" ht="12.75" customHeight="1">
      <c r="A111" s="28" t="s">
        <v>36</v>
      </c>
      <c r="J111" s="1">
        <v>28</v>
      </c>
      <c r="K111" s="29">
        <v>26</v>
      </c>
      <c r="L111" s="2"/>
      <c r="M111" s="2"/>
      <c r="O111" s="2">
        <f>J111/I110</f>
        <v>0.96551724137931039</v>
      </c>
      <c r="P111" s="21">
        <v>37</v>
      </c>
      <c r="Q111" s="25">
        <f t="shared" si="18"/>
        <v>1.1212121212121211</v>
      </c>
      <c r="R111" s="2">
        <f t="shared" si="19"/>
        <v>-0.1212121212121211</v>
      </c>
      <c r="T111" s="37"/>
      <c r="U111" s="31"/>
      <c r="V111" s="31"/>
      <c r="W111" s="31"/>
      <c r="X111" s="31"/>
      <c r="Y111" s="31"/>
      <c r="Z111" s="31"/>
      <c r="AA111" s="31"/>
      <c r="AB111" s="31"/>
    </row>
    <row r="112" spans="1:37" ht="12.75" customHeight="1">
      <c r="A112" s="28" t="s">
        <v>45</v>
      </c>
      <c r="J112" s="1">
        <v>6</v>
      </c>
      <c r="K112" s="29">
        <v>6</v>
      </c>
      <c r="L112" s="2"/>
      <c r="M112" s="2"/>
      <c r="O112" s="2"/>
      <c r="P112" s="21">
        <v>9</v>
      </c>
      <c r="Q112" s="25"/>
      <c r="R112" s="2"/>
      <c r="T112" s="37"/>
      <c r="U112" s="31"/>
      <c r="V112" s="31"/>
      <c r="W112" s="31"/>
      <c r="X112" s="31"/>
      <c r="Y112" s="31"/>
      <c r="Z112" s="31"/>
      <c r="AA112" s="31"/>
      <c r="AB112" s="31"/>
    </row>
    <row r="113" spans="1:28" ht="12.75" customHeight="1">
      <c r="A113" s="28" t="s">
        <v>46</v>
      </c>
      <c r="J113" s="1">
        <v>1</v>
      </c>
      <c r="K113" s="29"/>
      <c r="L113" s="2"/>
      <c r="M113" s="2"/>
      <c r="O113" s="2"/>
      <c r="P113" s="21">
        <v>1</v>
      </c>
      <c r="Q113" s="25"/>
      <c r="R113" s="2"/>
      <c r="T113" s="37"/>
      <c r="U113" s="31"/>
      <c r="V113" s="31"/>
      <c r="W113" s="31"/>
      <c r="X113" s="31"/>
      <c r="Y113" s="31"/>
      <c r="Z113" s="31"/>
      <c r="AA113" s="31"/>
      <c r="AB113" s="31"/>
    </row>
    <row r="114" spans="1:28" ht="12.75" customHeight="1">
      <c r="A114" s="28" t="s">
        <v>47</v>
      </c>
      <c r="J114" s="1">
        <v>1</v>
      </c>
      <c r="K114" s="29"/>
      <c r="L114" s="2"/>
      <c r="M114" s="2"/>
      <c r="O114" s="2"/>
      <c r="P114" s="21">
        <v>2</v>
      </c>
      <c r="Q114" s="25"/>
      <c r="R114" s="2"/>
      <c r="T114" s="37"/>
      <c r="U114" s="31"/>
      <c r="V114" s="31"/>
      <c r="W114" s="31"/>
      <c r="X114" s="31"/>
      <c r="Y114" s="31"/>
      <c r="Z114" s="31"/>
      <c r="AA114" s="31"/>
      <c r="AB114" s="31"/>
    </row>
    <row r="115" spans="1:28" ht="12.75" customHeight="1">
      <c r="A115" s="28" t="s">
        <v>48</v>
      </c>
      <c r="J115" s="1">
        <v>1</v>
      </c>
      <c r="K115" s="29"/>
      <c r="L115" s="2"/>
      <c r="M115" s="2"/>
      <c r="O115" s="2"/>
      <c r="P115" s="21">
        <v>1</v>
      </c>
      <c r="Q115" s="25"/>
      <c r="R115" s="2"/>
      <c r="T115" s="37"/>
      <c r="U115" s="31"/>
      <c r="V115" s="31"/>
      <c r="W115" s="31"/>
      <c r="X115" s="31"/>
      <c r="Y115" s="31"/>
      <c r="Z115" s="31"/>
      <c r="AA115" s="31"/>
      <c r="AB115" s="31"/>
    </row>
    <row r="116" spans="1:28" ht="12.75" customHeight="1">
      <c r="K116" s="1">
        <f>SUM(K111:K112)</f>
        <v>32</v>
      </c>
      <c r="L116" s="2">
        <f>K111/B103</f>
        <v>0.35616438356164382</v>
      </c>
      <c r="M116" s="2">
        <f>K116/B103</f>
        <v>0.43835616438356162</v>
      </c>
      <c r="N116" s="2">
        <f>M116-L116</f>
        <v>8.2191780821917804E-2</v>
      </c>
      <c r="O116" s="2"/>
    </row>
    <row r="117" spans="1:28" ht="12.75" customHeight="1">
      <c r="A117" s="3" t="s">
        <v>49</v>
      </c>
      <c r="L117" s="2"/>
      <c r="M117" s="2"/>
      <c r="O117" s="2"/>
    </row>
    <row r="118" spans="1:28" ht="25.5" customHeight="1">
      <c r="B118" s="160" t="s">
        <v>1</v>
      </c>
      <c r="C118" s="161"/>
      <c r="D118" s="161"/>
      <c r="E118" s="161"/>
      <c r="F118" s="161"/>
      <c r="G118" s="161"/>
      <c r="H118" s="161"/>
      <c r="I118" s="161"/>
      <c r="J118" s="161"/>
      <c r="L118" s="4" t="s">
        <v>2</v>
      </c>
      <c r="M118" s="4" t="s">
        <v>3</v>
      </c>
      <c r="N118" s="5" t="s">
        <v>4</v>
      </c>
      <c r="O118" s="4" t="s">
        <v>5</v>
      </c>
      <c r="P118" s="6" t="s">
        <v>6</v>
      </c>
      <c r="Q118" s="6" t="s">
        <v>7</v>
      </c>
      <c r="R118" s="7" t="s">
        <v>8</v>
      </c>
    </row>
    <row r="119" spans="1:28" ht="12.75" customHeight="1">
      <c r="A119" s="9" t="s">
        <v>9</v>
      </c>
      <c r="B119" s="10">
        <v>1</v>
      </c>
      <c r="C119" s="10">
        <v>2</v>
      </c>
      <c r="D119" s="10">
        <v>3</v>
      </c>
      <c r="E119" s="10">
        <v>4</v>
      </c>
      <c r="F119" s="10">
        <v>5</v>
      </c>
      <c r="G119" s="10">
        <v>6</v>
      </c>
      <c r="H119" s="10">
        <v>7</v>
      </c>
      <c r="I119" s="10">
        <v>8</v>
      </c>
      <c r="J119" s="10">
        <v>9</v>
      </c>
      <c r="K119" s="11" t="s">
        <v>10</v>
      </c>
      <c r="L119" s="12"/>
      <c r="M119" s="12"/>
      <c r="N119" s="13"/>
      <c r="O119" s="14"/>
      <c r="P119" s="15"/>
      <c r="Q119" s="15"/>
      <c r="R119" s="2"/>
    </row>
    <row r="120" spans="1:28" ht="12.75" customHeight="1">
      <c r="A120" s="28" t="s">
        <v>24</v>
      </c>
      <c r="B120" s="19">
        <v>30</v>
      </c>
      <c r="C120" s="19"/>
      <c r="D120" s="19"/>
      <c r="E120" s="19"/>
      <c r="F120" s="19"/>
      <c r="G120" s="19"/>
      <c r="H120" s="19"/>
      <c r="I120" s="19"/>
      <c r="J120" s="19"/>
      <c r="K120" s="29"/>
      <c r="L120" s="12"/>
      <c r="M120" s="12"/>
      <c r="N120" s="13"/>
      <c r="O120" s="14"/>
      <c r="P120" s="21">
        <f>B120</f>
        <v>30</v>
      </c>
      <c r="Q120" s="15"/>
      <c r="R120" s="2"/>
    </row>
    <row r="121" spans="1:28" ht="12.75" customHeight="1">
      <c r="A121" s="28" t="s">
        <v>25</v>
      </c>
      <c r="C121" s="1">
        <v>16</v>
      </c>
      <c r="K121" s="29"/>
      <c r="L121" s="2"/>
      <c r="M121" s="2"/>
      <c r="O121" s="2">
        <f>C121/B120</f>
        <v>0.53333333333333333</v>
      </c>
      <c r="P121" s="21">
        <v>17</v>
      </c>
      <c r="Q121" s="25">
        <f t="shared" ref="Q121:Q128" si="20">P121/P120</f>
        <v>0.56666666666666665</v>
      </c>
      <c r="R121" s="2">
        <f t="shared" ref="R121:R128" si="21">100%-Q121</f>
        <v>0.43333333333333335</v>
      </c>
    </row>
    <row r="122" spans="1:28" ht="12.75" customHeight="1">
      <c r="A122" s="28" t="s">
        <v>26</v>
      </c>
      <c r="D122" s="1">
        <v>13</v>
      </c>
      <c r="K122" s="29"/>
      <c r="L122" s="2"/>
      <c r="M122" s="2"/>
      <c r="O122" s="2">
        <f>D122/C121</f>
        <v>0.8125</v>
      </c>
      <c r="P122" s="21">
        <v>17</v>
      </c>
      <c r="Q122" s="25">
        <f t="shared" si="20"/>
        <v>1</v>
      </c>
      <c r="R122" s="2">
        <f t="shared" si="21"/>
        <v>0</v>
      </c>
    </row>
    <row r="123" spans="1:28" ht="12.75" customHeight="1">
      <c r="A123" s="28" t="s">
        <v>27</v>
      </c>
      <c r="E123" s="1">
        <v>13</v>
      </c>
      <c r="K123" s="29"/>
      <c r="L123" s="2"/>
      <c r="M123" s="2"/>
      <c r="O123" s="2">
        <f>E123/D122</f>
        <v>1</v>
      </c>
      <c r="P123" s="21">
        <v>13</v>
      </c>
      <c r="Q123" s="25">
        <f t="shared" si="20"/>
        <v>0.76470588235294112</v>
      </c>
      <c r="R123" s="2">
        <f t="shared" si="21"/>
        <v>0.23529411764705888</v>
      </c>
    </row>
    <row r="124" spans="1:28" ht="12.75" customHeight="1">
      <c r="A124" s="28" t="s">
        <v>28</v>
      </c>
      <c r="F124" s="1">
        <v>13</v>
      </c>
      <c r="K124" s="29"/>
      <c r="L124" s="2"/>
      <c r="M124" s="2"/>
      <c r="O124" s="2">
        <f>F124/E123</f>
        <v>1</v>
      </c>
      <c r="P124" s="21">
        <v>14</v>
      </c>
      <c r="Q124" s="25">
        <f t="shared" si="20"/>
        <v>1.0769230769230769</v>
      </c>
      <c r="R124" s="2">
        <f t="shared" si="21"/>
        <v>-7.6923076923076872E-2</v>
      </c>
    </row>
    <row r="125" spans="1:28" ht="12.75" customHeight="1">
      <c r="A125" s="28" t="s">
        <v>29</v>
      </c>
      <c r="G125" s="1">
        <v>13</v>
      </c>
      <c r="K125" s="29"/>
      <c r="L125" s="2"/>
      <c r="M125" s="2"/>
      <c r="O125" s="2">
        <f>G125/F124</f>
        <v>1</v>
      </c>
      <c r="P125" s="21">
        <v>14</v>
      </c>
      <c r="Q125" s="25">
        <f t="shared" si="20"/>
        <v>1</v>
      </c>
      <c r="R125" s="2">
        <f t="shared" si="21"/>
        <v>0</v>
      </c>
    </row>
    <row r="126" spans="1:28" ht="12.75" customHeight="1">
      <c r="A126" s="28" t="s">
        <v>35</v>
      </c>
      <c r="H126" s="1">
        <v>13</v>
      </c>
      <c r="K126" s="29"/>
      <c r="L126" s="2"/>
      <c r="M126" s="2"/>
      <c r="O126" s="2">
        <f>H126/G125</f>
        <v>1</v>
      </c>
      <c r="P126" s="21">
        <v>14</v>
      </c>
      <c r="Q126" s="25">
        <f t="shared" si="20"/>
        <v>1</v>
      </c>
      <c r="R126" s="2">
        <f t="shared" si="21"/>
        <v>0</v>
      </c>
    </row>
    <row r="127" spans="1:28" ht="12.75" customHeight="1">
      <c r="A127" s="28" t="s">
        <v>36</v>
      </c>
      <c r="I127" s="1">
        <v>13</v>
      </c>
      <c r="K127" s="29"/>
      <c r="L127" s="2"/>
      <c r="M127" s="2"/>
      <c r="O127" s="2">
        <f>I127/H126</f>
        <v>1</v>
      </c>
      <c r="P127" s="21">
        <v>17</v>
      </c>
      <c r="Q127" s="25">
        <f t="shared" si="20"/>
        <v>1.2142857142857142</v>
      </c>
      <c r="R127" s="2">
        <f t="shared" si="21"/>
        <v>-0.21428571428571419</v>
      </c>
    </row>
    <row r="128" spans="1:28" ht="12.75" customHeight="1">
      <c r="A128" s="28" t="s">
        <v>45</v>
      </c>
      <c r="J128" s="1">
        <v>12</v>
      </c>
      <c r="K128" s="29">
        <v>12</v>
      </c>
      <c r="L128" s="2"/>
      <c r="M128" s="2"/>
      <c r="O128" s="2">
        <f>J128/I127</f>
        <v>0.92307692307692313</v>
      </c>
      <c r="P128" s="21">
        <v>16</v>
      </c>
      <c r="Q128" s="25">
        <f t="shared" si="20"/>
        <v>0.94117647058823528</v>
      </c>
      <c r="R128" s="2">
        <f t="shared" si="21"/>
        <v>5.8823529411764719E-2</v>
      </c>
    </row>
    <row r="129" spans="1:18" ht="12.75" customHeight="1">
      <c r="A129" s="28" t="s">
        <v>46</v>
      </c>
      <c r="J129" s="1">
        <v>1</v>
      </c>
      <c r="K129" s="29">
        <v>1</v>
      </c>
      <c r="L129" s="2"/>
      <c r="M129" s="2"/>
      <c r="O129" s="2"/>
      <c r="P129" s="21">
        <v>1</v>
      </c>
      <c r="Q129" s="25"/>
      <c r="R129" s="2"/>
    </row>
    <row r="130" spans="1:18" ht="12.75" customHeight="1">
      <c r="A130" s="28" t="s">
        <v>47</v>
      </c>
      <c r="K130" s="29"/>
      <c r="L130" s="2"/>
      <c r="M130" s="2"/>
      <c r="O130" s="2"/>
      <c r="P130" s="21"/>
      <c r="Q130" s="25"/>
      <c r="R130" s="2"/>
    </row>
    <row r="131" spans="1:18" ht="12.75" customHeight="1">
      <c r="A131" s="28" t="s">
        <v>48</v>
      </c>
      <c r="K131" s="29"/>
      <c r="L131" s="2"/>
      <c r="M131" s="2"/>
      <c r="O131" s="2"/>
      <c r="P131" s="21"/>
      <c r="Q131" s="25"/>
      <c r="R131" s="2"/>
    </row>
    <row r="132" spans="1:18" ht="12.75" customHeight="1">
      <c r="A132" s="28"/>
      <c r="K132" s="29"/>
      <c r="L132" s="2"/>
      <c r="M132" s="2"/>
      <c r="O132" s="2"/>
      <c r="P132" s="21"/>
      <c r="Q132" s="25"/>
      <c r="R132" s="2"/>
    </row>
    <row r="133" spans="1:18" ht="12.75" customHeight="1">
      <c r="K133" s="1">
        <f>SUM(K128:K129)</f>
        <v>13</v>
      </c>
      <c r="L133" s="2">
        <f>K128/B120</f>
        <v>0.4</v>
      </c>
      <c r="M133" s="2">
        <f>K133/B120</f>
        <v>0.43333333333333335</v>
      </c>
      <c r="N133" s="2">
        <f>M133-L133</f>
        <v>3.3333333333333326E-2</v>
      </c>
      <c r="O133" s="2"/>
    </row>
    <row r="134" spans="1:18" ht="12.75" customHeight="1">
      <c r="A134" s="3" t="s">
        <v>50</v>
      </c>
      <c r="L134" s="2"/>
      <c r="M134" s="2"/>
      <c r="O134" s="2"/>
    </row>
    <row r="135" spans="1:18" ht="25.5" customHeight="1">
      <c r="B135" s="160" t="s">
        <v>1</v>
      </c>
      <c r="C135" s="161"/>
      <c r="D135" s="161"/>
      <c r="E135" s="161"/>
      <c r="F135" s="161"/>
      <c r="G135" s="161"/>
      <c r="H135" s="161"/>
      <c r="I135" s="161"/>
      <c r="J135" s="161"/>
      <c r="L135" s="4" t="s">
        <v>2</v>
      </c>
      <c r="M135" s="4" t="s">
        <v>3</v>
      </c>
      <c r="N135" s="5" t="s">
        <v>4</v>
      </c>
      <c r="O135" s="4" t="s">
        <v>5</v>
      </c>
      <c r="P135" s="6" t="s">
        <v>6</v>
      </c>
      <c r="Q135" s="6" t="s">
        <v>7</v>
      </c>
      <c r="R135" s="7" t="s">
        <v>8</v>
      </c>
    </row>
    <row r="136" spans="1:18" ht="12.75" customHeight="1">
      <c r="A136" s="9" t="s">
        <v>9</v>
      </c>
      <c r="B136" s="10">
        <v>1</v>
      </c>
      <c r="C136" s="10">
        <v>2</v>
      </c>
      <c r="D136" s="10">
        <v>3</v>
      </c>
      <c r="E136" s="10">
        <v>4</v>
      </c>
      <c r="F136" s="10">
        <v>5</v>
      </c>
      <c r="G136" s="10">
        <v>6</v>
      </c>
      <c r="H136" s="10">
        <v>7</v>
      </c>
      <c r="I136" s="10">
        <v>8</v>
      </c>
      <c r="J136" s="10">
        <v>9</v>
      </c>
      <c r="K136" s="11" t="s">
        <v>10</v>
      </c>
      <c r="L136" s="12"/>
      <c r="M136" s="12"/>
      <c r="N136" s="13"/>
      <c r="O136" s="14"/>
      <c r="P136" s="15"/>
      <c r="Q136" s="15"/>
      <c r="R136" s="2"/>
    </row>
    <row r="137" spans="1:18" ht="12.75" customHeight="1">
      <c r="A137" s="28" t="s">
        <v>25</v>
      </c>
      <c r="B137" s="19">
        <v>40</v>
      </c>
      <c r="C137" s="19"/>
      <c r="D137" s="19"/>
      <c r="E137" s="19"/>
      <c r="F137" s="19"/>
      <c r="G137" s="19"/>
      <c r="H137" s="19"/>
      <c r="I137" s="19"/>
      <c r="J137" s="19"/>
      <c r="K137" s="29"/>
      <c r="L137" s="12"/>
      <c r="M137" s="12"/>
      <c r="N137" s="13"/>
      <c r="O137" s="14"/>
      <c r="P137" s="21">
        <f>B137</f>
        <v>40</v>
      </c>
      <c r="Q137" s="15"/>
      <c r="R137" s="2"/>
    </row>
    <row r="138" spans="1:18" ht="12.75" customHeight="1">
      <c r="A138" s="28" t="s">
        <v>26</v>
      </c>
      <c r="C138" s="1">
        <v>34</v>
      </c>
      <c r="K138" s="29"/>
      <c r="L138" s="2"/>
      <c r="M138" s="2"/>
      <c r="O138" s="14">
        <f>C138/B137</f>
        <v>0.85</v>
      </c>
      <c r="P138" s="24">
        <v>34</v>
      </c>
      <c r="Q138" s="25">
        <f t="shared" ref="Q138:Q145" si="22">P138/P137</f>
        <v>0.85</v>
      </c>
      <c r="R138" s="2">
        <f t="shared" ref="R138:R145" si="23">100%-Q138</f>
        <v>0.15000000000000002</v>
      </c>
    </row>
    <row r="139" spans="1:18" ht="12.75" customHeight="1">
      <c r="A139" s="28" t="s">
        <v>27</v>
      </c>
      <c r="D139" s="1">
        <v>28</v>
      </c>
      <c r="K139" s="29"/>
      <c r="L139" s="2"/>
      <c r="M139" s="2"/>
      <c r="O139" s="2">
        <f>D139/C138</f>
        <v>0.82352941176470584</v>
      </c>
      <c r="P139" s="24">
        <v>30</v>
      </c>
      <c r="Q139" s="25">
        <f t="shared" si="22"/>
        <v>0.88235294117647056</v>
      </c>
      <c r="R139" s="2">
        <f t="shared" si="23"/>
        <v>0.11764705882352944</v>
      </c>
    </row>
    <row r="140" spans="1:18" ht="12.75" customHeight="1">
      <c r="A140" s="28" t="s">
        <v>28</v>
      </c>
      <c r="E140" s="1">
        <v>27</v>
      </c>
      <c r="K140" s="29"/>
      <c r="L140" s="2"/>
      <c r="M140" s="2"/>
      <c r="O140" s="2">
        <f>E140/D139</f>
        <v>0.9642857142857143</v>
      </c>
      <c r="P140" s="24">
        <v>30</v>
      </c>
      <c r="Q140" s="25">
        <f t="shared" si="22"/>
        <v>1</v>
      </c>
      <c r="R140" s="2">
        <f t="shared" si="23"/>
        <v>0</v>
      </c>
    </row>
    <row r="141" spans="1:18" ht="12.75" customHeight="1">
      <c r="A141" s="28" t="s">
        <v>29</v>
      </c>
      <c r="F141" s="1">
        <v>26</v>
      </c>
      <c r="K141" s="29"/>
      <c r="L141" s="2"/>
      <c r="M141" s="2"/>
      <c r="O141" s="2">
        <f>F141/E140</f>
        <v>0.96296296296296291</v>
      </c>
      <c r="P141" s="24">
        <v>31</v>
      </c>
      <c r="Q141" s="25">
        <f t="shared" si="22"/>
        <v>1.0333333333333334</v>
      </c>
      <c r="R141" s="2">
        <f t="shared" si="23"/>
        <v>-3.3333333333333437E-2</v>
      </c>
    </row>
    <row r="142" spans="1:18" ht="12.75" customHeight="1">
      <c r="A142" s="28" t="s">
        <v>35</v>
      </c>
      <c r="G142" s="1">
        <v>26</v>
      </c>
      <c r="K142" s="29"/>
      <c r="L142" s="2"/>
      <c r="M142" s="2"/>
      <c r="O142" s="2">
        <f>G142/F141</f>
        <v>1</v>
      </c>
      <c r="P142" s="24">
        <v>30</v>
      </c>
      <c r="Q142" s="25">
        <f t="shared" si="22"/>
        <v>0.967741935483871</v>
      </c>
      <c r="R142" s="2">
        <f t="shared" si="23"/>
        <v>3.2258064516129004E-2</v>
      </c>
    </row>
    <row r="143" spans="1:18" ht="12.75" customHeight="1">
      <c r="A143" s="28" t="s">
        <v>36</v>
      </c>
      <c r="H143" s="1">
        <v>24</v>
      </c>
      <c r="K143" s="29"/>
      <c r="L143" s="2"/>
      <c r="M143" s="2"/>
      <c r="O143" s="2">
        <f>H143/G142</f>
        <v>0.92307692307692313</v>
      </c>
      <c r="P143" s="24">
        <v>30</v>
      </c>
      <c r="Q143" s="25">
        <f t="shared" si="22"/>
        <v>1</v>
      </c>
      <c r="R143" s="2">
        <f t="shared" si="23"/>
        <v>0</v>
      </c>
    </row>
    <row r="144" spans="1:18" ht="12.75" customHeight="1">
      <c r="A144" s="28" t="s">
        <v>45</v>
      </c>
      <c r="I144" s="1">
        <v>24</v>
      </c>
      <c r="K144" s="29"/>
      <c r="L144" s="2"/>
      <c r="M144" s="2"/>
      <c r="O144" s="2">
        <f>I144/H143</f>
        <v>1</v>
      </c>
      <c r="P144" s="24">
        <v>30</v>
      </c>
      <c r="Q144" s="25">
        <f t="shared" si="22"/>
        <v>1</v>
      </c>
      <c r="R144" s="2">
        <f t="shared" si="23"/>
        <v>0</v>
      </c>
    </row>
    <row r="145" spans="1:18" ht="12.75" customHeight="1">
      <c r="A145" s="28" t="s">
        <v>46</v>
      </c>
      <c r="J145" s="1">
        <v>24</v>
      </c>
      <c r="K145" s="29">
        <v>22</v>
      </c>
      <c r="L145" s="2"/>
      <c r="M145" s="2"/>
      <c r="O145" s="2">
        <f>J145/I144</f>
        <v>1</v>
      </c>
      <c r="P145" s="24">
        <v>30</v>
      </c>
      <c r="Q145" s="25">
        <f t="shared" si="22"/>
        <v>1</v>
      </c>
      <c r="R145" s="2">
        <f t="shared" si="23"/>
        <v>0</v>
      </c>
    </row>
    <row r="146" spans="1:18" ht="12.75" customHeight="1">
      <c r="A146" s="28" t="s">
        <v>47</v>
      </c>
      <c r="J146" s="1">
        <v>2</v>
      </c>
      <c r="K146" s="29">
        <v>2</v>
      </c>
      <c r="L146" s="2"/>
      <c r="M146" s="2"/>
      <c r="O146" s="2"/>
      <c r="P146" s="24">
        <v>8</v>
      </c>
      <c r="Q146" s="25"/>
      <c r="R146" s="2"/>
    </row>
    <row r="147" spans="1:18" ht="12.75" customHeight="1">
      <c r="A147" s="28" t="s">
        <v>48</v>
      </c>
      <c r="J147" s="1">
        <v>3</v>
      </c>
      <c r="K147" s="29">
        <v>1</v>
      </c>
      <c r="L147" s="2"/>
      <c r="M147" s="2"/>
      <c r="O147" s="2"/>
      <c r="P147" s="24">
        <v>4</v>
      </c>
      <c r="Q147" s="25"/>
      <c r="R147" s="2"/>
    </row>
    <row r="148" spans="1:18" ht="12.75" customHeight="1">
      <c r="A148" s="28" t="s">
        <v>51</v>
      </c>
      <c r="J148" s="1">
        <v>2</v>
      </c>
      <c r="K148" s="29"/>
      <c r="L148" s="2"/>
      <c r="M148" s="2"/>
      <c r="O148" s="2"/>
      <c r="P148" s="24">
        <v>2</v>
      </c>
      <c r="Q148" s="25"/>
      <c r="R148" s="2"/>
    </row>
    <row r="149" spans="1:18" ht="12.75" customHeight="1">
      <c r="K149" s="1">
        <f>SUM(K145:K147)</f>
        <v>25</v>
      </c>
      <c r="L149" s="2">
        <f>K145/B137</f>
        <v>0.55000000000000004</v>
      </c>
      <c r="M149" s="2">
        <f>K149/B137</f>
        <v>0.625</v>
      </c>
      <c r="N149" s="2">
        <f>M149-L149</f>
        <v>7.4999999999999956E-2</v>
      </c>
      <c r="O149" s="2"/>
    </row>
    <row r="150" spans="1:18" ht="12.75" customHeight="1">
      <c r="A150" s="3" t="s">
        <v>52</v>
      </c>
      <c r="L150" s="2"/>
      <c r="M150" s="2"/>
      <c r="O150" s="2"/>
    </row>
    <row r="151" spans="1:18" ht="25.5" customHeight="1">
      <c r="B151" s="160" t="s">
        <v>1</v>
      </c>
      <c r="C151" s="161"/>
      <c r="D151" s="161"/>
      <c r="E151" s="161"/>
      <c r="F151" s="161"/>
      <c r="G151" s="161"/>
      <c r="H151" s="161"/>
      <c r="I151" s="161"/>
      <c r="J151" s="161"/>
      <c r="L151" s="4" t="s">
        <v>2</v>
      </c>
      <c r="M151" s="4" t="s">
        <v>3</v>
      </c>
      <c r="N151" s="5" t="s">
        <v>4</v>
      </c>
      <c r="O151" s="4" t="s">
        <v>5</v>
      </c>
      <c r="P151" s="6" t="s">
        <v>6</v>
      </c>
      <c r="Q151" s="6" t="s">
        <v>7</v>
      </c>
      <c r="R151" s="7" t="s">
        <v>8</v>
      </c>
    </row>
    <row r="152" spans="1:18" ht="12.75" customHeight="1">
      <c r="A152" s="9" t="s">
        <v>9</v>
      </c>
      <c r="B152" s="10">
        <v>1</v>
      </c>
      <c r="C152" s="10">
        <v>2</v>
      </c>
      <c r="D152" s="10">
        <v>3</v>
      </c>
      <c r="E152" s="10">
        <v>4</v>
      </c>
      <c r="F152" s="10">
        <v>5</v>
      </c>
      <c r="G152" s="10">
        <v>6</v>
      </c>
      <c r="H152" s="10">
        <v>7</v>
      </c>
      <c r="I152" s="10">
        <v>8</v>
      </c>
      <c r="J152" s="10">
        <v>9</v>
      </c>
      <c r="K152" s="11" t="s">
        <v>10</v>
      </c>
      <c r="L152" s="12"/>
      <c r="M152" s="12"/>
      <c r="N152" s="13"/>
      <c r="O152" s="14"/>
      <c r="P152" s="15"/>
      <c r="Q152" s="15"/>
      <c r="R152" s="2"/>
    </row>
    <row r="153" spans="1:18" ht="12.75" customHeight="1">
      <c r="A153" s="28" t="s">
        <v>26</v>
      </c>
      <c r="B153" s="19">
        <v>13</v>
      </c>
      <c r="C153" s="19"/>
      <c r="D153" s="19"/>
      <c r="E153" s="19"/>
      <c r="F153" s="19"/>
      <c r="G153" s="19"/>
      <c r="H153" s="19"/>
      <c r="I153" s="19"/>
      <c r="J153" s="19"/>
      <c r="K153" s="29"/>
      <c r="L153" s="12"/>
      <c r="M153" s="12"/>
      <c r="N153" s="13"/>
      <c r="O153" s="14"/>
      <c r="P153" s="21">
        <f>B153</f>
        <v>13</v>
      </c>
      <c r="Q153" s="15"/>
      <c r="R153" s="2"/>
    </row>
    <row r="154" spans="1:18" ht="12.75" customHeight="1">
      <c r="A154" s="28" t="s">
        <v>27</v>
      </c>
      <c r="C154" s="1">
        <v>11</v>
      </c>
      <c r="K154" s="29"/>
      <c r="L154" s="2"/>
      <c r="M154" s="2"/>
      <c r="O154" s="14">
        <f>C154/B153</f>
        <v>0.84615384615384615</v>
      </c>
      <c r="P154" s="24">
        <v>13</v>
      </c>
      <c r="Q154" s="25">
        <f t="shared" ref="Q154:Q161" si="24">P154/P153</f>
        <v>1</v>
      </c>
      <c r="R154" s="2">
        <f t="shared" ref="R154:R161" si="25">100%-Q154</f>
        <v>0</v>
      </c>
    </row>
    <row r="155" spans="1:18" ht="12.75" customHeight="1">
      <c r="A155" s="28" t="s">
        <v>28</v>
      </c>
      <c r="D155" s="1">
        <v>8</v>
      </c>
      <c r="K155" s="29"/>
      <c r="L155" s="2"/>
      <c r="M155" s="2"/>
      <c r="O155" s="2">
        <f>D155/C154</f>
        <v>0.72727272727272729</v>
      </c>
      <c r="P155" s="24">
        <v>13</v>
      </c>
      <c r="Q155" s="25">
        <f t="shared" si="24"/>
        <v>1</v>
      </c>
      <c r="R155" s="2">
        <f t="shared" si="25"/>
        <v>0</v>
      </c>
    </row>
    <row r="156" spans="1:18" ht="12.75" customHeight="1">
      <c r="A156" s="28" t="s">
        <v>29</v>
      </c>
      <c r="E156" s="1">
        <v>8</v>
      </c>
      <c r="K156" s="29"/>
      <c r="L156" s="2"/>
      <c r="M156" s="2"/>
      <c r="O156" s="2">
        <f>E156/D155</f>
        <v>1</v>
      </c>
      <c r="P156" s="24">
        <v>13</v>
      </c>
      <c r="Q156" s="25">
        <f t="shared" si="24"/>
        <v>1</v>
      </c>
      <c r="R156" s="2">
        <f t="shared" si="25"/>
        <v>0</v>
      </c>
    </row>
    <row r="157" spans="1:18" ht="12.75" customHeight="1">
      <c r="A157" s="28" t="s">
        <v>35</v>
      </c>
      <c r="F157" s="1">
        <v>8</v>
      </c>
      <c r="K157" s="29"/>
      <c r="L157" s="2"/>
      <c r="M157" s="2"/>
      <c r="O157" s="2">
        <f>F157/E156</f>
        <v>1</v>
      </c>
      <c r="P157" s="24">
        <v>8</v>
      </c>
      <c r="Q157" s="25">
        <f t="shared" si="24"/>
        <v>0.61538461538461542</v>
      </c>
      <c r="R157" s="2">
        <f t="shared" si="25"/>
        <v>0.38461538461538458</v>
      </c>
    </row>
    <row r="158" spans="1:18" ht="12.75" customHeight="1">
      <c r="A158" s="28" t="s">
        <v>36</v>
      </c>
      <c r="G158" s="1">
        <v>8</v>
      </c>
      <c r="K158" s="29"/>
      <c r="L158" s="2"/>
      <c r="M158" s="2"/>
      <c r="O158" s="2">
        <f>G158/F157</f>
        <v>1</v>
      </c>
      <c r="P158" s="24">
        <v>12</v>
      </c>
      <c r="Q158" s="25">
        <f t="shared" si="24"/>
        <v>1.5</v>
      </c>
      <c r="R158" s="2">
        <f t="shared" si="25"/>
        <v>-0.5</v>
      </c>
    </row>
    <row r="159" spans="1:18" ht="12.75" customHeight="1">
      <c r="A159" s="28" t="s">
        <v>45</v>
      </c>
      <c r="H159" s="1">
        <v>8</v>
      </c>
      <c r="K159" s="29"/>
      <c r="L159" s="2"/>
      <c r="M159" s="2"/>
      <c r="O159" s="2">
        <f>H159/G158</f>
        <v>1</v>
      </c>
      <c r="P159" s="24">
        <v>12</v>
      </c>
      <c r="Q159" s="25">
        <f t="shared" si="24"/>
        <v>1</v>
      </c>
      <c r="R159" s="2">
        <f t="shared" si="25"/>
        <v>0</v>
      </c>
    </row>
    <row r="160" spans="1:18" ht="12.75" customHeight="1">
      <c r="A160" s="28" t="s">
        <v>46</v>
      </c>
      <c r="I160" s="1">
        <v>8</v>
      </c>
      <c r="K160" s="29"/>
      <c r="L160" s="2"/>
      <c r="M160" s="2"/>
      <c r="O160" s="2">
        <f>I160/H159</f>
        <v>1</v>
      </c>
      <c r="P160" s="24">
        <v>16</v>
      </c>
      <c r="Q160" s="25">
        <f t="shared" si="24"/>
        <v>1.3333333333333333</v>
      </c>
      <c r="R160" s="2">
        <f t="shared" si="25"/>
        <v>-0.33333333333333326</v>
      </c>
    </row>
    <row r="161" spans="1:18" ht="12.75" customHeight="1">
      <c r="A161" s="28" t="s">
        <v>47</v>
      </c>
      <c r="J161" s="1">
        <v>8</v>
      </c>
      <c r="K161" s="29">
        <v>8</v>
      </c>
      <c r="L161" s="2"/>
      <c r="M161" s="2"/>
      <c r="O161" s="2">
        <f>J161/I160</f>
        <v>1</v>
      </c>
      <c r="P161" s="24">
        <v>13</v>
      </c>
      <c r="Q161" s="25">
        <f t="shared" si="24"/>
        <v>0.8125</v>
      </c>
      <c r="R161" s="2">
        <f t="shared" si="25"/>
        <v>0.1875</v>
      </c>
    </row>
    <row r="162" spans="1:18" ht="12.75" customHeight="1">
      <c r="A162" s="28" t="s">
        <v>48</v>
      </c>
      <c r="J162" s="1">
        <v>1</v>
      </c>
      <c r="K162" s="29"/>
      <c r="L162" s="2"/>
      <c r="M162" s="2"/>
      <c r="O162" s="2"/>
      <c r="P162" s="24">
        <v>1</v>
      </c>
      <c r="Q162" s="25"/>
      <c r="R162" s="2"/>
    </row>
    <row r="163" spans="1:18" ht="12.75" customHeight="1">
      <c r="A163" s="28" t="s">
        <v>51</v>
      </c>
      <c r="J163" s="1">
        <v>1</v>
      </c>
      <c r="K163" s="29"/>
      <c r="L163" s="2"/>
      <c r="M163" s="2"/>
      <c r="O163" s="2"/>
      <c r="P163" s="24">
        <v>1</v>
      </c>
      <c r="Q163" s="25"/>
      <c r="R163" s="2"/>
    </row>
    <row r="164" spans="1:18" ht="12.75" customHeight="1">
      <c r="A164" s="28" t="s">
        <v>53</v>
      </c>
      <c r="J164" s="1">
        <v>1</v>
      </c>
      <c r="K164" s="29"/>
      <c r="L164" s="2"/>
      <c r="M164" s="2"/>
      <c r="O164" s="2"/>
      <c r="P164" s="24">
        <v>1</v>
      </c>
      <c r="Q164" s="25"/>
      <c r="R164" s="2"/>
    </row>
    <row r="165" spans="1:18" ht="12.75" customHeight="1">
      <c r="K165" s="1">
        <f>SUM(K161)</f>
        <v>8</v>
      </c>
      <c r="L165" s="2">
        <f>K161/B153</f>
        <v>0.61538461538461542</v>
      </c>
      <c r="M165" s="2">
        <f>K165/B153</f>
        <v>0.61538461538461542</v>
      </c>
      <c r="N165" s="2">
        <f>M165-L165</f>
        <v>0</v>
      </c>
      <c r="O165" s="2"/>
    </row>
    <row r="166" spans="1:18" ht="12.75" customHeight="1">
      <c r="A166" s="3" t="s">
        <v>54</v>
      </c>
      <c r="L166" s="2"/>
      <c r="M166" s="2"/>
      <c r="O166" s="2"/>
    </row>
    <row r="167" spans="1:18" ht="25.5" customHeight="1">
      <c r="B167" s="160" t="s">
        <v>1</v>
      </c>
      <c r="C167" s="161"/>
      <c r="D167" s="161"/>
      <c r="E167" s="161"/>
      <c r="F167" s="161"/>
      <c r="G167" s="161"/>
      <c r="H167" s="161"/>
      <c r="I167" s="161"/>
      <c r="J167" s="161"/>
      <c r="L167" s="4" t="s">
        <v>2</v>
      </c>
      <c r="M167" s="4" t="s">
        <v>3</v>
      </c>
      <c r="N167" s="5" t="s">
        <v>4</v>
      </c>
      <c r="O167" s="4" t="s">
        <v>5</v>
      </c>
      <c r="P167" s="6" t="s">
        <v>6</v>
      </c>
      <c r="Q167" s="6" t="s">
        <v>7</v>
      </c>
      <c r="R167" s="7" t="s">
        <v>8</v>
      </c>
    </row>
    <row r="168" spans="1:18" ht="12.75" customHeight="1">
      <c r="A168" s="9" t="s">
        <v>9</v>
      </c>
      <c r="B168" s="10">
        <v>1</v>
      </c>
      <c r="C168" s="10">
        <v>2</v>
      </c>
      <c r="D168" s="10">
        <v>3</v>
      </c>
      <c r="E168" s="10">
        <v>4</v>
      </c>
      <c r="F168" s="10">
        <v>5</v>
      </c>
      <c r="G168" s="10">
        <v>6</v>
      </c>
      <c r="H168" s="10">
        <v>7</v>
      </c>
      <c r="I168" s="10">
        <v>8</v>
      </c>
      <c r="J168" s="10">
        <v>9</v>
      </c>
      <c r="K168" s="11" t="s">
        <v>10</v>
      </c>
      <c r="L168" s="12"/>
      <c r="M168" s="12"/>
      <c r="N168" s="13"/>
      <c r="O168" s="14"/>
      <c r="P168" s="15"/>
      <c r="Q168" s="15"/>
      <c r="R168" s="2"/>
    </row>
    <row r="169" spans="1:18" ht="12.75" customHeight="1">
      <c r="A169" s="28" t="s">
        <v>27</v>
      </c>
      <c r="B169" s="19">
        <v>45</v>
      </c>
      <c r="C169" s="19"/>
      <c r="D169" s="19"/>
      <c r="E169" s="19"/>
      <c r="F169" s="19"/>
      <c r="G169" s="19"/>
      <c r="H169" s="19"/>
      <c r="I169" s="19"/>
      <c r="J169" s="19"/>
      <c r="K169" s="29"/>
      <c r="L169" s="12"/>
      <c r="M169" s="12"/>
      <c r="N169" s="13"/>
      <c r="O169" s="14"/>
      <c r="P169" s="21">
        <f>B169</f>
        <v>45</v>
      </c>
      <c r="Q169" s="15"/>
      <c r="R169" s="2"/>
    </row>
    <row r="170" spans="1:18" ht="12.75" customHeight="1">
      <c r="A170" s="28" t="s">
        <v>28</v>
      </c>
      <c r="C170" s="1">
        <v>37</v>
      </c>
      <c r="K170" s="29"/>
      <c r="L170" s="2"/>
      <c r="M170" s="2"/>
      <c r="O170" s="14">
        <f>C170/B169</f>
        <v>0.82222222222222219</v>
      </c>
      <c r="P170" s="24">
        <v>38</v>
      </c>
      <c r="Q170" s="25">
        <f t="shared" ref="Q170:Q176" si="26">P170/P169</f>
        <v>0.84444444444444444</v>
      </c>
      <c r="R170" s="2">
        <f t="shared" ref="R170:R176" si="27">100%-Q170</f>
        <v>0.15555555555555556</v>
      </c>
    </row>
    <row r="171" spans="1:18" ht="12.75" customHeight="1">
      <c r="A171" s="28" t="s">
        <v>29</v>
      </c>
      <c r="D171" s="1">
        <v>34</v>
      </c>
      <c r="K171" s="29"/>
      <c r="L171" s="2"/>
      <c r="M171" s="2"/>
      <c r="O171" s="2">
        <f>D171/C170</f>
        <v>0.91891891891891897</v>
      </c>
      <c r="P171" s="24">
        <v>35</v>
      </c>
      <c r="Q171" s="25">
        <f t="shared" si="26"/>
        <v>0.92105263157894735</v>
      </c>
      <c r="R171" s="2">
        <f t="shared" si="27"/>
        <v>7.8947368421052655E-2</v>
      </c>
    </row>
    <row r="172" spans="1:18" ht="12.75" customHeight="1">
      <c r="A172" s="28" t="s">
        <v>35</v>
      </c>
      <c r="E172" s="1">
        <v>31</v>
      </c>
      <c r="K172" s="29"/>
      <c r="L172" s="2"/>
      <c r="M172" s="2"/>
      <c r="O172" s="2">
        <f>E172/D171</f>
        <v>0.91176470588235292</v>
      </c>
      <c r="P172" s="24">
        <v>33</v>
      </c>
      <c r="Q172" s="25">
        <f t="shared" si="26"/>
        <v>0.94285714285714284</v>
      </c>
      <c r="R172" s="2">
        <f t="shared" si="27"/>
        <v>5.7142857142857162E-2</v>
      </c>
    </row>
    <row r="173" spans="1:18" ht="12.75" customHeight="1">
      <c r="A173" s="28" t="s">
        <v>36</v>
      </c>
      <c r="F173" s="1">
        <v>30</v>
      </c>
      <c r="K173" s="29"/>
      <c r="L173" s="2"/>
      <c r="M173" s="2"/>
      <c r="O173" s="2">
        <f>F173/E172</f>
        <v>0.967741935483871</v>
      </c>
      <c r="P173" s="24">
        <v>31</v>
      </c>
      <c r="Q173" s="25">
        <f t="shared" si="26"/>
        <v>0.93939393939393945</v>
      </c>
      <c r="R173" s="2">
        <f t="shared" si="27"/>
        <v>6.0606060606060552E-2</v>
      </c>
    </row>
    <row r="174" spans="1:18" ht="12.75" customHeight="1">
      <c r="A174" s="28" t="s">
        <v>45</v>
      </c>
      <c r="G174" s="1">
        <v>27</v>
      </c>
      <c r="K174" s="29"/>
      <c r="L174" s="2"/>
      <c r="M174" s="2"/>
      <c r="O174" s="2">
        <f>G174/F173</f>
        <v>0.9</v>
      </c>
      <c r="P174" s="24">
        <v>31</v>
      </c>
      <c r="Q174" s="25">
        <f t="shared" si="26"/>
        <v>1</v>
      </c>
      <c r="R174" s="2">
        <f t="shared" si="27"/>
        <v>0</v>
      </c>
    </row>
    <row r="175" spans="1:18" ht="12.75" customHeight="1">
      <c r="A175" s="28" t="s">
        <v>46</v>
      </c>
      <c r="H175" s="1">
        <v>27</v>
      </c>
      <c r="K175" s="29"/>
      <c r="L175" s="2"/>
      <c r="M175" s="2"/>
      <c r="O175" s="2">
        <f>H175/G174</f>
        <v>1</v>
      </c>
      <c r="P175" s="24">
        <v>28</v>
      </c>
      <c r="Q175" s="25">
        <f t="shared" si="26"/>
        <v>0.90322580645161288</v>
      </c>
      <c r="R175" s="2">
        <f t="shared" si="27"/>
        <v>9.6774193548387122E-2</v>
      </c>
    </row>
    <row r="176" spans="1:18" ht="12.75" customHeight="1">
      <c r="A176" s="28" t="s">
        <v>47</v>
      </c>
      <c r="I176" s="1">
        <v>27</v>
      </c>
      <c r="K176" s="29"/>
      <c r="L176" s="2"/>
      <c r="M176" s="2"/>
      <c r="O176" s="2">
        <f>I176/H175</f>
        <v>1</v>
      </c>
      <c r="P176" s="24">
        <v>28</v>
      </c>
      <c r="Q176" s="25">
        <f t="shared" si="26"/>
        <v>1</v>
      </c>
      <c r="R176" s="2">
        <f t="shared" si="27"/>
        <v>0</v>
      </c>
    </row>
    <row r="177" spans="1:18" ht="12.75" customHeight="1">
      <c r="A177" s="28" t="s">
        <v>48</v>
      </c>
      <c r="J177" s="1">
        <v>26</v>
      </c>
      <c r="K177" s="29">
        <v>23</v>
      </c>
      <c r="L177" s="2"/>
      <c r="M177" s="2"/>
      <c r="O177" s="2"/>
      <c r="P177" s="24">
        <v>28</v>
      </c>
      <c r="Q177" s="25"/>
      <c r="R177" s="2"/>
    </row>
    <row r="178" spans="1:18" ht="12.75" customHeight="1">
      <c r="A178" s="28" t="s">
        <v>51</v>
      </c>
      <c r="J178" s="1">
        <v>5</v>
      </c>
      <c r="K178" s="29">
        <v>3</v>
      </c>
      <c r="L178" s="2"/>
      <c r="M178" s="2"/>
      <c r="O178" s="2"/>
      <c r="P178" s="24">
        <v>5</v>
      </c>
      <c r="Q178" s="25"/>
      <c r="R178" s="2"/>
    </row>
    <row r="179" spans="1:18" ht="12.75" customHeight="1">
      <c r="A179" s="28" t="s">
        <v>53</v>
      </c>
      <c r="J179" s="1">
        <v>1</v>
      </c>
      <c r="K179" s="29">
        <v>1</v>
      </c>
      <c r="L179" s="2"/>
      <c r="M179" s="2"/>
      <c r="O179" s="2"/>
      <c r="P179" s="24">
        <v>1</v>
      </c>
      <c r="Q179" s="25"/>
      <c r="R179" s="2"/>
    </row>
    <row r="180" spans="1:18" ht="12.75" customHeight="1">
      <c r="K180" s="1">
        <f>SUM(K177:K179)</f>
        <v>27</v>
      </c>
      <c r="L180" s="2">
        <f>K177/B169</f>
        <v>0.51111111111111107</v>
      </c>
      <c r="M180" s="2">
        <f>K180/B169</f>
        <v>0.6</v>
      </c>
      <c r="N180" s="2">
        <f>M180-L180</f>
        <v>8.8888888888888906E-2</v>
      </c>
      <c r="O180" s="2"/>
    </row>
    <row r="181" spans="1:18" ht="12.75" customHeight="1">
      <c r="A181" s="3" t="s">
        <v>55</v>
      </c>
      <c r="L181" s="2"/>
      <c r="M181" s="2"/>
      <c r="O181" s="2"/>
    </row>
    <row r="182" spans="1:18" ht="25.5" customHeight="1">
      <c r="B182" s="160" t="s">
        <v>1</v>
      </c>
      <c r="C182" s="161"/>
      <c r="D182" s="161"/>
      <c r="E182" s="161"/>
      <c r="F182" s="161"/>
      <c r="G182" s="161"/>
      <c r="H182" s="161"/>
      <c r="I182" s="161"/>
      <c r="J182" s="161"/>
      <c r="L182" s="4" t="s">
        <v>2</v>
      </c>
      <c r="M182" s="4" t="s">
        <v>3</v>
      </c>
      <c r="N182" s="5" t="s">
        <v>4</v>
      </c>
      <c r="O182" s="4" t="s">
        <v>5</v>
      </c>
      <c r="P182" s="6" t="s">
        <v>6</v>
      </c>
      <c r="Q182" s="6" t="s">
        <v>7</v>
      </c>
      <c r="R182" s="7" t="s">
        <v>8</v>
      </c>
    </row>
    <row r="183" spans="1:18" ht="12.75" customHeight="1">
      <c r="A183" s="9" t="s">
        <v>9</v>
      </c>
      <c r="B183" s="10">
        <v>1</v>
      </c>
      <c r="C183" s="10">
        <v>2</v>
      </c>
      <c r="D183" s="10">
        <v>3</v>
      </c>
      <c r="E183" s="10">
        <v>4</v>
      </c>
      <c r="F183" s="10">
        <v>5</v>
      </c>
      <c r="G183" s="10">
        <v>6</v>
      </c>
      <c r="H183" s="10">
        <v>7</v>
      </c>
      <c r="I183" s="10">
        <v>8</v>
      </c>
      <c r="J183" s="10">
        <v>9</v>
      </c>
      <c r="K183" s="11" t="s">
        <v>10</v>
      </c>
      <c r="L183" s="12"/>
      <c r="M183" s="12"/>
      <c r="N183" s="13"/>
      <c r="O183" s="14"/>
      <c r="P183" s="15"/>
      <c r="Q183" s="15"/>
      <c r="R183" s="2"/>
    </row>
    <row r="184" spans="1:18" ht="12.75" customHeight="1">
      <c r="A184" s="28" t="s">
        <v>28</v>
      </c>
      <c r="B184" s="19">
        <v>25</v>
      </c>
      <c r="C184" s="19"/>
      <c r="D184" s="19"/>
      <c r="E184" s="19"/>
      <c r="F184" s="19"/>
      <c r="G184" s="19"/>
      <c r="H184" s="19"/>
      <c r="I184" s="19"/>
      <c r="J184" s="19"/>
      <c r="K184" s="29"/>
      <c r="L184" s="12"/>
      <c r="M184" s="12"/>
      <c r="N184" s="13"/>
      <c r="O184" s="14"/>
      <c r="P184" s="21">
        <f>B184</f>
        <v>25</v>
      </c>
      <c r="Q184" s="15"/>
      <c r="R184" s="2"/>
    </row>
    <row r="185" spans="1:18" ht="12.75" customHeight="1">
      <c r="A185" s="28" t="s">
        <v>29</v>
      </c>
      <c r="C185" s="1">
        <v>22</v>
      </c>
      <c r="K185" s="29"/>
      <c r="L185" s="2"/>
      <c r="M185" s="2"/>
      <c r="O185" s="14">
        <f>C185/B184</f>
        <v>0.88</v>
      </c>
      <c r="P185" s="24">
        <v>25</v>
      </c>
      <c r="Q185" s="25">
        <f t="shared" ref="Q185:Q192" si="28">P185/P184</f>
        <v>1</v>
      </c>
      <c r="R185" s="2">
        <f t="shared" ref="R185:R192" si="29">100%-Q185</f>
        <v>0</v>
      </c>
    </row>
    <row r="186" spans="1:18" ht="12.75" customHeight="1">
      <c r="A186" s="28" t="s">
        <v>35</v>
      </c>
      <c r="D186" s="1">
        <v>20</v>
      </c>
      <c r="K186" s="29"/>
      <c r="L186" s="2"/>
      <c r="M186" s="2"/>
      <c r="O186" s="2">
        <f>D186/C185</f>
        <v>0.90909090909090906</v>
      </c>
      <c r="P186" s="24">
        <v>22</v>
      </c>
      <c r="Q186" s="25">
        <f t="shared" si="28"/>
        <v>0.88</v>
      </c>
      <c r="R186" s="2">
        <f t="shared" si="29"/>
        <v>0.12</v>
      </c>
    </row>
    <row r="187" spans="1:18" ht="12.75" customHeight="1">
      <c r="A187" s="28" t="s">
        <v>36</v>
      </c>
      <c r="E187" s="1">
        <v>19</v>
      </c>
      <c r="K187" s="29"/>
      <c r="L187" s="2"/>
      <c r="M187" s="2"/>
      <c r="O187" s="2">
        <f>E187/D186</f>
        <v>0.95</v>
      </c>
      <c r="P187" s="24">
        <v>21</v>
      </c>
      <c r="Q187" s="25">
        <f t="shared" si="28"/>
        <v>0.95454545454545459</v>
      </c>
      <c r="R187" s="2">
        <f t="shared" si="29"/>
        <v>4.5454545454545414E-2</v>
      </c>
    </row>
    <row r="188" spans="1:18" ht="12.75" customHeight="1">
      <c r="A188" s="28" t="s">
        <v>45</v>
      </c>
      <c r="F188" s="1">
        <v>14</v>
      </c>
      <c r="K188" s="29"/>
      <c r="L188" s="2"/>
      <c r="M188" s="2"/>
      <c r="O188" s="2">
        <f>F188/E187</f>
        <v>0.73684210526315785</v>
      </c>
      <c r="P188" s="24">
        <v>18</v>
      </c>
      <c r="Q188" s="25">
        <f t="shared" si="28"/>
        <v>0.8571428571428571</v>
      </c>
      <c r="R188" s="2">
        <f t="shared" si="29"/>
        <v>0.1428571428571429</v>
      </c>
    </row>
    <row r="189" spans="1:18" ht="12.75" customHeight="1">
      <c r="A189" s="28" t="s">
        <v>46</v>
      </c>
      <c r="G189" s="1">
        <v>13</v>
      </c>
      <c r="K189" s="29"/>
      <c r="L189" s="2"/>
      <c r="M189" s="2"/>
      <c r="O189" s="2">
        <f>G189/F188</f>
        <v>0.9285714285714286</v>
      </c>
      <c r="P189" s="24">
        <v>16</v>
      </c>
      <c r="Q189" s="25">
        <f t="shared" si="28"/>
        <v>0.88888888888888884</v>
      </c>
      <c r="R189" s="2">
        <f t="shared" si="29"/>
        <v>0.11111111111111116</v>
      </c>
    </row>
    <row r="190" spans="1:18" ht="12.75" customHeight="1">
      <c r="A190" s="28" t="s">
        <v>47</v>
      </c>
      <c r="H190" s="1">
        <v>13</v>
      </c>
      <c r="K190" s="29"/>
      <c r="L190" s="2"/>
      <c r="M190" s="2"/>
      <c r="O190" s="2">
        <f>H190/G189</f>
        <v>1</v>
      </c>
      <c r="P190" s="24">
        <v>22</v>
      </c>
      <c r="Q190" s="25">
        <f t="shared" si="28"/>
        <v>1.375</v>
      </c>
      <c r="R190" s="2">
        <f t="shared" si="29"/>
        <v>-0.375</v>
      </c>
    </row>
    <row r="191" spans="1:18" ht="12.75" customHeight="1">
      <c r="A191" s="28" t="s">
        <v>48</v>
      </c>
      <c r="I191" s="1">
        <v>12</v>
      </c>
      <c r="K191" s="29"/>
      <c r="L191" s="2"/>
      <c r="M191" s="2"/>
      <c r="O191" s="2">
        <f>I191/H190</f>
        <v>0.92307692307692313</v>
      </c>
      <c r="P191" s="24">
        <v>20</v>
      </c>
      <c r="Q191" s="25">
        <f t="shared" si="28"/>
        <v>0.90909090909090906</v>
      </c>
      <c r="R191" s="2">
        <f t="shared" si="29"/>
        <v>9.0909090909090939E-2</v>
      </c>
    </row>
    <row r="192" spans="1:18" ht="12.75" customHeight="1">
      <c r="A192" s="28" t="s">
        <v>51</v>
      </c>
      <c r="J192" s="1">
        <v>12</v>
      </c>
      <c r="K192" s="29">
        <v>11</v>
      </c>
      <c r="L192" s="2"/>
      <c r="M192" s="2"/>
      <c r="O192" s="2">
        <f>J192/I191</f>
        <v>1</v>
      </c>
      <c r="P192" s="24">
        <v>20</v>
      </c>
      <c r="Q192" s="25">
        <f t="shared" si="28"/>
        <v>1</v>
      </c>
      <c r="R192" s="2">
        <f t="shared" si="29"/>
        <v>0</v>
      </c>
    </row>
    <row r="193" spans="1:22" ht="12.75" customHeight="1">
      <c r="A193" s="28" t="s">
        <v>53</v>
      </c>
      <c r="J193" s="1">
        <v>4</v>
      </c>
      <c r="K193" s="29">
        <v>2</v>
      </c>
      <c r="L193" s="2"/>
      <c r="M193" s="2"/>
      <c r="O193" s="2"/>
      <c r="P193" s="24">
        <v>9</v>
      </c>
      <c r="Q193" s="25"/>
      <c r="R193" s="2"/>
    </row>
    <row r="194" spans="1:22" ht="12.75" customHeight="1">
      <c r="A194" s="28" t="s">
        <v>56</v>
      </c>
      <c r="J194" s="1">
        <v>1</v>
      </c>
      <c r="K194" s="29">
        <v>1</v>
      </c>
      <c r="L194" s="2"/>
      <c r="M194" s="2"/>
      <c r="O194" s="2"/>
      <c r="P194" s="24">
        <v>4</v>
      </c>
      <c r="Q194" s="25"/>
      <c r="R194" s="2"/>
    </row>
    <row r="195" spans="1:22" ht="12.75" customHeight="1">
      <c r="A195" s="28" t="s">
        <v>57</v>
      </c>
      <c r="J195" s="1">
        <v>1</v>
      </c>
      <c r="K195" s="29"/>
      <c r="L195" s="2"/>
      <c r="M195" s="2"/>
      <c r="O195" s="2"/>
      <c r="P195" s="24">
        <v>1</v>
      </c>
      <c r="Q195" s="25"/>
      <c r="R195" s="2"/>
      <c r="S195" s="1" t="s">
        <v>58</v>
      </c>
      <c r="T195" s="1">
        <v>13</v>
      </c>
      <c r="U195" s="1">
        <f>SUM(K192:K194)</f>
        <v>14</v>
      </c>
      <c r="V195" s="1" t="s">
        <v>10</v>
      </c>
    </row>
    <row r="196" spans="1:22" ht="12.75" customHeight="1">
      <c r="A196" s="28" t="s">
        <v>59</v>
      </c>
      <c r="J196" s="1">
        <v>1</v>
      </c>
      <c r="K196" s="29"/>
      <c r="L196" s="2"/>
      <c r="M196" s="2"/>
      <c r="O196" s="2"/>
      <c r="P196" s="24">
        <v>1</v>
      </c>
      <c r="Q196" s="25"/>
      <c r="R196" s="2"/>
      <c r="S196" s="1" t="s">
        <v>60</v>
      </c>
      <c r="T196" s="25">
        <f>T195/B184</f>
        <v>0.52</v>
      </c>
      <c r="U196" s="25">
        <f>T195/U195</f>
        <v>0.9285714285714286</v>
      </c>
      <c r="V196" s="1" t="s">
        <v>61</v>
      </c>
    </row>
    <row r="197" spans="1:22" ht="12.75" customHeight="1">
      <c r="K197" s="1">
        <f>SUM(K192:K194)</f>
        <v>14</v>
      </c>
      <c r="L197" s="2">
        <f>K192/B184</f>
        <v>0.44</v>
      </c>
      <c r="M197" s="2">
        <f>K197/B184</f>
        <v>0.56000000000000005</v>
      </c>
      <c r="N197" s="2">
        <f>M197-L197</f>
        <v>0.12000000000000005</v>
      </c>
      <c r="O197" s="2"/>
    </row>
    <row r="198" spans="1:22" ht="12.75" customHeight="1">
      <c r="A198" s="3" t="s">
        <v>62</v>
      </c>
      <c r="L198" s="2"/>
      <c r="M198" s="2"/>
      <c r="O198" s="2"/>
    </row>
    <row r="199" spans="1:22" ht="25.5" customHeight="1">
      <c r="B199" s="160" t="s">
        <v>1</v>
      </c>
      <c r="C199" s="161"/>
      <c r="D199" s="161"/>
      <c r="E199" s="161"/>
      <c r="F199" s="161"/>
      <c r="G199" s="161"/>
      <c r="H199" s="161"/>
      <c r="I199" s="161"/>
      <c r="J199" s="161"/>
      <c r="L199" s="4" t="s">
        <v>2</v>
      </c>
      <c r="M199" s="4" t="s">
        <v>3</v>
      </c>
      <c r="N199" s="5" t="s">
        <v>4</v>
      </c>
      <c r="O199" s="4" t="s">
        <v>5</v>
      </c>
      <c r="P199" s="6" t="s">
        <v>6</v>
      </c>
      <c r="Q199" s="6" t="s">
        <v>7</v>
      </c>
      <c r="R199" s="7" t="s">
        <v>8</v>
      </c>
    </row>
    <row r="200" spans="1:22" ht="12.75" customHeight="1">
      <c r="A200" s="9" t="s">
        <v>9</v>
      </c>
      <c r="B200" s="10">
        <v>1</v>
      </c>
      <c r="C200" s="10">
        <v>2</v>
      </c>
      <c r="D200" s="10">
        <v>3</v>
      </c>
      <c r="E200" s="10">
        <v>4</v>
      </c>
      <c r="F200" s="10">
        <v>5</v>
      </c>
      <c r="G200" s="10">
        <v>6</v>
      </c>
      <c r="H200" s="10">
        <v>7</v>
      </c>
      <c r="I200" s="10">
        <v>8</v>
      </c>
      <c r="J200" s="10">
        <v>9</v>
      </c>
      <c r="K200" s="11" t="s">
        <v>10</v>
      </c>
      <c r="L200" s="12"/>
      <c r="M200" s="12"/>
      <c r="N200" s="13"/>
      <c r="O200" s="14"/>
      <c r="P200" s="15"/>
      <c r="Q200" s="15"/>
      <c r="R200" s="2"/>
    </row>
    <row r="201" spans="1:22" ht="12.75" customHeight="1">
      <c r="A201" s="28" t="s">
        <v>29</v>
      </c>
      <c r="B201" s="19">
        <v>51</v>
      </c>
      <c r="C201" s="19"/>
      <c r="D201" s="19"/>
      <c r="E201" s="19"/>
      <c r="F201" s="19"/>
      <c r="G201" s="19"/>
      <c r="H201" s="19"/>
      <c r="I201" s="19"/>
      <c r="J201" s="19"/>
      <c r="K201" s="29"/>
      <c r="L201" s="12"/>
      <c r="M201" s="12"/>
      <c r="N201" s="13"/>
      <c r="O201" s="14"/>
      <c r="P201" s="21">
        <f>B201</f>
        <v>51</v>
      </c>
      <c r="Q201" s="15"/>
      <c r="R201" s="2"/>
    </row>
    <row r="202" spans="1:22" ht="12.75" customHeight="1">
      <c r="A202" s="28" t="s">
        <v>35</v>
      </c>
      <c r="C202" s="1">
        <v>50</v>
      </c>
      <c r="K202" s="29"/>
      <c r="L202" s="2"/>
      <c r="M202" s="2"/>
      <c r="O202" s="14">
        <f>C202/B201</f>
        <v>0.98039215686274506</v>
      </c>
      <c r="P202" s="24">
        <v>50</v>
      </c>
      <c r="Q202" s="25">
        <f t="shared" ref="Q202:Q209" si="30">P202/P201</f>
        <v>0.98039215686274506</v>
      </c>
      <c r="R202" s="2">
        <f t="shared" ref="R202:R209" si="31">100%-Q202</f>
        <v>1.9607843137254943E-2</v>
      </c>
    </row>
    <row r="203" spans="1:22" ht="12.75" customHeight="1">
      <c r="A203" s="28" t="s">
        <v>36</v>
      </c>
      <c r="D203" s="1">
        <v>43</v>
      </c>
      <c r="K203" s="29"/>
      <c r="L203" s="2"/>
      <c r="M203" s="2"/>
      <c r="O203" s="2">
        <f>D203/C202</f>
        <v>0.86</v>
      </c>
      <c r="P203" s="24">
        <v>45</v>
      </c>
      <c r="Q203" s="25">
        <f t="shared" si="30"/>
        <v>0.9</v>
      </c>
      <c r="R203" s="2">
        <f t="shared" si="31"/>
        <v>9.9999999999999978E-2</v>
      </c>
    </row>
    <row r="204" spans="1:22" ht="12.75" customHeight="1">
      <c r="A204" s="28" t="s">
        <v>45</v>
      </c>
      <c r="E204" s="1">
        <v>42</v>
      </c>
      <c r="K204" s="29"/>
      <c r="L204" s="2"/>
      <c r="M204" s="2"/>
      <c r="O204" s="2">
        <f>E204/D203</f>
        <v>0.97674418604651159</v>
      </c>
      <c r="P204" s="24">
        <v>45</v>
      </c>
      <c r="Q204" s="25">
        <f t="shared" si="30"/>
        <v>1</v>
      </c>
      <c r="R204" s="2">
        <f t="shared" si="31"/>
        <v>0</v>
      </c>
    </row>
    <row r="205" spans="1:22" ht="12.75" customHeight="1">
      <c r="A205" s="28" t="s">
        <v>46</v>
      </c>
      <c r="F205" s="1">
        <v>39</v>
      </c>
      <c r="K205" s="29"/>
      <c r="L205" s="2"/>
      <c r="M205" s="2"/>
      <c r="O205" s="2">
        <f>F205/E204</f>
        <v>0.9285714285714286</v>
      </c>
      <c r="P205" s="24">
        <v>44</v>
      </c>
      <c r="Q205" s="25">
        <f t="shared" si="30"/>
        <v>0.97777777777777775</v>
      </c>
      <c r="R205" s="2">
        <f t="shared" si="31"/>
        <v>2.2222222222222254E-2</v>
      </c>
    </row>
    <row r="206" spans="1:22" ht="12.75" customHeight="1">
      <c r="A206" s="28" t="s">
        <v>47</v>
      </c>
      <c r="G206" s="1">
        <v>37</v>
      </c>
      <c r="K206" s="29"/>
      <c r="L206" s="2"/>
      <c r="M206" s="2"/>
      <c r="O206" s="2">
        <f>G206/F205</f>
        <v>0.94871794871794868</v>
      </c>
      <c r="P206" s="24">
        <v>42</v>
      </c>
      <c r="Q206" s="25">
        <f t="shared" si="30"/>
        <v>0.95454545454545459</v>
      </c>
      <c r="R206" s="2">
        <f t="shared" si="31"/>
        <v>4.5454545454545414E-2</v>
      </c>
    </row>
    <row r="207" spans="1:22" ht="12.75" customHeight="1">
      <c r="A207" s="28" t="s">
        <v>48</v>
      </c>
      <c r="H207" s="1">
        <v>33</v>
      </c>
      <c r="K207" s="29"/>
      <c r="L207" s="2"/>
      <c r="M207" s="2"/>
      <c r="O207" s="2">
        <f>H207/G206</f>
        <v>0.89189189189189189</v>
      </c>
      <c r="P207" s="24">
        <v>41</v>
      </c>
      <c r="Q207" s="25">
        <f t="shared" si="30"/>
        <v>0.97619047619047616</v>
      </c>
      <c r="R207" s="2">
        <f t="shared" si="31"/>
        <v>2.3809523809523836E-2</v>
      </c>
    </row>
    <row r="208" spans="1:22" ht="12.75" customHeight="1">
      <c r="A208" s="28" t="s">
        <v>51</v>
      </c>
      <c r="I208" s="1">
        <v>33</v>
      </c>
      <c r="K208" s="29"/>
      <c r="L208" s="2"/>
      <c r="M208" s="2"/>
      <c r="O208" s="2">
        <f>I208/H207</f>
        <v>1</v>
      </c>
      <c r="P208" s="24">
        <v>43</v>
      </c>
      <c r="Q208" s="25">
        <f t="shared" si="30"/>
        <v>1.0487804878048781</v>
      </c>
      <c r="R208" s="2">
        <f t="shared" si="31"/>
        <v>-4.8780487804878092E-2</v>
      </c>
    </row>
    <row r="209" spans="1:22" ht="12.75" customHeight="1">
      <c r="A209" s="28" t="s">
        <v>53</v>
      </c>
      <c r="J209" s="1">
        <v>33</v>
      </c>
      <c r="K209" s="29">
        <v>29</v>
      </c>
      <c r="L209" s="2"/>
      <c r="M209" s="2"/>
      <c r="O209" s="2">
        <f>J209/I208</f>
        <v>1</v>
      </c>
      <c r="P209" s="24">
        <v>39</v>
      </c>
      <c r="Q209" s="25">
        <f t="shared" si="30"/>
        <v>0.90697674418604646</v>
      </c>
      <c r="R209" s="2">
        <f t="shared" si="31"/>
        <v>9.3023255813953543E-2</v>
      </c>
    </row>
    <row r="210" spans="1:22" ht="12.75" customHeight="1">
      <c r="A210" s="28" t="s">
        <v>56</v>
      </c>
      <c r="J210" s="1">
        <v>5</v>
      </c>
      <c r="K210" s="29">
        <v>1</v>
      </c>
      <c r="L210" s="2"/>
      <c r="M210" s="2"/>
      <c r="O210" s="2"/>
      <c r="P210" s="24">
        <v>10</v>
      </c>
      <c r="Q210" s="25"/>
      <c r="R210" s="2"/>
    </row>
    <row r="211" spans="1:22" ht="12.75" customHeight="1">
      <c r="A211" s="28" t="s">
        <v>57</v>
      </c>
      <c r="J211" s="1">
        <v>4</v>
      </c>
      <c r="K211" s="29">
        <v>3</v>
      </c>
      <c r="L211" s="2"/>
      <c r="M211" s="2"/>
      <c r="O211" s="2"/>
      <c r="P211" s="24">
        <v>8</v>
      </c>
      <c r="Q211" s="25"/>
      <c r="R211" s="2"/>
    </row>
    <row r="212" spans="1:22" ht="12.75" customHeight="1">
      <c r="A212" s="28" t="s">
        <v>59</v>
      </c>
      <c r="J212" s="1">
        <v>3</v>
      </c>
      <c r="K212" s="29">
        <v>2</v>
      </c>
      <c r="L212" s="2"/>
      <c r="M212" s="2"/>
      <c r="O212" s="2"/>
      <c r="P212" s="24">
        <v>5</v>
      </c>
      <c r="Q212" s="25"/>
      <c r="R212" s="2"/>
      <c r="S212" s="1" t="s">
        <v>58</v>
      </c>
      <c r="T212" s="1">
        <v>34</v>
      </c>
      <c r="U212" s="1">
        <f>K215</f>
        <v>38</v>
      </c>
      <c r="V212" s="1" t="s">
        <v>10</v>
      </c>
    </row>
    <row r="213" spans="1:22" ht="12.75" customHeight="1">
      <c r="A213" s="28" t="s">
        <v>63</v>
      </c>
      <c r="J213" s="1">
        <v>1</v>
      </c>
      <c r="K213" s="29">
        <v>1</v>
      </c>
      <c r="L213" s="2"/>
      <c r="M213" s="2"/>
      <c r="O213" s="2"/>
      <c r="P213" s="24">
        <v>2</v>
      </c>
      <c r="Q213" s="25"/>
      <c r="R213" s="2"/>
      <c r="S213" s="1" t="s">
        <v>60</v>
      </c>
      <c r="T213" s="25">
        <f>T212/B201</f>
        <v>0.66666666666666663</v>
      </c>
      <c r="U213" s="25">
        <f>T212/U212</f>
        <v>0.89473684210526316</v>
      </c>
      <c r="V213" s="1" t="s">
        <v>61</v>
      </c>
    </row>
    <row r="214" spans="1:22" ht="12.75" customHeight="1">
      <c r="A214" s="28" t="s">
        <v>64</v>
      </c>
      <c r="J214" s="1">
        <v>1</v>
      </c>
      <c r="K214" s="29">
        <v>2</v>
      </c>
      <c r="L214" s="2"/>
      <c r="M214" s="2"/>
      <c r="O214" s="2"/>
      <c r="P214" s="24">
        <v>1</v>
      </c>
      <c r="Q214" s="25"/>
      <c r="R214" s="2"/>
    </row>
    <row r="215" spans="1:22" ht="12.75" customHeight="1">
      <c r="K215" s="1">
        <f>SUM(K209:K214)</f>
        <v>38</v>
      </c>
      <c r="L215" s="2">
        <f>K209/B201</f>
        <v>0.56862745098039214</v>
      </c>
      <c r="M215" s="2">
        <f>K215/B201</f>
        <v>0.74509803921568629</v>
      </c>
      <c r="N215" s="2">
        <f>M215-L215</f>
        <v>0.17647058823529416</v>
      </c>
      <c r="O215" s="2"/>
    </row>
    <row r="216" spans="1:22" ht="12.75" customHeight="1">
      <c r="A216" s="3" t="s">
        <v>65</v>
      </c>
      <c r="L216" s="2"/>
      <c r="M216" s="2"/>
      <c r="O216" s="2"/>
    </row>
    <row r="217" spans="1:22" ht="25.5" customHeight="1">
      <c r="B217" s="160" t="s">
        <v>1</v>
      </c>
      <c r="C217" s="161"/>
      <c r="D217" s="161"/>
      <c r="E217" s="161"/>
      <c r="F217" s="161"/>
      <c r="G217" s="161"/>
      <c r="H217" s="161"/>
      <c r="I217" s="161"/>
      <c r="J217" s="161"/>
      <c r="L217" s="4" t="s">
        <v>2</v>
      </c>
      <c r="M217" s="4" t="s">
        <v>3</v>
      </c>
      <c r="N217" s="5" t="s">
        <v>4</v>
      </c>
      <c r="O217" s="4" t="s">
        <v>5</v>
      </c>
      <c r="P217" s="6" t="s">
        <v>6</v>
      </c>
      <c r="Q217" s="6" t="s">
        <v>7</v>
      </c>
      <c r="R217" s="7" t="s">
        <v>8</v>
      </c>
    </row>
    <row r="218" spans="1:22" ht="12.75" customHeight="1">
      <c r="A218" s="9" t="s">
        <v>9</v>
      </c>
      <c r="B218" s="10">
        <v>1</v>
      </c>
      <c r="C218" s="10">
        <v>2</v>
      </c>
      <c r="D218" s="10">
        <v>3</v>
      </c>
      <c r="E218" s="10">
        <v>4</v>
      </c>
      <c r="F218" s="10">
        <v>5</v>
      </c>
      <c r="G218" s="10">
        <v>6</v>
      </c>
      <c r="H218" s="10">
        <v>7</v>
      </c>
      <c r="I218" s="10">
        <v>8</v>
      </c>
      <c r="J218" s="10">
        <v>9</v>
      </c>
      <c r="K218" s="11" t="s">
        <v>10</v>
      </c>
      <c r="L218" s="12"/>
      <c r="M218" s="12"/>
      <c r="N218" s="13"/>
      <c r="O218" s="14"/>
      <c r="P218" s="15"/>
      <c r="Q218" s="15"/>
      <c r="R218" s="2"/>
    </row>
    <row r="219" spans="1:22" ht="12.75" customHeight="1">
      <c r="A219" s="28" t="s">
        <v>35</v>
      </c>
      <c r="B219" s="19">
        <v>27</v>
      </c>
      <c r="C219" s="19"/>
      <c r="D219" s="19"/>
      <c r="E219" s="19"/>
      <c r="F219" s="19"/>
      <c r="G219" s="19"/>
      <c r="H219" s="19"/>
      <c r="I219" s="19"/>
      <c r="J219" s="19"/>
      <c r="K219" s="29"/>
      <c r="L219" s="12"/>
      <c r="M219" s="12"/>
      <c r="N219" s="13"/>
      <c r="O219" s="14"/>
      <c r="P219" s="21">
        <f>B219</f>
        <v>27</v>
      </c>
      <c r="Q219" s="15"/>
      <c r="R219" s="2"/>
    </row>
    <row r="220" spans="1:22" ht="12.75" customHeight="1">
      <c r="A220" s="28" t="s">
        <v>36</v>
      </c>
      <c r="C220" s="1">
        <v>27</v>
      </c>
      <c r="K220" s="29"/>
      <c r="L220" s="2"/>
      <c r="M220" s="2"/>
      <c r="O220" s="14">
        <f>C220/B219</f>
        <v>1</v>
      </c>
      <c r="P220" s="24">
        <v>27</v>
      </c>
      <c r="Q220" s="25">
        <f t="shared" ref="Q220:Q227" si="32">P220/P219</f>
        <v>1</v>
      </c>
      <c r="R220" s="2">
        <f t="shared" ref="R220:R227" si="33">100%-Q220</f>
        <v>0</v>
      </c>
    </row>
    <row r="221" spans="1:22" ht="12.75" customHeight="1">
      <c r="A221" s="28" t="s">
        <v>45</v>
      </c>
      <c r="D221" s="1">
        <v>18</v>
      </c>
      <c r="K221" s="29"/>
      <c r="L221" s="2"/>
      <c r="M221" s="2"/>
      <c r="O221" s="2">
        <f>D221/C220</f>
        <v>0.66666666666666663</v>
      </c>
      <c r="P221" s="24">
        <v>25</v>
      </c>
      <c r="Q221" s="25">
        <f t="shared" si="32"/>
        <v>0.92592592592592593</v>
      </c>
      <c r="R221" s="2">
        <f t="shared" si="33"/>
        <v>7.407407407407407E-2</v>
      </c>
    </row>
    <row r="222" spans="1:22" ht="12.75" customHeight="1">
      <c r="A222" s="28" t="s">
        <v>46</v>
      </c>
      <c r="E222" s="1">
        <v>12</v>
      </c>
      <c r="K222" s="29"/>
      <c r="L222" s="2"/>
      <c r="M222" s="2"/>
      <c r="O222" s="2">
        <f>E222/D221</f>
        <v>0.66666666666666663</v>
      </c>
      <c r="P222" s="24">
        <v>17</v>
      </c>
      <c r="Q222" s="25">
        <f t="shared" si="32"/>
        <v>0.68</v>
      </c>
      <c r="R222" s="2">
        <f t="shared" si="33"/>
        <v>0.31999999999999995</v>
      </c>
    </row>
    <row r="223" spans="1:22" ht="12.75" customHeight="1">
      <c r="A223" s="28" t="s">
        <v>47</v>
      </c>
      <c r="F223" s="1">
        <v>11</v>
      </c>
      <c r="K223" s="29"/>
      <c r="L223" s="2"/>
      <c r="M223" s="2"/>
      <c r="O223" s="2">
        <f>F223/E222</f>
        <v>0.91666666666666663</v>
      </c>
      <c r="P223" s="24">
        <v>19</v>
      </c>
      <c r="Q223" s="25">
        <f t="shared" si="32"/>
        <v>1.1176470588235294</v>
      </c>
      <c r="R223" s="2">
        <f t="shared" si="33"/>
        <v>-0.11764705882352944</v>
      </c>
    </row>
    <row r="224" spans="1:22" ht="12.75" customHeight="1">
      <c r="A224" s="28" t="s">
        <v>48</v>
      </c>
      <c r="G224" s="1">
        <v>11</v>
      </c>
      <c r="K224" s="29"/>
      <c r="L224" s="2"/>
      <c r="M224" s="2"/>
      <c r="O224" s="2">
        <f>G224/F223</f>
        <v>1</v>
      </c>
      <c r="P224" s="24">
        <v>15</v>
      </c>
      <c r="Q224" s="25">
        <f t="shared" si="32"/>
        <v>0.78947368421052633</v>
      </c>
      <c r="R224" s="2">
        <f t="shared" si="33"/>
        <v>0.21052631578947367</v>
      </c>
    </row>
    <row r="225" spans="1:22" ht="12.75" customHeight="1">
      <c r="A225" s="28" t="s">
        <v>51</v>
      </c>
      <c r="H225" s="1">
        <v>10</v>
      </c>
      <c r="K225" s="29"/>
      <c r="L225" s="2"/>
      <c r="M225" s="2"/>
      <c r="O225" s="2">
        <f>H225/G224</f>
        <v>0.90909090909090906</v>
      </c>
      <c r="P225" s="24">
        <v>18</v>
      </c>
      <c r="Q225" s="25">
        <f t="shared" si="32"/>
        <v>1.2</v>
      </c>
      <c r="R225" s="2">
        <f t="shared" si="33"/>
        <v>-0.19999999999999996</v>
      </c>
    </row>
    <row r="226" spans="1:22" ht="12.75" customHeight="1">
      <c r="A226" s="28" t="s">
        <v>53</v>
      </c>
      <c r="I226" s="1">
        <v>10</v>
      </c>
      <c r="K226" s="29"/>
      <c r="L226" s="2"/>
      <c r="M226" s="2"/>
      <c r="O226" s="2">
        <f>I226/H225</f>
        <v>1</v>
      </c>
      <c r="P226" s="24">
        <v>18</v>
      </c>
      <c r="Q226" s="25">
        <f t="shared" si="32"/>
        <v>1</v>
      </c>
      <c r="R226" s="2">
        <f t="shared" si="33"/>
        <v>0</v>
      </c>
    </row>
    <row r="227" spans="1:22" ht="12.75" customHeight="1">
      <c r="A227" s="28" t="s">
        <v>56</v>
      </c>
      <c r="J227" s="1">
        <v>10</v>
      </c>
      <c r="K227" s="29">
        <v>9</v>
      </c>
      <c r="L227" s="2"/>
      <c r="M227" s="2"/>
      <c r="O227" s="2">
        <f>J227/I226</f>
        <v>1</v>
      </c>
      <c r="P227" s="24">
        <v>18</v>
      </c>
      <c r="Q227" s="25">
        <f t="shared" si="32"/>
        <v>1</v>
      </c>
      <c r="R227" s="2">
        <f t="shared" si="33"/>
        <v>0</v>
      </c>
    </row>
    <row r="228" spans="1:22" ht="12.75" customHeight="1">
      <c r="A228" s="28" t="s">
        <v>57</v>
      </c>
      <c r="J228" s="1">
        <v>4</v>
      </c>
      <c r="K228" s="29">
        <v>2</v>
      </c>
      <c r="L228" s="2"/>
      <c r="M228" s="2"/>
      <c r="O228" s="2"/>
      <c r="P228" s="24">
        <v>6</v>
      </c>
      <c r="Q228" s="25"/>
      <c r="R228" s="2"/>
    </row>
    <row r="229" spans="1:22" ht="12.75" customHeight="1">
      <c r="A229" s="28" t="s">
        <v>59</v>
      </c>
      <c r="J229" s="1">
        <v>2</v>
      </c>
      <c r="K229" s="29">
        <v>2</v>
      </c>
      <c r="L229" s="2"/>
      <c r="M229" s="2"/>
      <c r="O229" s="2"/>
      <c r="P229" s="24">
        <v>2</v>
      </c>
      <c r="Q229" s="25"/>
      <c r="R229" s="2"/>
    </row>
    <row r="230" spans="1:22" ht="12.75" customHeight="1">
      <c r="A230" s="28" t="s">
        <v>63</v>
      </c>
      <c r="K230" s="29"/>
      <c r="L230" s="2"/>
      <c r="M230" s="2"/>
      <c r="O230" s="2"/>
      <c r="P230" s="24"/>
      <c r="Q230" s="25"/>
      <c r="R230" s="2"/>
      <c r="S230" s="1" t="s">
        <v>58</v>
      </c>
      <c r="T230" s="1">
        <v>13</v>
      </c>
      <c r="U230" s="1">
        <f>SUM(K227:K229)</f>
        <v>13</v>
      </c>
      <c r="V230" s="1" t="s">
        <v>10</v>
      </c>
    </row>
    <row r="231" spans="1:22" ht="12.75" customHeight="1">
      <c r="A231" s="28" t="s">
        <v>64</v>
      </c>
      <c r="K231" s="29"/>
      <c r="L231" s="2"/>
      <c r="M231" s="2"/>
      <c r="O231" s="2"/>
      <c r="P231" s="24"/>
      <c r="Q231" s="25"/>
      <c r="R231" s="2"/>
      <c r="S231" s="1" t="s">
        <v>60</v>
      </c>
      <c r="T231" s="25">
        <f>T230/B219</f>
        <v>0.48148148148148145</v>
      </c>
      <c r="U231" s="25">
        <f>T230/U230</f>
        <v>1</v>
      </c>
      <c r="V231" s="1" t="s">
        <v>61</v>
      </c>
    </row>
    <row r="232" spans="1:22" ht="12.75" customHeight="1">
      <c r="K232" s="1">
        <f>SUM(K227:K229)</f>
        <v>13</v>
      </c>
      <c r="L232" s="2">
        <f>K227/B219</f>
        <v>0.33333333333333331</v>
      </c>
      <c r="M232" s="2">
        <f>K232/B219</f>
        <v>0.48148148148148145</v>
      </c>
      <c r="N232" s="2">
        <f>M232-L232</f>
        <v>0.14814814814814814</v>
      </c>
      <c r="O232" s="2"/>
    </row>
    <row r="233" spans="1:22" ht="12.75" customHeight="1">
      <c r="A233" s="3" t="s">
        <v>66</v>
      </c>
      <c r="L233" s="2"/>
      <c r="M233" s="2"/>
      <c r="O233" s="2"/>
    </row>
    <row r="234" spans="1:22" ht="25.5" customHeight="1">
      <c r="B234" s="160" t="s">
        <v>1</v>
      </c>
      <c r="C234" s="161"/>
      <c r="D234" s="161"/>
      <c r="E234" s="161"/>
      <c r="F234" s="161"/>
      <c r="G234" s="161"/>
      <c r="H234" s="161"/>
      <c r="I234" s="161"/>
      <c r="J234" s="161"/>
      <c r="L234" s="4" t="s">
        <v>2</v>
      </c>
      <c r="M234" s="4" t="s">
        <v>3</v>
      </c>
      <c r="N234" s="5" t="s">
        <v>4</v>
      </c>
      <c r="O234" s="4" t="s">
        <v>5</v>
      </c>
      <c r="P234" s="6" t="s">
        <v>6</v>
      </c>
      <c r="Q234" s="6" t="s">
        <v>7</v>
      </c>
      <c r="R234" s="7" t="s">
        <v>8</v>
      </c>
    </row>
    <row r="235" spans="1:22" ht="12.75" customHeight="1">
      <c r="A235" s="9" t="s">
        <v>9</v>
      </c>
      <c r="B235" s="10">
        <v>1</v>
      </c>
      <c r="C235" s="10">
        <v>2</v>
      </c>
      <c r="D235" s="10">
        <v>3</v>
      </c>
      <c r="E235" s="10">
        <v>4</v>
      </c>
      <c r="F235" s="10">
        <v>5</v>
      </c>
      <c r="G235" s="10">
        <v>6</v>
      </c>
      <c r="H235" s="10">
        <v>7</v>
      </c>
      <c r="I235" s="10">
        <v>8</v>
      </c>
      <c r="J235" s="10">
        <v>9</v>
      </c>
      <c r="K235" s="11" t="s">
        <v>10</v>
      </c>
      <c r="L235" s="12"/>
      <c r="M235" s="12"/>
      <c r="N235" s="13"/>
      <c r="O235" s="14"/>
      <c r="P235" s="15"/>
      <c r="Q235" s="15"/>
      <c r="R235" s="2"/>
    </row>
    <row r="236" spans="1:22" ht="12.75" customHeight="1">
      <c r="A236" s="28" t="s">
        <v>36</v>
      </c>
      <c r="B236" s="19">
        <v>44</v>
      </c>
      <c r="C236" s="19"/>
      <c r="D236" s="19"/>
      <c r="E236" s="19"/>
      <c r="F236" s="19"/>
      <c r="G236" s="19"/>
      <c r="H236" s="19"/>
      <c r="I236" s="19"/>
      <c r="J236" s="19"/>
      <c r="K236" s="29"/>
      <c r="L236" s="12"/>
      <c r="M236" s="12"/>
      <c r="N236" s="13"/>
      <c r="O236" s="14"/>
      <c r="P236" s="21">
        <f>B236</f>
        <v>44</v>
      </c>
      <c r="Q236" s="15"/>
      <c r="R236" s="2"/>
    </row>
    <row r="237" spans="1:22" ht="12.75" customHeight="1">
      <c r="A237" s="28" t="s">
        <v>45</v>
      </c>
      <c r="C237" s="1">
        <v>42</v>
      </c>
      <c r="K237" s="29"/>
      <c r="L237" s="2"/>
      <c r="M237" s="2"/>
      <c r="O237" s="14">
        <f>C237/B236</f>
        <v>0.95454545454545459</v>
      </c>
      <c r="P237" s="24">
        <v>44</v>
      </c>
      <c r="Q237" s="25">
        <f t="shared" ref="Q237:Q244" si="34">P237/P236</f>
        <v>1</v>
      </c>
      <c r="R237" s="2">
        <f t="shared" ref="R237:R244" si="35">100%-Q237</f>
        <v>0</v>
      </c>
    </row>
    <row r="238" spans="1:22" ht="12.75" customHeight="1">
      <c r="A238" s="28" t="s">
        <v>46</v>
      </c>
      <c r="D238" s="1">
        <v>39</v>
      </c>
      <c r="K238" s="29"/>
      <c r="L238" s="2"/>
      <c r="M238" s="2"/>
      <c r="O238" s="2">
        <f>D238/C237</f>
        <v>0.9285714285714286</v>
      </c>
      <c r="P238" s="24">
        <v>40</v>
      </c>
      <c r="Q238" s="25">
        <f t="shared" si="34"/>
        <v>0.90909090909090906</v>
      </c>
      <c r="R238" s="2">
        <f t="shared" si="35"/>
        <v>9.0909090909090939E-2</v>
      </c>
    </row>
    <row r="239" spans="1:22" ht="12.75" customHeight="1">
      <c r="A239" s="28" t="s">
        <v>47</v>
      </c>
      <c r="E239" s="1">
        <v>35</v>
      </c>
      <c r="K239" s="29"/>
      <c r="L239" s="2"/>
      <c r="M239" s="2"/>
      <c r="O239" s="2">
        <f>E239/D238</f>
        <v>0.89743589743589747</v>
      </c>
      <c r="P239" s="24">
        <v>36</v>
      </c>
      <c r="Q239" s="25">
        <f t="shared" si="34"/>
        <v>0.9</v>
      </c>
      <c r="R239" s="2">
        <f t="shared" si="35"/>
        <v>9.9999999999999978E-2</v>
      </c>
    </row>
    <row r="240" spans="1:22" ht="12.75" customHeight="1">
      <c r="A240" s="28" t="s">
        <v>48</v>
      </c>
      <c r="F240" s="1">
        <v>35</v>
      </c>
      <c r="K240" s="29"/>
      <c r="L240" s="2"/>
      <c r="M240" s="2"/>
      <c r="O240" s="2">
        <f>F240/E239</f>
        <v>1</v>
      </c>
      <c r="P240" s="24">
        <v>37</v>
      </c>
      <c r="Q240" s="25">
        <f t="shared" si="34"/>
        <v>1.0277777777777777</v>
      </c>
      <c r="R240" s="2">
        <f t="shared" si="35"/>
        <v>-2.7777777777777679E-2</v>
      </c>
    </row>
    <row r="241" spans="1:22" ht="12.75" customHeight="1">
      <c r="A241" s="28" t="s">
        <v>51</v>
      </c>
      <c r="G241" s="1">
        <v>34</v>
      </c>
      <c r="K241" s="29"/>
      <c r="L241" s="2"/>
      <c r="M241" s="2"/>
      <c r="O241" s="2">
        <f>G241/F240</f>
        <v>0.97142857142857142</v>
      </c>
      <c r="P241" s="24">
        <v>37</v>
      </c>
      <c r="Q241" s="25">
        <f t="shared" si="34"/>
        <v>1</v>
      </c>
      <c r="R241" s="2">
        <f t="shared" si="35"/>
        <v>0</v>
      </c>
    </row>
    <row r="242" spans="1:22" ht="12.75" customHeight="1">
      <c r="A242" s="28" t="s">
        <v>53</v>
      </c>
      <c r="H242" s="1">
        <v>34</v>
      </c>
      <c r="K242" s="29"/>
      <c r="L242" s="2"/>
      <c r="M242" s="2"/>
      <c r="O242" s="2">
        <f>H242/G241</f>
        <v>1</v>
      </c>
      <c r="P242" s="24">
        <v>37</v>
      </c>
      <c r="Q242" s="25">
        <f t="shared" si="34"/>
        <v>1</v>
      </c>
      <c r="R242" s="2">
        <f t="shared" si="35"/>
        <v>0</v>
      </c>
    </row>
    <row r="243" spans="1:22" ht="12.75" customHeight="1">
      <c r="A243" s="28" t="s">
        <v>56</v>
      </c>
      <c r="I243" s="1">
        <v>33</v>
      </c>
      <c r="K243" s="29"/>
      <c r="L243" s="2"/>
      <c r="M243" s="2"/>
      <c r="O243" s="2">
        <f>I243/H242</f>
        <v>0.97058823529411764</v>
      </c>
      <c r="P243" s="24">
        <v>39</v>
      </c>
      <c r="Q243" s="25">
        <f t="shared" si="34"/>
        <v>1.0540540540540539</v>
      </c>
      <c r="R243" s="2">
        <f t="shared" si="35"/>
        <v>-5.4054054054053946E-2</v>
      </c>
    </row>
    <row r="244" spans="1:22" ht="12.75" customHeight="1">
      <c r="A244" s="28" t="s">
        <v>57</v>
      </c>
      <c r="J244" s="1">
        <v>33</v>
      </c>
      <c r="K244" s="29">
        <v>30</v>
      </c>
      <c r="L244" s="2"/>
      <c r="M244" s="2"/>
      <c r="O244" s="2">
        <f>J244/I243</f>
        <v>1</v>
      </c>
      <c r="P244" s="24">
        <v>42</v>
      </c>
      <c r="Q244" s="25">
        <f t="shared" si="34"/>
        <v>1.0769230769230769</v>
      </c>
      <c r="R244" s="2">
        <f t="shared" si="35"/>
        <v>-7.6923076923076872E-2</v>
      </c>
    </row>
    <row r="245" spans="1:22" ht="12.75" customHeight="1">
      <c r="A245" s="28" t="s">
        <v>59</v>
      </c>
      <c r="J245" s="1">
        <v>5</v>
      </c>
      <c r="K245" s="29">
        <v>3</v>
      </c>
      <c r="L245" s="2"/>
      <c r="M245" s="2"/>
      <c r="O245" s="2"/>
      <c r="P245" s="24">
        <v>8</v>
      </c>
      <c r="Q245" s="25"/>
      <c r="R245" s="2"/>
    </row>
    <row r="246" spans="1:22" ht="12.75" customHeight="1">
      <c r="A246" s="28" t="s">
        <v>63</v>
      </c>
      <c r="J246" s="1">
        <v>3</v>
      </c>
      <c r="K246" s="29">
        <v>3</v>
      </c>
      <c r="L246" s="2"/>
      <c r="M246" s="2"/>
      <c r="O246" s="2"/>
      <c r="P246" s="24">
        <v>3</v>
      </c>
      <c r="Q246" s="25"/>
      <c r="R246" s="2"/>
    </row>
    <row r="247" spans="1:22" ht="12.75" customHeight="1">
      <c r="K247" s="1">
        <f>SUM(K244:K246)</f>
        <v>36</v>
      </c>
      <c r="L247" s="2">
        <f>K244/B236</f>
        <v>0.68181818181818177</v>
      </c>
      <c r="M247" s="2">
        <f>K247/B236</f>
        <v>0.81818181818181823</v>
      </c>
      <c r="N247" s="2">
        <f>M247-L247</f>
        <v>0.13636363636363646</v>
      </c>
      <c r="O247" s="2"/>
      <c r="S247" s="1" t="s">
        <v>58</v>
      </c>
      <c r="T247" s="1">
        <v>33</v>
      </c>
      <c r="U247" s="1">
        <f>SUM(K244:K246)</f>
        <v>36</v>
      </c>
      <c r="V247" s="1" t="s">
        <v>10</v>
      </c>
    </row>
    <row r="248" spans="1:22" ht="12.75" customHeight="1">
      <c r="L248" s="2"/>
      <c r="M248" s="2"/>
      <c r="N248" s="2"/>
      <c r="O248" s="2"/>
      <c r="S248" s="1" t="s">
        <v>60</v>
      </c>
      <c r="T248" s="25">
        <f>T247/B236</f>
        <v>0.75</v>
      </c>
      <c r="U248" s="25">
        <f>T247/U247</f>
        <v>0.91666666666666663</v>
      </c>
      <c r="V248" s="1" t="s">
        <v>61</v>
      </c>
    </row>
    <row r="249" spans="1:22" ht="12.75" customHeight="1">
      <c r="A249" s="3" t="s">
        <v>67</v>
      </c>
      <c r="L249" s="2"/>
      <c r="M249" s="2"/>
      <c r="O249" s="2"/>
    </row>
    <row r="250" spans="1:22" ht="25.5" customHeight="1">
      <c r="B250" s="160" t="s">
        <v>1</v>
      </c>
      <c r="C250" s="161"/>
      <c r="D250" s="161"/>
      <c r="E250" s="161"/>
      <c r="F250" s="161"/>
      <c r="G250" s="161"/>
      <c r="H250" s="161"/>
      <c r="I250" s="161"/>
      <c r="J250" s="161"/>
      <c r="L250" s="4" t="s">
        <v>2</v>
      </c>
      <c r="M250" s="4" t="s">
        <v>3</v>
      </c>
      <c r="N250" s="5" t="s">
        <v>4</v>
      </c>
      <c r="O250" s="4" t="s">
        <v>5</v>
      </c>
      <c r="P250" s="6" t="s">
        <v>6</v>
      </c>
      <c r="Q250" s="6" t="s">
        <v>7</v>
      </c>
      <c r="R250" s="7" t="s">
        <v>8</v>
      </c>
    </row>
    <row r="251" spans="1:22" ht="12.75" customHeight="1">
      <c r="A251" s="9" t="s">
        <v>9</v>
      </c>
      <c r="B251" s="10">
        <v>1</v>
      </c>
      <c r="C251" s="10">
        <v>2</v>
      </c>
      <c r="D251" s="10">
        <v>3</v>
      </c>
      <c r="E251" s="10">
        <v>4</v>
      </c>
      <c r="F251" s="10">
        <v>5</v>
      </c>
      <c r="G251" s="10">
        <v>6</v>
      </c>
      <c r="H251" s="10">
        <v>7</v>
      </c>
      <c r="I251" s="10">
        <v>8</v>
      </c>
      <c r="J251" s="10">
        <v>9</v>
      </c>
      <c r="K251" s="11" t="s">
        <v>10</v>
      </c>
      <c r="L251" s="12"/>
      <c r="M251" s="12"/>
      <c r="N251" s="13"/>
      <c r="O251" s="14"/>
      <c r="P251" s="15"/>
      <c r="Q251" s="15"/>
      <c r="R251" s="2"/>
    </row>
    <row r="252" spans="1:22" ht="12.75" customHeight="1">
      <c r="A252" s="28" t="s">
        <v>45</v>
      </c>
      <c r="B252" s="19">
        <v>24</v>
      </c>
      <c r="C252" s="19"/>
      <c r="D252" s="19"/>
      <c r="E252" s="19"/>
      <c r="F252" s="19"/>
      <c r="G252" s="19"/>
      <c r="H252" s="19"/>
      <c r="I252" s="19"/>
      <c r="J252" s="19"/>
      <c r="K252" s="29"/>
      <c r="L252" s="12"/>
      <c r="M252" s="12"/>
      <c r="N252" s="13"/>
      <c r="O252" s="14"/>
      <c r="P252" s="21">
        <f>B252</f>
        <v>24</v>
      </c>
      <c r="Q252" s="15"/>
      <c r="R252" s="2"/>
    </row>
    <row r="253" spans="1:22" ht="12.75" customHeight="1">
      <c r="A253" s="28" t="s">
        <v>46</v>
      </c>
      <c r="C253" s="1">
        <v>20</v>
      </c>
      <c r="K253" s="29"/>
      <c r="L253" s="2"/>
      <c r="M253" s="2"/>
      <c r="O253" s="14">
        <f>C253/B252</f>
        <v>0.83333333333333337</v>
      </c>
      <c r="P253" s="24">
        <v>20</v>
      </c>
      <c r="Q253" s="25">
        <f t="shared" ref="Q253:Q260" si="36">P253/P252</f>
        <v>0.83333333333333337</v>
      </c>
      <c r="R253" s="2">
        <f t="shared" ref="R253:R260" si="37">100%-Q253</f>
        <v>0.16666666666666663</v>
      </c>
    </row>
    <row r="254" spans="1:22" ht="12.75" customHeight="1">
      <c r="A254" s="28" t="s">
        <v>47</v>
      </c>
      <c r="D254" s="1">
        <v>15</v>
      </c>
      <c r="K254" s="29"/>
      <c r="L254" s="2"/>
      <c r="M254" s="2"/>
      <c r="O254" s="2">
        <f>D254/C253</f>
        <v>0.75</v>
      </c>
      <c r="P254" s="24">
        <v>16</v>
      </c>
      <c r="Q254" s="25">
        <f t="shared" si="36"/>
        <v>0.8</v>
      </c>
      <c r="R254" s="2">
        <f t="shared" si="37"/>
        <v>0.19999999999999996</v>
      </c>
    </row>
    <row r="255" spans="1:22" ht="12.75" customHeight="1">
      <c r="A255" s="1">
        <v>1002</v>
      </c>
      <c r="E255" s="1">
        <v>14</v>
      </c>
      <c r="K255" s="29"/>
      <c r="L255" s="2"/>
      <c r="M255" s="2"/>
      <c r="O255" s="2">
        <f>E255/D254</f>
        <v>0.93333333333333335</v>
      </c>
      <c r="P255" s="24">
        <v>14</v>
      </c>
      <c r="Q255" s="25">
        <f t="shared" si="36"/>
        <v>0.875</v>
      </c>
      <c r="R255" s="2">
        <f t="shared" si="37"/>
        <v>0.125</v>
      </c>
    </row>
    <row r="256" spans="1:22" ht="12.75" customHeight="1">
      <c r="A256" s="28" t="s">
        <v>51</v>
      </c>
      <c r="F256" s="1">
        <v>14</v>
      </c>
      <c r="K256" s="29"/>
      <c r="L256" s="2"/>
      <c r="M256" s="2"/>
      <c r="O256" s="2">
        <f>F256/E255</f>
        <v>1</v>
      </c>
      <c r="P256" s="24">
        <v>15</v>
      </c>
      <c r="Q256" s="25">
        <f t="shared" si="36"/>
        <v>1.0714285714285714</v>
      </c>
      <c r="R256" s="2">
        <f t="shared" si="37"/>
        <v>-7.1428571428571397E-2</v>
      </c>
    </row>
    <row r="257" spans="1:22" ht="12.75" customHeight="1">
      <c r="A257" s="28" t="s">
        <v>53</v>
      </c>
      <c r="G257" s="1">
        <v>14</v>
      </c>
      <c r="K257" s="29"/>
      <c r="L257" s="2"/>
      <c r="M257" s="2"/>
      <c r="O257" s="2">
        <f>G257/F256</f>
        <v>1</v>
      </c>
      <c r="P257" s="24">
        <v>15</v>
      </c>
      <c r="Q257" s="25">
        <f t="shared" si="36"/>
        <v>1</v>
      </c>
      <c r="R257" s="2">
        <f t="shared" si="37"/>
        <v>0</v>
      </c>
    </row>
    <row r="258" spans="1:22" ht="12.75" customHeight="1">
      <c r="A258" s="28" t="s">
        <v>56</v>
      </c>
      <c r="H258" s="1">
        <v>14</v>
      </c>
      <c r="K258" s="29"/>
      <c r="L258" s="2"/>
      <c r="M258" s="2"/>
      <c r="O258" s="2">
        <f>H258/G257</f>
        <v>1</v>
      </c>
      <c r="P258" s="24">
        <v>15</v>
      </c>
      <c r="Q258" s="25">
        <f t="shared" si="36"/>
        <v>1</v>
      </c>
      <c r="R258" s="2">
        <f t="shared" si="37"/>
        <v>0</v>
      </c>
    </row>
    <row r="259" spans="1:22" ht="12.75" customHeight="1">
      <c r="A259" s="28" t="s">
        <v>57</v>
      </c>
      <c r="I259" s="1">
        <v>14</v>
      </c>
      <c r="K259" s="29"/>
      <c r="L259" s="2"/>
      <c r="M259" s="2"/>
      <c r="O259" s="2">
        <f>I259/H258</f>
        <v>1</v>
      </c>
      <c r="P259" s="24">
        <v>26</v>
      </c>
      <c r="Q259" s="25">
        <f t="shared" si="36"/>
        <v>1.7333333333333334</v>
      </c>
      <c r="R259" s="2">
        <f t="shared" si="37"/>
        <v>-0.73333333333333339</v>
      </c>
    </row>
    <row r="260" spans="1:22" ht="12.75" customHeight="1">
      <c r="A260" s="28" t="s">
        <v>59</v>
      </c>
      <c r="J260" s="1">
        <v>14</v>
      </c>
      <c r="K260" s="29">
        <v>13</v>
      </c>
      <c r="L260" s="2"/>
      <c r="M260" s="2"/>
      <c r="O260" s="2">
        <f>J260/I259</f>
        <v>1</v>
      </c>
      <c r="P260" s="24">
        <v>21</v>
      </c>
      <c r="Q260" s="25">
        <f t="shared" si="36"/>
        <v>0.80769230769230771</v>
      </c>
      <c r="R260" s="2">
        <f t="shared" si="37"/>
        <v>0.19230769230769229</v>
      </c>
    </row>
    <row r="261" spans="1:22" ht="12.75" customHeight="1">
      <c r="A261" s="28" t="s">
        <v>63</v>
      </c>
      <c r="J261" s="1">
        <v>1</v>
      </c>
      <c r="K261" s="29"/>
      <c r="L261" s="2"/>
      <c r="M261" s="2"/>
      <c r="O261" s="2"/>
      <c r="P261" s="24">
        <v>1</v>
      </c>
      <c r="Q261" s="25"/>
      <c r="R261" s="2"/>
    </row>
    <row r="262" spans="1:22" ht="12.75" customHeight="1">
      <c r="A262" s="28" t="s">
        <v>64</v>
      </c>
      <c r="J262" s="1">
        <v>1</v>
      </c>
      <c r="K262" s="29"/>
      <c r="L262" s="2"/>
      <c r="M262" s="2"/>
      <c r="O262" s="2"/>
      <c r="P262" s="24">
        <v>1</v>
      </c>
      <c r="Q262" s="25"/>
      <c r="R262" s="2"/>
    </row>
    <row r="263" spans="1:22" ht="12.75" customHeight="1">
      <c r="A263" s="28" t="s">
        <v>68</v>
      </c>
      <c r="J263" s="1">
        <v>1</v>
      </c>
      <c r="K263" s="29"/>
      <c r="L263" s="2"/>
      <c r="M263" s="2"/>
      <c r="O263" s="2"/>
      <c r="P263" s="24">
        <v>1</v>
      </c>
      <c r="Q263" s="25"/>
      <c r="R263" s="2"/>
      <c r="S263" s="1" t="s">
        <v>58</v>
      </c>
      <c r="T263" s="1">
        <v>11</v>
      </c>
      <c r="U263" s="1">
        <f>SUM(K260:K262)</f>
        <v>13</v>
      </c>
      <c r="V263" s="1" t="s">
        <v>10</v>
      </c>
    </row>
    <row r="264" spans="1:22" ht="12.75" customHeight="1">
      <c r="A264" s="28" t="s">
        <v>69</v>
      </c>
      <c r="J264" s="1">
        <v>1</v>
      </c>
      <c r="K264" s="29"/>
      <c r="L264" s="2"/>
      <c r="M264" s="2"/>
      <c r="O264" s="2"/>
      <c r="P264" s="24">
        <v>1</v>
      </c>
      <c r="Q264" s="25"/>
      <c r="R264" s="2"/>
      <c r="S264" s="1" t="s">
        <v>60</v>
      </c>
      <c r="T264" s="25">
        <f>T263/B252</f>
        <v>0.45833333333333331</v>
      </c>
      <c r="U264" s="25">
        <f>T263/U263</f>
        <v>0.84615384615384615</v>
      </c>
      <c r="V264" s="1" t="s">
        <v>61</v>
      </c>
    </row>
    <row r="265" spans="1:22" ht="12.75" customHeight="1">
      <c r="K265" s="1">
        <f>SUM(K260)</f>
        <v>13</v>
      </c>
      <c r="L265" s="2">
        <f>K260/B252</f>
        <v>0.54166666666666663</v>
      </c>
      <c r="M265" s="2">
        <f>K265/B252</f>
        <v>0.54166666666666663</v>
      </c>
      <c r="N265" s="2">
        <f>M265-L265</f>
        <v>0</v>
      </c>
      <c r="O265" s="2"/>
    </row>
    <row r="266" spans="1:22" ht="12.75" customHeight="1">
      <c r="L266" s="2"/>
      <c r="M266" s="2"/>
      <c r="N266" s="2"/>
      <c r="O266" s="2"/>
      <c r="S266" s="1"/>
      <c r="T266" s="25"/>
      <c r="U266" s="25"/>
      <c r="V266" s="1"/>
    </row>
    <row r="267" spans="1:22" ht="12.75" customHeight="1">
      <c r="L267" s="2"/>
      <c r="M267" s="2"/>
      <c r="N267" s="2"/>
      <c r="O267" s="2"/>
      <c r="S267" s="1"/>
      <c r="T267" s="25"/>
      <c r="U267" s="25"/>
      <c r="V267" s="1"/>
    </row>
    <row r="268" spans="1:22" ht="12.75" customHeight="1">
      <c r="L268" s="2"/>
      <c r="M268" s="2"/>
      <c r="N268" s="2"/>
      <c r="O268" s="2"/>
      <c r="S268" s="1"/>
      <c r="T268" s="25"/>
      <c r="U268" s="25"/>
      <c r="V268" s="1"/>
    </row>
    <row r="269" spans="1:22" ht="12.75" customHeight="1">
      <c r="A269" s="3" t="s">
        <v>70</v>
      </c>
      <c r="L269" s="2"/>
      <c r="M269" s="2"/>
      <c r="O269" s="2"/>
      <c r="S269" s="1"/>
      <c r="T269" s="1"/>
      <c r="U269" s="1"/>
      <c r="V269" s="1"/>
    </row>
    <row r="270" spans="1:22" ht="25.5" customHeight="1">
      <c r="B270" s="160" t="s">
        <v>1</v>
      </c>
      <c r="C270" s="161"/>
      <c r="D270" s="161"/>
      <c r="E270" s="161"/>
      <c r="F270" s="161"/>
      <c r="G270" s="161"/>
      <c r="H270" s="161"/>
      <c r="I270" s="161"/>
      <c r="J270" s="161"/>
      <c r="L270" s="4" t="s">
        <v>2</v>
      </c>
      <c r="M270" s="4" t="s">
        <v>3</v>
      </c>
      <c r="N270" s="5" t="s">
        <v>4</v>
      </c>
      <c r="O270" s="4" t="s">
        <v>5</v>
      </c>
      <c r="P270" s="6" t="s">
        <v>6</v>
      </c>
      <c r="Q270" s="6" t="s">
        <v>7</v>
      </c>
      <c r="R270" s="7" t="s">
        <v>8</v>
      </c>
      <c r="S270" s="1"/>
      <c r="T270" s="1"/>
      <c r="U270" s="1"/>
      <c r="V270" s="1"/>
    </row>
    <row r="271" spans="1:22" ht="12.75" customHeight="1">
      <c r="A271" s="9" t="s">
        <v>9</v>
      </c>
      <c r="B271" s="10">
        <v>1</v>
      </c>
      <c r="C271" s="10">
        <v>2</v>
      </c>
      <c r="D271" s="10">
        <v>3</v>
      </c>
      <c r="E271" s="10">
        <v>4</v>
      </c>
      <c r="F271" s="10">
        <v>5</v>
      </c>
      <c r="G271" s="10">
        <v>6</v>
      </c>
      <c r="H271" s="10">
        <v>7</v>
      </c>
      <c r="I271" s="10">
        <v>8</v>
      </c>
      <c r="J271" s="10">
        <v>9</v>
      </c>
      <c r="K271" s="11" t="s">
        <v>10</v>
      </c>
      <c r="L271" s="12"/>
      <c r="M271" s="12"/>
      <c r="N271" s="13"/>
      <c r="O271" s="14"/>
      <c r="P271" s="15"/>
      <c r="Q271" s="15"/>
      <c r="R271" s="2"/>
      <c r="S271" s="1"/>
      <c r="T271" s="1"/>
      <c r="U271" s="1"/>
      <c r="V271" s="1"/>
    </row>
    <row r="272" spans="1:22" ht="12.75" customHeight="1">
      <c r="A272" s="28" t="s">
        <v>46</v>
      </c>
      <c r="B272" s="19">
        <v>56</v>
      </c>
      <c r="C272" s="19"/>
      <c r="D272" s="19"/>
      <c r="E272" s="19"/>
      <c r="F272" s="19"/>
      <c r="G272" s="19"/>
      <c r="H272" s="19"/>
      <c r="I272" s="19"/>
      <c r="J272" s="19"/>
      <c r="K272" s="29"/>
      <c r="L272" s="12"/>
      <c r="M272" s="12"/>
      <c r="N272" s="13"/>
      <c r="O272" s="14"/>
      <c r="P272" s="21">
        <f>B272</f>
        <v>56</v>
      </c>
      <c r="Q272" s="15"/>
      <c r="R272" s="2"/>
      <c r="S272" s="1"/>
      <c r="T272" s="1"/>
      <c r="U272" s="1"/>
      <c r="V272" s="1"/>
    </row>
    <row r="273" spans="1:30" ht="12.75" customHeight="1">
      <c r="A273" s="28" t="s">
        <v>47</v>
      </c>
      <c r="C273" s="1">
        <v>55</v>
      </c>
      <c r="K273" s="29"/>
      <c r="L273" s="2"/>
      <c r="M273" s="2"/>
      <c r="O273" s="14">
        <f>C273/B272</f>
        <v>0.9821428571428571</v>
      </c>
      <c r="P273" s="24">
        <v>55</v>
      </c>
      <c r="Q273" s="25">
        <f t="shared" ref="Q273:Q280" si="38">P273/P272</f>
        <v>0.9821428571428571</v>
      </c>
      <c r="R273" s="2">
        <f t="shared" ref="R273:R280" si="39">100%-Q273</f>
        <v>1.7857142857142905E-2</v>
      </c>
      <c r="S273" s="1"/>
      <c r="T273" s="1"/>
      <c r="U273" s="1"/>
      <c r="V273" s="1"/>
    </row>
    <row r="274" spans="1:30" ht="12.75" customHeight="1">
      <c r="A274" s="28" t="s">
        <v>48</v>
      </c>
      <c r="D274" s="1">
        <v>48</v>
      </c>
      <c r="K274" s="29"/>
      <c r="L274" s="2"/>
      <c r="M274" s="2"/>
      <c r="O274" s="2">
        <f>D274/C273</f>
        <v>0.87272727272727268</v>
      </c>
      <c r="P274" s="24">
        <v>51</v>
      </c>
      <c r="Q274" s="25">
        <f t="shared" si="38"/>
        <v>0.92727272727272725</v>
      </c>
      <c r="R274" s="2">
        <f t="shared" si="39"/>
        <v>7.2727272727272751E-2</v>
      </c>
      <c r="S274" s="1"/>
      <c r="T274" s="1"/>
      <c r="U274" s="1"/>
      <c r="V274" s="1"/>
    </row>
    <row r="275" spans="1:30" ht="12.75" customHeight="1">
      <c r="A275" s="28" t="s">
        <v>51</v>
      </c>
      <c r="E275" s="1">
        <v>46</v>
      </c>
      <c r="K275" s="29"/>
      <c r="L275" s="2"/>
      <c r="M275" s="2"/>
      <c r="O275" s="2">
        <f>E275/D274</f>
        <v>0.95833333333333337</v>
      </c>
      <c r="P275" s="24">
        <v>55</v>
      </c>
      <c r="Q275" s="25">
        <f t="shared" si="38"/>
        <v>1.0784313725490196</v>
      </c>
      <c r="R275" s="2">
        <f t="shared" si="39"/>
        <v>-7.8431372549019551E-2</v>
      </c>
      <c r="S275" s="1"/>
      <c r="T275" s="1"/>
      <c r="U275" s="1"/>
      <c r="V275" s="1"/>
    </row>
    <row r="276" spans="1:30" ht="12.75" customHeight="1">
      <c r="A276" s="28" t="s">
        <v>53</v>
      </c>
      <c r="F276" s="1">
        <v>44</v>
      </c>
      <c r="K276" s="29"/>
      <c r="L276" s="2"/>
      <c r="M276" s="2"/>
      <c r="O276" s="2">
        <f>F276/E275</f>
        <v>0.95652173913043481</v>
      </c>
      <c r="P276" s="24">
        <v>48</v>
      </c>
      <c r="Q276" s="25">
        <f t="shared" si="38"/>
        <v>0.87272727272727268</v>
      </c>
      <c r="R276" s="2">
        <f t="shared" si="39"/>
        <v>0.12727272727272732</v>
      </c>
      <c r="S276" s="1"/>
      <c r="T276" s="1"/>
      <c r="U276" s="1"/>
      <c r="V276" s="1"/>
    </row>
    <row r="277" spans="1:30" ht="12.75" customHeight="1">
      <c r="A277" s="28" t="s">
        <v>56</v>
      </c>
      <c r="G277" s="1">
        <v>43</v>
      </c>
      <c r="K277" s="29"/>
      <c r="L277" s="2"/>
      <c r="M277" s="2"/>
      <c r="O277" s="2">
        <f>G277/F276</f>
        <v>0.97727272727272729</v>
      </c>
      <c r="P277" s="24">
        <v>53</v>
      </c>
      <c r="Q277" s="25">
        <f t="shared" si="38"/>
        <v>1.1041666666666667</v>
      </c>
      <c r="R277" s="2">
        <f t="shared" si="39"/>
        <v>-0.10416666666666674</v>
      </c>
      <c r="S277" s="1"/>
      <c r="T277" s="1"/>
      <c r="U277" s="1"/>
      <c r="V277" s="1"/>
    </row>
    <row r="278" spans="1:30" ht="12.75" customHeight="1">
      <c r="A278" s="28" t="s">
        <v>57</v>
      </c>
      <c r="H278" s="1">
        <v>43</v>
      </c>
      <c r="K278" s="29"/>
      <c r="L278" s="2"/>
      <c r="M278" s="2"/>
      <c r="O278" s="2">
        <f>H278/G277</f>
        <v>1</v>
      </c>
      <c r="P278" s="24">
        <v>50</v>
      </c>
      <c r="Q278" s="25">
        <f t="shared" si="38"/>
        <v>0.94339622641509435</v>
      </c>
      <c r="R278" s="2">
        <f t="shared" si="39"/>
        <v>5.6603773584905648E-2</v>
      </c>
      <c r="S278" s="1"/>
      <c r="T278" s="1"/>
      <c r="U278" s="1"/>
      <c r="V278" s="1"/>
    </row>
    <row r="279" spans="1:30" ht="12.75" customHeight="1">
      <c r="A279" s="28" t="s">
        <v>59</v>
      </c>
      <c r="I279" s="1">
        <v>43</v>
      </c>
      <c r="K279" s="29"/>
      <c r="L279" s="2"/>
      <c r="M279" s="2"/>
      <c r="O279" s="2">
        <f>I279/H278</f>
        <v>1</v>
      </c>
      <c r="P279" s="24">
        <v>49</v>
      </c>
      <c r="Q279" s="25">
        <f t="shared" si="38"/>
        <v>0.98</v>
      </c>
      <c r="R279" s="2">
        <f t="shared" si="39"/>
        <v>2.0000000000000018E-2</v>
      </c>
      <c r="S279" s="1"/>
      <c r="T279" s="1"/>
      <c r="U279" s="1"/>
      <c r="V279" s="1"/>
      <c r="AC279" s="38" t="s">
        <v>45</v>
      </c>
      <c r="AD279" s="1">
        <v>6</v>
      </c>
    </row>
    <row r="280" spans="1:30" ht="12.75" customHeight="1">
      <c r="A280" s="28" t="s">
        <v>63</v>
      </c>
      <c r="J280" s="1">
        <v>42</v>
      </c>
      <c r="K280" s="29">
        <v>40</v>
      </c>
      <c r="L280" s="2"/>
      <c r="M280" s="2"/>
      <c r="O280" s="2">
        <f>J280/I279</f>
        <v>0.97674418604651159</v>
      </c>
      <c r="P280" s="24">
        <v>49</v>
      </c>
      <c r="Q280" s="25">
        <f t="shared" si="38"/>
        <v>1</v>
      </c>
      <c r="R280" s="2">
        <f t="shared" si="39"/>
        <v>0</v>
      </c>
      <c r="S280" s="1"/>
      <c r="T280" s="1"/>
      <c r="U280" s="1"/>
      <c r="V280" s="1"/>
      <c r="AC280" s="38" t="s">
        <v>46</v>
      </c>
      <c r="AD280" s="1">
        <v>28</v>
      </c>
    </row>
    <row r="281" spans="1:30" ht="12.75" customHeight="1">
      <c r="A281" s="28" t="s">
        <v>64</v>
      </c>
      <c r="J281" s="1">
        <v>5</v>
      </c>
      <c r="K281" s="29">
        <v>4</v>
      </c>
      <c r="L281" s="2"/>
      <c r="M281" s="2"/>
      <c r="O281" s="2"/>
      <c r="P281" s="24">
        <v>8</v>
      </c>
      <c r="Q281" s="25"/>
      <c r="R281" s="2"/>
      <c r="S281" s="1"/>
      <c r="T281" s="1"/>
      <c r="U281" s="1"/>
      <c r="V281" s="1"/>
      <c r="AC281" s="38" t="s">
        <v>47</v>
      </c>
      <c r="AD281" s="1">
        <v>8</v>
      </c>
    </row>
    <row r="282" spans="1:30" ht="12.75" customHeight="1">
      <c r="A282" s="28" t="s">
        <v>68</v>
      </c>
      <c r="J282" s="1">
        <v>2</v>
      </c>
      <c r="K282" s="29">
        <v>1</v>
      </c>
      <c r="L282" s="2"/>
      <c r="M282" s="2"/>
      <c r="O282" s="2"/>
      <c r="P282" s="24">
        <v>3</v>
      </c>
      <c r="Q282" s="25"/>
      <c r="R282" s="2"/>
      <c r="S282" s="1" t="s">
        <v>58</v>
      </c>
      <c r="T282" s="1">
        <v>44</v>
      </c>
      <c r="U282" s="1">
        <f>K287</f>
        <v>46</v>
      </c>
      <c r="V282" s="1" t="s">
        <v>10</v>
      </c>
    </row>
    <row r="283" spans="1:30" ht="12.75" customHeight="1">
      <c r="A283" s="28" t="s">
        <v>69</v>
      </c>
      <c r="J283" s="1">
        <v>1</v>
      </c>
      <c r="K283" s="29"/>
      <c r="L283" s="2"/>
      <c r="M283" s="2"/>
      <c r="O283" s="2"/>
      <c r="P283" s="24">
        <v>2</v>
      </c>
      <c r="Q283" s="25"/>
      <c r="R283" s="2"/>
      <c r="S283" s="1" t="s">
        <v>60</v>
      </c>
      <c r="T283" s="25">
        <f>T282/B272</f>
        <v>0.7857142857142857</v>
      </c>
      <c r="U283" s="25">
        <f>T282/U282</f>
        <v>0.95652173913043481</v>
      </c>
      <c r="V283" s="1" t="s">
        <v>61</v>
      </c>
    </row>
    <row r="284" spans="1:30" ht="12.75" customHeight="1">
      <c r="A284" s="28" t="s">
        <v>71</v>
      </c>
      <c r="J284" s="1">
        <v>1</v>
      </c>
      <c r="K284" s="29"/>
      <c r="L284" s="2"/>
      <c r="M284" s="2"/>
      <c r="O284" s="2"/>
      <c r="P284" s="24">
        <v>2</v>
      </c>
      <c r="Q284" s="25"/>
      <c r="R284" s="2"/>
      <c r="S284" s="1"/>
      <c r="T284" s="25"/>
      <c r="U284" s="25"/>
      <c r="V284" s="1"/>
    </row>
    <row r="285" spans="1:30" ht="12.75" customHeight="1">
      <c r="A285" s="1">
        <v>1601</v>
      </c>
      <c r="J285" s="1">
        <v>2</v>
      </c>
      <c r="K285" s="29">
        <v>1</v>
      </c>
      <c r="L285" s="2"/>
      <c r="M285" s="2"/>
      <c r="O285" s="2"/>
      <c r="P285" s="24">
        <v>2</v>
      </c>
    </row>
    <row r="286" spans="1:30" ht="12.75" customHeight="1">
      <c r="A286" s="1">
        <v>1602</v>
      </c>
      <c r="J286" s="1">
        <v>1</v>
      </c>
      <c r="L286" s="2"/>
      <c r="M286" s="2"/>
      <c r="O286" s="2"/>
      <c r="P286" s="24">
        <v>1</v>
      </c>
      <c r="S286" s="1"/>
      <c r="T286" s="25"/>
      <c r="U286" s="25"/>
      <c r="V286" s="1"/>
    </row>
    <row r="287" spans="1:30" ht="12.75" customHeight="1">
      <c r="K287" s="1">
        <f>SUM(K280:K285)</f>
        <v>46</v>
      </c>
      <c r="L287" s="2">
        <f>K280/B272</f>
        <v>0.7142857142857143</v>
      </c>
      <c r="M287" s="2">
        <f>K287/B272</f>
        <v>0.8214285714285714</v>
      </c>
      <c r="N287" s="2">
        <f>M287-L287</f>
        <v>0.1071428571428571</v>
      </c>
      <c r="O287" s="2"/>
      <c r="S287" s="1"/>
      <c r="T287" s="25"/>
      <c r="U287" s="25"/>
      <c r="V287" s="1"/>
    </row>
    <row r="288" spans="1:30" ht="12.75" customHeight="1">
      <c r="L288" s="2"/>
      <c r="M288" s="2"/>
      <c r="N288" s="2"/>
      <c r="O288" s="2"/>
      <c r="S288" s="1"/>
      <c r="T288" s="25"/>
      <c r="U288" s="25"/>
      <c r="V288" s="1"/>
    </row>
    <row r="289" spans="1:22" ht="12.75" customHeight="1">
      <c r="L289" s="2"/>
      <c r="M289" s="2"/>
      <c r="N289" s="2"/>
      <c r="O289" s="2"/>
      <c r="S289" s="1"/>
      <c r="T289" s="25"/>
      <c r="U289" s="25"/>
      <c r="V289" s="1"/>
    </row>
    <row r="290" spans="1:22" ht="26.25" customHeight="1">
      <c r="B290" s="154" t="s">
        <v>72</v>
      </c>
      <c r="C290" s="155"/>
      <c r="D290" s="155"/>
      <c r="E290" s="155"/>
      <c r="F290" s="155"/>
      <c r="G290" s="155"/>
      <c r="H290" s="155"/>
      <c r="I290" s="155"/>
      <c r="J290" s="155"/>
      <c r="K290" s="39" t="s">
        <v>47</v>
      </c>
      <c r="L290" s="2"/>
      <c r="M290" s="2"/>
      <c r="N290" s="1"/>
      <c r="O290" s="2"/>
      <c r="P290" s="1"/>
      <c r="Q290" s="1"/>
      <c r="R290" s="1"/>
      <c r="T290" s="25"/>
      <c r="U290" s="25"/>
      <c r="V290" s="1"/>
    </row>
    <row r="291" spans="1:22" ht="20.25" customHeight="1">
      <c r="A291" s="156" t="s">
        <v>9</v>
      </c>
      <c r="B291" s="157" t="s">
        <v>73</v>
      </c>
      <c r="C291" s="152"/>
      <c r="D291" s="152"/>
      <c r="E291" s="152"/>
      <c r="F291" s="152"/>
      <c r="G291" s="152"/>
      <c r="H291" s="152"/>
      <c r="I291" s="152"/>
      <c r="J291" s="153"/>
      <c r="K291" s="158" t="s">
        <v>10</v>
      </c>
      <c r="L291" s="150" t="s">
        <v>2</v>
      </c>
      <c r="M291" s="150" t="s">
        <v>3</v>
      </c>
      <c r="N291" s="159" t="s">
        <v>4</v>
      </c>
      <c r="O291" s="150" t="s">
        <v>5</v>
      </c>
      <c r="P291" s="148" t="s">
        <v>6</v>
      </c>
      <c r="Q291" s="148" t="s">
        <v>7</v>
      </c>
      <c r="R291" s="150" t="s">
        <v>8</v>
      </c>
      <c r="T291" s="25"/>
      <c r="U291" s="25"/>
      <c r="V291" s="1"/>
    </row>
    <row r="292" spans="1:22" ht="15.75" customHeight="1">
      <c r="A292" s="149"/>
      <c r="B292" s="40" t="s">
        <v>74</v>
      </c>
      <c r="C292" s="40" t="s">
        <v>75</v>
      </c>
      <c r="D292" s="40" t="s">
        <v>76</v>
      </c>
      <c r="E292" s="40" t="s">
        <v>77</v>
      </c>
      <c r="F292" s="40" t="s">
        <v>78</v>
      </c>
      <c r="G292" s="40" t="s">
        <v>79</v>
      </c>
      <c r="H292" s="40" t="s">
        <v>80</v>
      </c>
      <c r="I292" s="40" t="s">
        <v>81</v>
      </c>
      <c r="J292" s="40" t="s">
        <v>82</v>
      </c>
      <c r="K292" s="149"/>
      <c r="L292" s="149"/>
      <c r="M292" s="149"/>
      <c r="N292" s="149"/>
      <c r="O292" s="149"/>
      <c r="P292" s="149"/>
      <c r="Q292" s="149"/>
      <c r="R292" s="149"/>
      <c r="T292" s="25"/>
      <c r="U292" s="25"/>
      <c r="V292" s="1"/>
    </row>
    <row r="293" spans="1:22" ht="15.75" customHeight="1">
      <c r="A293" s="40">
        <v>1001</v>
      </c>
      <c r="B293" s="41">
        <v>28</v>
      </c>
      <c r="C293" s="42"/>
      <c r="D293" s="42"/>
      <c r="E293" s="42"/>
      <c r="F293" s="42"/>
      <c r="G293" s="42"/>
      <c r="H293" s="42"/>
      <c r="I293" s="42"/>
      <c r="J293" s="42"/>
      <c r="K293" s="43"/>
      <c r="L293" s="44"/>
      <c r="M293" s="45"/>
      <c r="N293" s="46"/>
      <c r="O293" s="47"/>
      <c r="P293" s="48">
        <f>B293</f>
        <v>28</v>
      </c>
      <c r="Q293" s="49"/>
      <c r="R293" s="47"/>
      <c r="T293" s="25"/>
      <c r="U293" s="25"/>
      <c r="V293" s="1"/>
    </row>
    <row r="294" spans="1:22" ht="15.75" customHeight="1">
      <c r="A294" s="40">
        <v>1002</v>
      </c>
      <c r="B294" s="42"/>
      <c r="C294" s="42">
        <v>26</v>
      </c>
      <c r="D294" s="42"/>
      <c r="E294" s="42"/>
      <c r="F294" s="42"/>
      <c r="G294" s="42"/>
      <c r="H294" s="42"/>
      <c r="I294" s="42"/>
      <c r="J294" s="42"/>
      <c r="K294" s="43"/>
      <c r="L294" s="50"/>
      <c r="M294" s="2"/>
      <c r="N294" s="51"/>
      <c r="O294" s="52">
        <f>IF(C294=0,"",C294/B293)</f>
        <v>0.9285714285714286</v>
      </c>
      <c r="P294" s="53">
        <v>26</v>
      </c>
      <c r="Q294" s="54">
        <f t="shared" ref="Q294:Q301" si="40">IF(P294=0,"",P294/P293)</f>
        <v>0.9285714285714286</v>
      </c>
      <c r="R294" s="54">
        <f t="shared" ref="R294:R301" si="41">IF(P294=0,"",100%-Q294)</f>
        <v>7.1428571428571397E-2</v>
      </c>
      <c r="T294" s="25"/>
      <c r="U294" s="25"/>
      <c r="V294" s="1"/>
    </row>
    <row r="295" spans="1:22" ht="15.75" customHeight="1">
      <c r="A295" s="40">
        <v>1101</v>
      </c>
      <c r="B295" s="42"/>
      <c r="C295" s="42"/>
      <c r="D295" s="42">
        <v>23</v>
      </c>
      <c r="E295" s="42"/>
      <c r="F295" s="42"/>
      <c r="G295" s="42"/>
      <c r="H295" s="42"/>
      <c r="I295" s="42"/>
      <c r="J295" s="42"/>
      <c r="K295" s="43"/>
      <c r="L295" s="50"/>
      <c r="M295" s="2"/>
      <c r="N295" s="51"/>
      <c r="O295" s="52">
        <f>IF(D295=0,"",D295/C294)</f>
        <v>0.88461538461538458</v>
      </c>
      <c r="P295" s="53">
        <v>24</v>
      </c>
      <c r="Q295" s="54">
        <f t="shared" si="40"/>
        <v>0.92307692307692313</v>
      </c>
      <c r="R295" s="54">
        <f t="shared" si="41"/>
        <v>7.6923076923076872E-2</v>
      </c>
      <c r="S295" s="8">
        <f>P295/P293</f>
        <v>0.8571428571428571</v>
      </c>
      <c r="T295" s="25"/>
      <c r="U295" s="25"/>
      <c r="V295" s="1"/>
    </row>
    <row r="296" spans="1:22" ht="15.75" customHeight="1">
      <c r="A296" s="40">
        <v>1102</v>
      </c>
      <c r="B296" s="42"/>
      <c r="C296" s="42"/>
      <c r="D296" s="42"/>
      <c r="E296" s="42">
        <v>21</v>
      </c>
      <c r="F296" s="42"/>
      <c r="G296" s="42"/>
      <c r="H296" s="42"/>
      <c r="I296" s="42"/>
      <c r="J296" s="42"/>
      <c r="K296" s="43"/>
      <c r="L296" s="50"/>
      <c r="M296" s="2"/>
      <c r="N296" s="51"/>
      <c r="O296" s="52">
        <f>IF(E296=0,"",E296/D295)</f>
        <v>0.91304347826086951</v>
      </c>
      <c r="P296" s="53">
        <v>23</v>
      </c>
      <c r="Q296" s="54">
        <f t="shared" si="40"/>
        <v>0.95833333333333337</v>
      </c>
      <c r="R296" s="54">
        <f t="shared" si="41"/>
        <v>4.166666666666663E-2</v>
      </c>
      <c r="T296" s="25"/>
      <c r="U296" s="25"/>
      <c r="V296" s="1"/>
    </row>
    <row r="297" spans="1:22" ht="15.75" customHeight="1">
      <c r="A297" s="40">
        <v>1201</v>
      </c>
      <c r="B297" s="42"/>
      <c r="C297" s="42"/>
      <c r="D297" s="42"/>
      <c r="E297" s="42"/>
      <c r="F297" s="42">
        <v>20</v>
      </c>
      <c r="G297" s="42"/>
      <c r="H297" s="42"/>
      <c r="I297" s="42"/>
      <c r="J297" s="42"/>
      <c r="K297" s="43"/>
      <c r="L297" s="50"/>
      <c r="M297" s="2"/>
      <c r="N297" s="51"/>
      <c r="O297" s="52">
        <f>IF(F297=0,"",F297/E296)</f>
        <v>0.95238095238095233</v>
      </c>
      <c r="P297" s="53">
        <v>23</v>
      </c>
      <c r="Q297" s="54">
        <f t="shared" si="40"/>
        <v>1</v>
      </c>
      <c r="R297" s="54">
        <f t="shared" si="41"/>
        <v>0</v>
      </c>
      <c r="T297" s="25"/>
      <c r="U297" s="25"/>
      <c r="V297" s="1"/>
    </row>
    <row r="298" spans="1:22" ht="15.75" customHeight="1">
      <c r="A298" s="40">
        <v>1202</v>
      </c>
      <c r="B298" s="42"/>
      <c r="C298" s="42"/>
      <c r="D298" s="42"/>
      <c r="E298" s="42"/>
      <c r="F298" s="42"/>
      <c r="G298" s="42">
        <v>19</v>
      </c>
      <c r="H298" s="42"/>
      <c r="I298" s="42"/>
      <c r="J298" s="42"/>
      <c r="K298" s="43"/>
      <c r="L298" s="50"/>
      <c r="M298" s="2"/>
      <c r="N298" s="51"/>
      <c r="O298" s="52">
        <f>IF(G298=0,"",G298/F297)</f>
        <v>0.95</v>
      </c>
      <c r="P298" s="53">
        <v>23</v>
      </c>
      <c r="Q298" s="54">
        <f t="shared" si="40"/>
        <v>1</v>
      </c>
      <c r="R298" s="54">
        <f t="shared" si="41"/>
        <v>0</v>
      </c>
      <c r="T298" s="25"/>
      <c r="U298" s="25"/>
      <c r="V298" s="1"/>
    </row>
    <row r="299" spans="1:22" ht="15.75" customHeight="1">
      <c r="A299" s="40">
        <v>1301</v>
      </c>
      <c r="B299" s="42"/>
      <c r="C299" s="42"/>
      <c r="D299" s="42"/>
      <c r="E299" s="42"/>
      <c r="F299" s="42"/>
      <c r="G299" s="42"/>
      <c r="H299" s="42">
        <v>16</v>
      </c>
      <c r="I299" s="42"/>
      <c r="J299" s="42"/>
      <c r="K299" s="43"/>
      <c r="L299" s="50"/>
      <c r="M299" s="2"/>
      <c r="N299" s="51"/>
      <c r="O299" s="52">
        <f>IF(H299=0,"",H299/G298)</f>
        <v>0.84210526315789469</v>
      </c>
      <c r="P299" s="53">
        <v>22</v>
      </c>
      <c r="Q299" s="54">
        <f t="shared" si="40"/>
        <v>0.95652173913043481</v>
      </c>
      <c r="R299" s="54">
        <f t="shared" si="41"/>
        <v>4.3478260869565188E-2</v>
      </c>
      <c r="T299" s="25"/>
      <c r="U299" s="25"/>
      <c r="V299" s="1"/>
    </row>
    <row r="300" spans="1:22" ht="15.75" customHeight="1">
      <c r="A300" s="40">
        <v>1302</v>
      </c>
      <c r="B300" s="42"/>
      <c r="C300" s="42"/>
      <c r="D300" s="42"/>
      <c r="E300" s="42"/>
      <c r="F300" s="42"/>
      <c r="G300" s="42"/>
      <c r="H300" s="42"/>
      <c r="I300" s="42">
        <v>16</v>
      </c>
      <c r="J300" s="42"/>
      <c r="K300" s="43"/>
      <c r="L300" s="50"/>
      <c r="M300" s="2"/>
      <c r="N300" s="51"/>
      <c r="O300" s="52">
        <f>IF(I300=0,"",I300/H299)</f>
        <v>1</v>
      </c>
      <c r="P300" s="53">
        <v>22</v>
      </c>
      <c r="Q300" s="54">
        <f t="shared" si="40"/>
        <v>1</v>
      </c>
      <c r="R300" s="54">
        <f t="shared" si="41"/>
        <v>0</v>
      </c>
      <c r="T300" s="25"/>
      <c r="U300" s="25"/>
      <c r="V300" s="1"/>
    </row>
    <row r="301" spans="1:22" ht="15.75" customHeight="1">
      <c r="A301" s="40">
        <v>1401</v>
      </c>
      <c r="B301" s="42"/>
      <c r="C301" s="42"/>
      <c r="D301" s="42"/>
      <c r="E301" s="42"/>
      <c r="F301" s="42"/>
      <c r="G301" s="42"/>
      <c r="H301" s="42"/>
      <c r="I301" s="42"/>
      <c r="J301" s="42">
        <v>16</v>
      </c>
      <c r="K301" s="43">
        <v>16</v>
      </c>
      <c r="L301" s="50"/>
      <c r="M301" s="2"/>
      <c r="N301" s="51"/>
      <c r="O301" s="55">
        <f>IF(J301=0,"",J301/I300)</f>
        <v>1</v>
      </c>
      <c r="P301" s="53">
        <v>22</v>
      </c>
      <c r="Q301" s="56">
        <f t="shared" si="40"/>
        <v>1</v>
      </c>
      <c r="R301" s="56">
        <f t="shared" si="41"/>
        <v>0</v>
      </c>
      <c r="T301" s="25"/>
      <c r="U301" s="25"/>
      <c r="V301" s="1"/>
    </row>
    <row r="302" spans="1:22" ht="15.75" customHeight="1">
      <c r="A302" s="40">
        <v>1402</v>
      </c>
      <c r="B302" s="42"/>
      <c r="C302" s="42"/>
      <c r="D302" s="42"/>
      <c r="E302" s="42"/>
      <c r="F302" s="42"/>
      <c r="G302" s="42"/>
      <c r="H302" s="42"/>
      <c r="I302" s="42"/>
      <c r="J302" s="42">
        <v>5</v>
      </c>
      <c r="K302" s="43"/>
      <c r="L302" s="50"/>
      <c r="M302" s="2"/>
      <c r="N302" s="1"/>
      <c r="O302" s="57"/>
      <c r="P302" s="58">
        <v>6</v>
      </c>
      <c r="Q302" s="59"/>
      <c r="R302" s="60"/>
      <c r="T302" s="25"/>
      <c r="U302" s="25"/>
      <c r="V302" s="1"/>
    </row>
    <row r="303" spans="1:22" ht="15.75" customHeight="1">
      <c r="A303" s="40">
        <v>1501</v>
      </c>
      <c r="B303" s="42"/>
      <c r="C303" s="42"/>
      <c r="D303" s="42"/>
      <c r="E303" s="42"/>
      <c r="F303" s="42"/>
      <c r="G303" s="42"/>
      <c r="H303" s="42"/>
      <c r="I303" s="42"/>
      <c r="J303" s="42">
        <v>1</v>
      </c>
      <c r="K303" s="43"/>
      <c r="L303" s="50"/>
      <c r="M303" s="2"/>
      <c r="N303" s="1"/>
      <c r="O303" s="61"/>
      <c r="P303" s="62">
        <v>1</v>
      </c>
      <c r="Q303" s="63"/>
      <c r="R303" s="61"/>
      <c r="T303" s="25"/>
      <c r="U303" s="25"/>
      <c r="V303" s="1"/>
    </row>
    <row r="304" spans="1:22" ht="15.75" customHeight="1">
      <c r="A304" s="40">
        <v>1502</v>
      </c>
      <c r="B304" s="42"/>
      <c r="C304" s="42"/>
      <c r="D304" s="42"/>
      <c r="E304" s="42"/>
      <c r="F304" s="42"/>
      <c r="G304" s="42"/>
      <c r="H304" s="42"/>
      <c r="I304" s="42"/>
      <c r="J304" s="42">
        <v>1</v>
      </c>
      <c r="K304" s="43">
        <v>1</v>
      </c>
      <c r="L304" s="50"/>
      <c r="M304" s="2"/>
      <c r="N304" s="1"/>
      <c r="O304" s="61"/>
      <c r="P304" s="62">
        <v>1</v>
      </c>
      <c r="Q304" s="63"/>
      <c r="R304" s="61"/>
      <c r="T304" s="25"/>
      <c r="U304" s="25"/>
      <c r="V304" s="1"/>
    </row>
    <row r="305" spans="1:22" ht="15.75" customHeight="1">
      <c r="A305" s="40">
        <v>1601</v>
      </c>
      <c r="B305" s="42"/>
      <c r="C305" s="42"/>
      <c r="D305" s="42"/>
      <c r="E305" s="42"/>
      <c r="F305" s="42"/>
      <c r="G305" s="42"/>
      <c r="H305" s="42"/>
      <c r="I305" s="42"/>
      <c r="J305" s="42"/>
      <c r="K305" s="43"/>
      <c r="L305" s="50"/>
      <c r="M305" s="2"/>
      <c r="N305" s="1"/>
      <c r="O305" s="61"/>
      <c r="P305" s="62"/>
      <c r="Q305" s="63"/>
      <c r="R305" s="61"/>
      <c r="T305" s="25"/>
      <c r="U305" s="25"/>
      <c r="V305" s="1"/>
    </row>
    <row r="306" spans="1:22" ht="15.75" customHeight="1">
      <c r="A306" s="40">
        <v>1602</v>
      </c>
      <c r="B306" s="42"/>
      <c r="C306" s="42"/>
      <c r="D306" s="42"/>
      <c r="E306" s="42"/>
      <c r="F306" s="42"/>
      <c r="G306" s="42"/>
      <c r="H306" s="42"/>
      <c r="I306" s="42"/>
      <c r="J306" s="42"/>
      <c r="K306" s="43"/>
      <c r="L306" s="50"/>
      <c r="M306" s="2"/>
      <c r="N306" s="1"/>
      <c r="O306" s="64"/>
      <c r="P306" s="65"/>
      <c r="Q306" s="66"/>
      <c r="R306" s="67"/>
      <c r="T306" s="25"/>
      <c r="U306" s="25"/>
      <c r="V306" s="1"/>
    </row>
    <row r="307" spans="1:22" ht="15.75" customHeight="1">
      <c r="A307" s="40">
        <v>1701</v>
      </c>
      <c r="B307" s="42"/>
      <c r="C307" s="42"/>
      <c r="D307" s="42"/>
      <c r="E307" s="42"/>
      <c r="F307" s="42"/>
      <c r="G307" s="42"/>
      <c r="H307" s="42"/>
      <c r="I307" s="42"/>
      <c r="J307" s="42"/>
      <c r="K307" s="43"/>
      <c r="L307" s="50"/>
      <c r="M307" s="2"/>
      <c r="N307" s="1"/>
      <c r="O307" s="68" t="s">
        <v>58</v>
      </c>
      <c r="P307" s="69">
        <v>16</v>
      </c>
      <c r="Q307" s="70">
        <f>K310</f>
        <v>17</v>
      </c>
      <c r="R307" s="71" t="s">
        <v>10</v>
      </c>
      <c r="T307" s="25"/>
      <c r="U307" s="25"/>
      <c r="V307" s="1"/>
    </row>
    <row r="308" spans="1:22" ht="15.75" customHeight="1">
      <c r="A308" s="40">
        <v>1702</v>
      </c>
      <c r="B308" s="42"/>
      <c r="C308" s="42"/>
      <c r="D308" s="42"/>
      <c r="E308" s="42"/>
      <c r="F308" s="42"/>
      <c r="G308" s="42"/>
      <c r="H308" s="42"/>
      <c r="I308" s="42"/>
      <c r="J308" s="42"/>
      <c r="K308" s="43"/>
      <c r="L308" s="50"/>
      <c r="M308" s="2"/>
      <c r="N308" s="1"/>
      <c r="O308" s="72" t="s">
        <v>60</v>
      </c>
      <c r="P308" s="73">
        <f>IF(P307/B293=0,"",P307/B293)</f>
        <v>0.5714285714285714</v>
      </c>
      <c r="Q308" s="74">
        <f>P307/Q307</f>
        <v>0.94117647058823528</v>
      </c>
      <c r="R308" s="75" t="s">
        <v>61</v>
      </c>
      <c r="T308" s="25"/>
      <c r="U308" s="25"/>
      <c r="V308" s="1"/>
    </row>
    <row r="309" spans="1:22" ht="15.75" customHeight="1">
      <c r="A309" s="40">
        <v>1801</v>
      </c>
      <c r="B309" s="42"/>
      <c r="C309" s="42"/>
      <c r="D309" s="42"/>
      <c r="E309" s="42"/>
      <c r="F309" s="42"/>
      <c r="G309" s="42"/>
      <c r="H309" s="42"/>
      <c r="I309" s="42"/>
      <c r="J309" s="42"/>
      <c r="K309" s="43"/>
      <c r="L309" s="76"/>
      <c r="M309" s="77"/>
      <c r="N309" s="78"/>
      <c r="O309" s="77"/>
      <c r="P309" s="78"/>
      <c r="Q309" s="78"/>
      <c r="R309" s="79"/>
      <c r="T309" s="25"/>
      <c r="U309" s="25"/>
      <c r="V309" s="1"/>
    </row>
    <row r="310" spans="1:22" ht="18" customHeight="1">
      <c r="A310" s="28"/>
      <c r="B310" s="1"/>
      <c r="C310" s="1"/>
      <c r="D310" s="151" t="s">
        <v>83</v>
      </c>
      <c r="E310" s="152"/>
      <c r="F310" s="152"/>
      <c r="G310" s="152"/>
      <c r="H310" s="152"/>
      <c r="I310" s="152"/>
      <c r="J310" s="153"/>
      <c r="K310" s="80">
        <f>SUM(K293:K306)</f>
        <v>17</v>
      </c>
      <c r="L310" s="81">
        <f>IF(K301=0,"",K301/B293)</f>
        <v>0.5714285714285714</v>
      </c>
      <c r="M310" s="81">
        <f>IF(K310=0,"",K310/B293)</f>
        <v>0.6071428571428571</v>
      </c>
      <c r="N310" s="81">
        <f>IF(K301=0,"",M310-L310)</f>
        <v>3.5714285714285698E-2</v>
      </c>
      <c r="O310" s="2"/>
      <c r="P310" s="1"/>
      <c r="Q310" s="25"/>
      <c r="R310" s="2"/>
      <c r="T310" s="25"/>
      <c r="U310" s="25"/>
      <c r="V310" s="1"/>
    </row>
    <row r="311" spans="1:22" ht="12.75" customHeight="1">
      <c r="L311" s="2"/>
      <c r="M311" s="2"/>
      <c r="N311" s="2"/>
      <c r="O311" s="2"/>
      <c r="S311" s="1"/>
      <c r="T311" s="25"/>
      <c r="U311" s="25"/>
      <c r="V311" s="1"/>
    </row>
    <row r="312" spans="1:22" ht="12.75" customHeight="1">
      <c r="L312" s="2"/>
      <c r="M312" s="2"/>
      <c r="N312" s="2"/>
      <c r="O312" s="2"/>
    </row>
    <row r="313" spans="1:22" ht="26.25" customHeight="1">
      <c r="B313" s="154" t="s">
        <v>72</v>
      </c>
      <c r="C313" s="155"/>
      <c r="D313" s="155"/>
      <c r="E313" s="155"/>
      <c r="F313" s="155"/>
      <c r="G313" s="155"/>
      <c r="H313" s="155"/>
      <c r="I313" s="155"/>
      <c r="J313" s="155"/>
      <c r="K313" s="39" t="s">
        <v>48</v>
      </c>
      <c r="L313" s="2"/>
      <c r="M313" s="2"/>
      <c r="N313" s="1"/>
      <c r="O313" s="2"/>
      <c r="P313" s="1"/>
      <c r="Q313" s="1"/>
      <c r="R313" s="1"/>
    </row>
    <row r="314" spans="1:22" ht="20.25" customHeight="1">
      <c r="A314" s="156" t="s">
        <v>9</v>
      </c>
      <c r="B314" s="157" t="s">
        <v>73</v>
      </c>
      <c r="C314" s="152"/>
      <c r="D314" s="152"/>
      <c r="E314" s="152"/>
      <c r="F314" s="152"/>
      <c r="G314" s="152"/>
      <c r="H314" s="152"/>
      <c r="I314" s="152"/>
      <c r="J314" s="153"/>
      <c r="K314" s="158" t="s">
        <v>10</v>
      </c>
      <c r="L314" s="150" t="s">
        <v>2</v>
      </c>
      <c r="M314" s="150" t="s">
        <v>3</v>
      </c>
      <c r="N314" s="159" t="s">
        <v>4</v>
      </c>
      <c r="O314" s="150" t="s">
        <v>5</v>
      </c>
      <c r="P314" s="148" t="s">
        <v>6</v>
      </c>
      <c r="Q314" s="148" t="s">
        <v>7</v>
      </c>
      <c r="R314" s="150" t="s">
        <v>8</v>
      </c>
    </row>
    <row r="315" spans="1:22" ht="15.75" customHeight="1">
      <c r="A315" s="149"/>
      <c r="B315" s="40" t="s">
        <v>74</v>
      </c>
      <c r="C315" s="40" t="s">
        <v>75</v>
      </c>
      <c r="D315" s="40" t="s">
        <v>76</v>
      </c>
      <c r="E315" s="40" t="s">
        <v>77</v>
      </c>
      <c r="F315" s="40" t="s">
        <v>78</v>
      </c>
      <c r="G315" s="40" t="s">
        <v>79</v>
      </c>
      <c r="H315" s="40" t="s">
        <v>80</v>
      </c>
      <c r="I315" s="40" t="s">
        <v>81</v>
      </c>
      <c r="J315" s="40" t="s">
        <v>82</v>
      </c>
      <c r="K315" s="149"/>
      <c r="L315" s="149"/>
      <c r="M315" s="149"/>
      <c r="N315" s="149"/>
      <c r="O315" s="149"/>
      <c r="P315" s="149"/>
      <c r="Q315" s="149"/>
      <c r="R315" s="149"/>
    </row>
    <row r="316" spans="1:22" ht="15.75" customHeight="1">
      <c r="A316" s="40">
        <v>1002</v>
      </c>
      <c r="B316" s="41">
        <v>55</v>
      </c>
      <c r="C316" s="42"/>
      <c r="D316" s="42"/>
      <c r="E316" s="42"/>
      <c r="F316" s="42"/>
      <c r="G316" s="42"/>
      <c r="H316" s="42"/>
      <c r="I316" s="42"/>
      <c r="J316" s="42"/>
      <c r="K316" s="43"/>
      <c r="L316" s="44"/>
      <c r="M316" s="45"/>
      <c r="N316" s="46"/>
      <c r="O316" s="47"/>
      <c r="P316" s="48">
        <f>B316</f>
        <v>55</v>
      </c>
      <c r="Q316" s="49"/>
      <c r="R316" s="47"/>
    </row>
    <row r="317" spans="1:22" ht="15.75" customHeight="1">
      <c r="A317" s="40">
        <v>1101</v>
      </c>
      <c r="B317" s="42"/>
      <c r="C317" s="42">
        <v>48</v>
      </c>
      <c r="D317" s="42"/>
      <c r="E317" s="42"/>
      <c r="F317" s="42"/>
      <c r="G317" s="42"/>
      <c r="H317" s="42"/>
      <c r="I317" s="42"/>
      <c r="J317" s="42"/>
      <c r="K317" s="43"/>
      <c r="L317" s="50"/>
      <c r="M317" s="2"/>
      <c r="N317" s="51"/>
      <c r="O317" s="52">
        <f>IF(C317=0,"",C317/B316)</f>
        <v>0.87272727272727268</v>
      </c>
      <c r="P317" s="53"/>
      <c r="Q317" s="54" t="str">
        <f t="shared" ref="Q317:Q324" si="42">IF(P317=0,"",P317/P316)</f>
        <v/>
      </c>
      <c r="R317" s="54" t="str">
        <f t="shared" ref="R317:R324" si="43">IF(P317=0,"",100%-Q317)</f>
        <v/>
      </c>
    </row>
    <row r="318" spans="1:22" ht="15.75" customHeight="1">
      <c r="A318" s="40">
        <v>1102</v>
      </c>
      <c r="B318" s="42"/>
      <c r="C318" s="42"/>
      <c r="D318" s="42">
        <v>44</v>
      </c>
      <c r="E318" s="42"/>
      <c r="F318" s="42"/>
      <c r="G318" s="42"/>
      <c r="H318" s="42"/>
      <c r="I318" s="42"/>
      <c r="J318" s="42"/>
      <c r="K318" s="43"/>
      <c r="L318" s="50"/>
      <c r="M318" s="2"/>
      <c r="N318" s="51"/>
      <c r="O318" s="52">
        <f>IF(D318=0,"",D318/C317)</f>
        <v>0.91666666666666663</v>
      </c>
      <c r="P318" s="53"/>
      <c r="Q318" s="54" t="str">
        <f t="shared" si="42"/>
        <v/>
      </c>
      <c r="R318" s="54" t="str">
        <f t="shared" si="43"/>
        <v/>
      </c>
      <c r="S318" s="8">
        <f>P318/P316</f>
        <v>0</v>
      </c>
    </row>
    <row r="319" spans="1:22" ht="15.75" customHeight="1">
      <c r="A319" s="40">
        <v>1201</v>
      </c>
      <c r="B319" s="42"/>
      <c r="C319" s="42"/>
      <c r="D319" s="42"/>
      <c r="E319" s="42">
        <v>39</v>
      </c>
      <c r="F319" s="42"/>
      <c r="G319" s="42"/>
      <c r="H319" s="42"/>
      <c r="I319" s="42"/>
      <c r="J319" s="42"/>
      <c r="K319" s="43"/>
      <c r="L319" s="50"/>
      <c r="M319" s="2"/>
      <c r="N319" s="51"/>
      <c r="O319" s="52">
        <f>IF(E319=0,"",E319/D318)</f>
        <v>0.88636363636363635</v>
      </c>
      <c r="P319" s="53"/>
      <c r="Q319" s="54" t="str">
        <f t="shared" si="42"/>
        <v/>
      </c>
      <c r="R319" s="54" t="str">
        <f t="shared" si="43"/>
        <v/>
      </c>
    </row>
    <row r="320" spans="1:22" ht="15.75" customHeight="1">
      <c r="A320" s="40">
        <v>1202</v>
      </c>
      <c r="B320" s="42"/>
      <c r="C320" s="42"/>
      <c r="D320" s="42"/>
      <c r="E320" s="42"/>
      <c r="F320" s="42">
        <v>36</v>
      </c>
      <c r="G320" s="42"/>
      <c r="H320" s="42"/>
      <c r="I320" s="42"/>
      <c r="J320" s="42"/>
      <c r="K320" s="43"/>
      <c r="L320" s="50"/>
      <c r="M320" s="2"/>
      <c r="N320" s="51"/>
      <c r="O320" s="52">
        <f>IF(F320=0,"",F320/E319)</f>
        <v>0.92307692307692313</v>
      </c>
      <c r="P320" s="53"/>
      <c r="Q320" s="54" t="str">
        <f t="shared" si="42"/>
        <v/>
      </c>
      <c r="R320" s="54" t="str">
        <f t="shared" si="43"/>
        <v/>
      </c>
    </row>
    <row r="321" spans="1:18" ht="15.75" customHeight="1">
      <c r="A321" s="40">
        <v>1301</v>
      </c>
      <c r="B321" s="42"/>
      <c r="C321" s="42"/>
      <c r="D321" s="42"/>
      <c r="E321" s="42"/>
      <c r="F321" s="42"/>
      <c r="G321" s="42">
        <v>36</v>
      </c>
      <c r="H321" s="42"/>
      <c r="I321" s="42"/>
      <c r="J321" s="42"/>
      <c r="K321" s="43"/>
      <c r="L321" s="50"/>
      <c r="M321" s="2"/>
      <c r="N321" s="51"/>
      <c r="O321" s="52">
        <f>IF(G321=0,"",G321/F320)</f>
        <v>1</v>
      </c>
      <c r="P321" s="53"/>
      <c r="Q321" s="54" t="str">
        <f t="shared" si="42"/>
        <v/>
      </c>
      <c r="R321" s="54" t="str">
        <f t="shared" si="43"/>
        <v/>
      </c>
    </row>
    <row r="322" spans="1:18" ht="15.75" customHeight="1">
      <c r="A322" s="40">
        <v>1302</v>
      </c>
      <c r="B322" s="42"/>
      <c r="C322" s="42"/>
      <c r="D322" s="42"/>
      <c r="E322" s="42"/>
      <c r="F322" s="42"/>
      <c r="G322" s="42"/>
      <c r="H322" s="42">
        <v>35</v>
      </c>
      <c r="I322" s="42"/>
      <c r="J322" s="42"/>
      <c r="K322" s="43"/>
      <c r="L322" s="50"/>
      <c r="M322" s="2"/>
      <c r="N322" s="51"/>
      <c r="O322" s="52">
        <f>IF(H322=0,"",H322/G321)</f>
        <v>0.97222222222222221</v>
      </c>
      <c r="P322" s="53"/>
      <c r="Q322" s="54" t="str">
        <f t="shared" si="42"/>
        <v/>
      </c>
      <c r="R322" s="54" t="str">
        <f t="shared" si="43"/>
        <v/>
      </c>
    </row>
    <row r="323" spans="1:18" ht="15.75" customHeight="1">
      <c r="A323" s="40">
        <v>1401</v>
      </c>
      <c r="B323" s="42"/>
      <c r="C323" s="42"/>
      <c r="D323" s="42"/>
      <c r="E323" s="42"/>
      <c r="F323" s="42"/>
      <c r="G323" s="42"/>
      <c r="H323" s="42"/>
      <c r="I323" s="42">
        <v>35</v>
      </c>
      <c r="J323" s="42"/>
      <c r="K323" s="43"/>
      <c r="L323" s="50"/>
      <c r="M323" s="2"/>
      <c r="N323" s="51"/>
      <c r="O323" s="52">
        <f>IF(I323=0,"",I323/H322)</f>
        <v>1</v>
      </c>
      <c r="P323" s="53"/>
      <c r="Q323" s="54" t="str">
        <f t="shared" si="42"/>
        <v/>
      </c>
      <c r="R323" s="54" t="str">
        <f t="shared" si="43"/>
        <v/>
      </c>
    </row>
    <row r="324" spans="1:18" ht="15.75" customHeight="1">
      <c r="A324" s="40">
        <v>1402</v>
      </c>
      <c r="B324" s="42"/>
      <c r="C324" s="42"/>
      <c r="D324" s="42"/>
      <c r="E324" s="42"/>
      <c r="F324" s="42"/>
      <c r="G324" s="42"/>
      <c r="H324" s="42"/>
      <c r="I324" s="42"/>
      <c r="J324" s="42">
        <v>33</v>
      </c>
      <c r="K324" s="43">
        <v>21</v>
      </c>
      <c r="L324" s="50"/>
      <c r="M324" s="2"/>
      <c r="N324" s="51"/>
      <c r="O324" s="55">
        <f>IF(J324=0,"",J324/I323)</f>
        <v>0.94285714285714284</v>
      </c>
      <c r="P324" s="53"/>
      <c r="Q324" s="56" t="str">
        <f t="shared" si="42"/>
        <v/>
      </c>
      <c r="R324" s="56" t="str">
        <f t="shared" si="43"/>
        <v/>
      </c>
    </row>
    <row r="325" spans="1:18" ht="15.75" customHeight="1">
      <c r="A325" s="40">
        <v>1501</v>
      </c>
      <c r="B325" s="42"/>
      <c r="C325" s="42"/>
      <c r="D325" s="42"/>
      <c r="E325" s="42"/>
      <c r="F325" s="42"/>
      <c r="G325" s="42"/>
      <c r="H325" s="42"/>
      <c r="I325" s="42"/>
      <c r="J325" s="42">
        <v>6</v>
      </c>
      <c r="K325" s="43">
        <v>3</v>
      </c>
      <c r="L325" s="50"/>
      <c r="M325" s="2"/>
      <c r="N325" s="1"/>
      <c r="O325" s="57"/>
      <c r="P325" s="58"/>
      <c r="Q325" s="59"/>
      <c r="R325" s="60"/>
    </row>
    <row r="326" spans="1:18" ht="15.75" customHeight="1">
      <c r="A326" s="40">
        <v>1502</v>
      </c>
      <c r="B326" s="42"/>
      <c r="C326" s="42"/>
      <c r="D326" s="42"/>
      <c r="E326" s="42"/>
      <c r="F326" s="42"/>
      <c r="G326" s="42"/>
      <c r="H326" s="42"/>
      <c r="I326" s="42"/>
      <c r="J326" s="42">
        <v>5</v>
      </c>
      <c r="K326" s="43">
        <v>3</v>
      </c>
      <c r="L326" s="50"/>
      <c r="M326" s="2"/>
      <c r="N326" s="1"/>
      <c r="O326" s="61"/>
      <c r="P326" s="62"/>
      <c r="Q326" s="63"/>
      <c r="R326" s="61"/>
    </row>
    <row r="327" spans="1:18" ht="15.75" customHeight="1">
      <c r="A327" s="40">
        <v>1601</v>
      </c>
      <c r="B327" s="42"/>
      <c r="C327" s="42"/>
      <c r="D327" s="42"/>
      <c r="E327" s="42"/>
      <c r="F327" s="42"/>
      <c r="G327" s="42"/>
      <c r="H327" s="42"/>
      <c r="I327" s="42"/>
      <c r="J327" s="42">
        <v>1</v>
      </c>
      <c r="K327" s="43">
        <v>1</v>
      </c>
      <c r="L327" s="50"/>
      <c r="M327" s="2"/>
      <c r="N327" s="1"/>
      <c r="O327" s="61"/>
      <c r="P327" s="62"/>
      <c r="Q327" s="63"/>
      <c r="R327" s="61"/>
    </row>
    <row r="328" spans="1:18" ht="15.75" customHeight="1">
      <c r="A328" s="40">
        <v>1602</v>
      </c>
      <c r="B328" s="42"/>
      <c r="C328" s="42"/>
      <c r="D328" s="42"/>
      <c r="E328" s="42"/>
      <c r="F328" s="42"/>
      <c r="G328" s="42"/>
      <c r="H328" s="42"/>
      <c r="I328" s="42"/>
      <c r="J328" s="42"/>
      <c r="K328" s="43"/>
      <c r="L328" s="50"/>
      <c r="M328" s="2"/>
      <c r="N328" s="1"/>
      <c r="O328" s="61"/>
      <c r="P328" s="62"/>
      <c r="Q328" s="63"/>
      <c r="R328" s="61"/>
    </row>
    <row r="329" spans="1:18" ht="15.75" customHeight="1">
      <c r="A329" s="40">
        <v>1701</v>
      </c>
      <c r="B329" s="42"/>
      <c r="C329" s="42"/>
      <c r="D329" s="42"/>
      <c r="E329" s="42"/>
      <c r="F329" s="42"/>
      <c r="G329" s="42"/>
      <c r="H329" s="42"/>
      <c r="I329" s="42"/>
      <c r="J329" s="42"/>
      <c r="K329" s="43"/>
      <c r="L329" s="50"/>
      <c r="M329" s="2"/>
      <c r="N329" s="1"/>
      <c r="O329" s="64"/>
      <c r="P329" s="65"/>
      <c r="Q329" s="66"/>
      <c r="R329" s="67"/>
    </row>
    <row r="330" spans="1:18" ht="15.75" customHeight="1">
      <c r="A330" s="40">
        <v>1702</v>
      </c>
      <c r="B330" s="42"/>
      <c r="C330" s="42"/>
      <c r="D330" s="42"/>
      <c r="E330" s="42"/>
      <c r="F330" s="42"/>
      <c r="G330" s="42"/>
      <c r="H330" s="42"/>
      <c r="I330" s="42"/>
      <c r="J330" s="42"/>
      <c r="K330" s="43"/>
      <c r="L330" s="50"/>
      <c r="M330" s="2"/>
      <c r="N330" s="1"/>
      <c r="O330" s="68" t="s">
        <v>58</v>
      </c>
      <c r="P330" s="69">
        <v>28</v>
      </c>
      <c r="Q330" s="70">
        <f>K333</f>
        <v>28</v>
      </c>
      <c r="R330" s="71" t="s">
        <v>10</v>
      </c>
    </row>
    <row r="331" spans="1:18" ht="15.75" customHeight="1">
      <c r="A331" s="40">
        <v>1801</v>
      </c>
      <c r="B331" s="42"/>
      <c r="C331" s="42"/>
      <c r="D331" s="42"/>
      <c r="E331" s="42"/>
      <c r="F331" s="42"/>
      <c r="G331" s="42"/>
      <c r="H331" s="42"/>
      <c r="I331" s="42"/>
      <c r="J331" s="42"/>
      <c r="K331" s="43"/>
      <c r="L331" s="50"/>
      <c r="M331" s="2"/>
      <c r="N331" s="1"/>
      <c r="O331" s="72" t="s">
        <v>60</v>
      </c>
      <c r="P331" s="73">
        <f>IF(P330/B316=0,"",P330/B316)</f>
        <v>0.50909090909090904</v>
      </c>
      <c r="Q331" s="74">
        <f>P330/Q330</f>
        <v>1</v>
      </c>
      <c r="R331" s="75" t="s">
        <v>61</v>
      </c>
    </row>
    <row r="332" spans="1:18" ht="15.75" customHeight="1">
      <c r="A332" s="40">
        <v>1802</v>
      </c>
      <c r="B332" s="42"/>
      <c r="C332" s="42"/>
      <c r="D332" s="42"/>
      <c r="E332" s="42"/>
      <c r="F332" s="42"/>
      <c r="G332" s="42"/>
      <c r="H332" s="42"/>
      <c r="I332" s="42"/>
      <c r="J332" s="42"/>
      <c r="K332" s="43"/>
      <c r="L332" s="76"/>
      <c r="M332" s="77"/>
      <c r="N332" s="78"/>
      <c r="O332" s="77"/>
      <c r="P332" s="78"/>
      <c r="Q332" s="78"/>
      <c r="R332" s="79"/>
    </row>
    <row r="333" spans="1:18" ht="18" customHeight="1">
      <c r="A333" s="28"/>
      <c r="B333" s="1"/>
      <c r="C333" s="1"/>
      <c r="D333" s="151" t="s">
        <v>83</v>
      </c>
      <c r="E333" s="152"/>
      <c r="F333" s="152"/>
      <c r="G333" s="152"/>
      <c r="H333" s="152"/>
      <c r="I333" s="152"/>
      <c r="J333" s="153"/>
      <c r="K333" s="80">
        <f>SUM(K316:K329)</f>
        <v>28</v>
      </c>
      <c r="L333" s="81">
        <f>IF(K324=0,"",K324/B316)</f>
        <v>0.38181818181818183</v>
      </c>
      <c r="M333" s="81">
        <f>IF(K333=0,"",K333/B316)</f>
        <v>0.50909090909090904</v>
      </c>
      <c r="N333" s="81">
        <f>IF(K324=0,"",M333-L333)</f>
        <v>0.1272727272727272</v>
      </c>
      <c r="O333" s="2"/>
      <c r="P333" s="1"/>
      <c r="Q333" s="25"/>
      <c r="R333" s="2"/>
    </row>
    <row r="334" spans="1:18" ht="12.75" customHeight="1">
      <c r="L334" s="2"/>
      <c r="M334" s="2"/>
      <c r="N334" s="2"/>
      <c r="O334" s="2"/>
    </row>
    <row r="335" spans="1:18" ht="12.75" customHeight="1">
      <c r="L335" s="2"/>
      <c r="M335" s="2"/>
      <c r="O335" s="2"/>
    </row>
    <row r="336" spans="1:18" ht="26.25" customHeight="1">
      <c r="B336" s="154" t="s">
        <v>72</v>
      </c>
      <c r="C336" s="155"/>
      <c r="D336" s="155"/>
      <c r="E336" s="155"/>
      <c r="F336" s="155"/>
      <c r="G336" s="155"/>
      <c r="H336" s="155"/>
      <c r="I336" s="155"/>
      <c r="J336" s="155"/>
      <c r="K336" s="82" t="s">
        <v>51</v>
      </c>
      <c r="L336" s="2"/>
      <c r="M336" s="2"/>
      <c r="N336" s="1"/>
      <c r="O336" s="2"/>
      <c r="P336" s="1"/>
      <c r="Q336" s="1"/>
      <c r="R336" s="1"/>
    </row>
    <row r="337" spans="1:19" ht="20.25" customHeight="1">
      <c r="A337" s="156" t="s">
        <v>9</v>
      </c>
      <c r="B337" s="157" t="s">
        <v>73</v>
      </c>
      <c r="C337" s="152"/>
      <c r="D337" s="152"/>
      <c r="E337" s="152"/>
      <c r="F337" s="152"/>
      <c r="G337" s="152"/>
      <c r="H337" s="152"/>
      <c r="I337" s="152"/>
      <c r="J337" s="153"/>
      <c r="K337" s="158" t="s">
        <v>10</v>
      </c>
      <c r="L337" s="150" t="s">
        <v>2</v>
      </c>
      <c r="M337" s="150" t="s">
        <v>3</v>
      </c>
      <c r="N337" s="159" t="s">
        <v>4</v>
      </c>
      <c r="O337" s="150" t="s">
        <v>5</v>
      </c>
      <c r="P337" s="148" t="s">
        <v>6</v>
      </c>
      <c r="Q337" s="148" t="s">
        <v>7</v>
      </c>
      <c r="R337" s="150" t="s">
        <v>8</v>
      </c>
    </row>
    <row r="338" spans="1:19" ht="15.75" customHeight="1">
      <c r="A338" s="149"/>
      <c r="B338" s="40" t="s">
        <v>74</v>
      </c>
      <c r="C338" s="40" t="s">
        <v>75</v>
      </c>
      <c r="D338" s="40" t="s">
        <v>76</v>
      </c>
      <c r="E338" s="40" t="s">
        <v>77</v>
      </c>
      <c r="F338" s="40" t="s">
        <v>78</v>
      </c>
      <c r="G338" s="40" t="s">
        <v>79</v>
      </c>
      <c r="H338" s="40" t="s">
        <v>80</v>
      </c>
      <c r="I338" s="40" t="s">
        <v>81</v>
      </c>
      <c r="J338" s="40" t="s">
        <v>82</v>
      </c>
      <c r="K338" s="149"/>
      <c r="L338" s="149"/>
      <c r="M338" s="149"/>
      <c r="N338" s="149"/>
      <c r="O338" s="149"/>
      <c r="P338" s="149"/>
      <c r="Q338" s="149"/>
      <c r="R338" s="149"/>
    </row>
    <row r="339" spans="1:19" ht="15.75" customHeight="1">
      <c r="A339" s="40">
        <v>1101</v>
      </c>
      <c r="B339" s="41">
        <v>24</v>
      </c>
      <c r="C339" s="42"/>
      <c r="D339" s="42"/>
      <c r="E339" s="42"/>
      <c r="F339" s="42"/>
      <c r="G339" s="42"/>
      <c r="H339" s="42"/>
      <c r="I339" s="42"/>
      <c r="J339" s="42"/>
      <c r="K339" s="43"/>
      <c r="L339" s="44"/>
      <c r="M339" s="45"/>
      <c r="N339" s="46"/>
      <c r="O339" s="47"/>
      <c r="P339" s="48">
        <f>B339</f>
        <v>24</v>
      </c>
      <c r="Q339" s="49"/>
      <c r="R339" s="47"/>
    </row>
    <row r="340" spans="1:19" ht="15.75" customHeight="1">
      <c r="A340" s="40">
        <v>1102</v>
      </c>
      <c r="B340" s="42"/>
      <c r="C340" s="42">
        <v>21</v>
      </c>
      <c r="D340" s="42"/>
      <c r="E340" s="42"/>
      <c r="F340" s="42"/>
      <c r="G340" s="42"/>
      <c r="H340" s="42"/>
      <c r="I340" s="42"/>
      <c r="J340" s="42"/>
      <c r="K340" s="43"/>
      <c r="L340" s="50"/>
      <c r="M340" s="2"/>
      <c r="N340" s="51"/>
      <c r="O340" s="52">
        <f>IF(C340=0,"",C340/B339)</f>
        <v>0.875</v>
      </c>
      <c r="P340" s="53">
        <v>21</v>
      </c>
      <c r="Q340" s="54">
        <f t="shared" ref="Q340:Q347" si="44">IF(P340=0,"",P340/P339)</f>
        <v>0.875</v>
      </c>
      <c r="R340" s="54">
        <f t="shared" ref="R340:R347" si="45">IF(P340=0,"",100%-Q340)</f>
        <v>0.125</v>
      </c>
    </row>
    <row r="341" spans="1:19" ht="15.75" customHeight="1">
      <c r="A341" s="40">
        <v>1201</v>
      </c>
      <c r="B341" s="42"/>
      <c r="C341" s="42"/>
      <c r="D341" s="42">
        <v>21</v>
      </c>
      <c r="E341" s="42"/>
      <c r="F341" s="42"/>
      <c r="G341" s="42"/>
      <c r="H341" s="42"/>
      <c r="I341" s="42"/>
      <c r="J341" s="42"/>
      <c r="K341" s="43"/>
      <c r="L341" s="50"/>
      <c r="M341" s="2"/>
      <c r="N341" s="51"/>
      <c r="O341" s="52">
        <f>IF(D341=0,"",D341/C340)</f>
        <v>1</v>
      </c>
      <c r="P341" s="53">
        <v>21</v>
      </c>
      <c r="Q341" s="54">
        <f t="shared" si="44"/>
        <v>1</v>
      </c>
      <c r="R341" s="54">
        <f t="shared" si="45"/>
        <v>0</v>
      </c>
      <c r="S341" s="8">
        <f>P341/P339</f>
        <v>0.875</v>
      </c>
    </row>
    <row r="342" spans="1:19" ht="15.75" customHeight="1">
      <c r="A342" s="40">
        <v>1202</v>
      </c>
      <c r="B342" s="42"/>
      <c r="C342" s="42"/>
      <c r="D342" s="42"/>
      <c r="E342" s="42">
        <v>17</v>
      </c>
      <c r="F342" s="42"/>
      <c r="G342" s="42"/>
      <c r="H342" s="42"/>
      <c r="I342" s="42"/>
      <c r="J342" s="42"/>
      <c r="K342" s="43"/>
      <c r="L342" s="50"/>
      <c r="M342" s="2"/>
      <c r="N342" s="51"/>
      <c r="O342" s="52">
        <f>IF(E342=0,"",E342/D341)</f>
        <v>0.80952380952380953</v>
      </c>
      <c r="P342" s="53">
        <v>20</v>
      </c>
      <c r="Q342" s="54">
        <f t="shared" si="44"/>
        <v>0.95238095238095233</v>
      </c>
      <c r="R342" s="54">
        <f t="shared" si="45"/>
        <v>4.7619047619047672E-2</v>
      </c>
    </row>
    <row r="343" spans="1:19" ht="15.75" customHeight="1">
      <c r="A343" s="40">
        <v>1301</v>
      </c>
      <c r="B343" s="42"/>
      <c r="C343" s="42"/>
      <c r="D343" s="42"/>
      <c r="E343" s="42"/>
      <c r="F343" s="42">
        <v>17</v>
      </c>
      <c r="G343" s="42"/>
      <c r="H343" s="42"/>
      <c r="I343" s="42"/>
      <c r="J343" s="42"/>
      <c r="K343" s="43"/>
      <c r="L343" s="50"/>
      <c r="M343" s="2"/>
      <c r="N343" s="51"/>
      <c r="O343" s="52">
        <f>IF(F343=0,"",F343/E342)</f>
        <v>1</v>
      </c>
      <c r="P343" s="53">
        <v>20</v>
      </c>
      <c r="Q343" s="54">
        <f t="shared" si="44"/>
        <v>1</v>
      </c>
      <c r="R343" s="54">
        <f t="shared" si="45"/>
        <v>0</v>
      </c>
    </row>
    <row r="344" spans="1:19" ht="15.75" customHeight="1">
      <c r="A344" s="40">
        <v>1302</v>
      </c>
      <c r="B344" s="42"/>
      <c r="C344" s="42"/>
      <c r="D344" s="42"/>
      <c r="E344" s="42"/>
      <c r="F344" s="42"/>
      <c r="G344" s="42">
        <v>17</v>
      </c>
      <c r="H344" s="42"/>
      <c r="I344" s="42"/>
      <c r="J344" s="42"/>
      <c r="K344" s="43"/>
      <c r="L344" s="50"/>
      <c r="M344" s="2"/>
      <c r="N344" s="51"/>
      <c r="O344" s="52">
        <f>IF(G344=0,"",G344/F343)</f>
        <v>1</v>
      </c>
      <c r="P344" s="53">
        <v>20</v>
      </c>
      <c r="Q344" s="54">
        <f t="shared" si="44"/>
        <v>1</v>
      </c>
      <c r="R344" s="54">
        <f t="shared" si="45"/>
        <v>0</v>
      </c>
    </row>
    <row r="345" spans="1:19" ht="15.75" customHeight="1">
      <c r="A345" s="40">
        <v>1401</v>
      </c>
      <c r="B345" s="42"/>
      <c r="C345" s="42"/>
      <c r="D345" s="42"/>
      <c r="E345" s="42"/>
      <c r="F345" s="42"/>
      <c r="G345" s="42"/>
      <c r="H345" s="42">
        <v>16</v>
      </c>
      <c r="I345" s="42"/>
      <c r="J345" s="42"/>
      <c r="K345" s="43"/>
      <c r="L345" s="50"/>
      <c r="M345" s="2"/>
      <c r="N345" s="51"/>
      <c r="O345" s="52">
        <f>IF(H345=0,"",H345/G344)</f>
        <v>0.94117647058823528</v>
      </c>
      <c r="P345" s="53">
        <v>18</v>
      </c>
      <c r="Q345" s="54">
        <f t="shared" si="44"/>
        <v>0.9</v>
      </c>
      <c r="R345" s="54">
        <f t="shared" si="45"/>
        <v>9.9999999999999978E-2</v>
      </c>
    </row>
    <row r="346" spans="1:19" ht="15.75" customHeight="1">
      <c r="A346" s="40">
        <v>1402</v>
      </c>
      <c r="B346" s="42"/>
      <c r="C346" s="42"/>
      <c r="D346" s="42"/>
      <c r="E346" s="42"/>
      <c r="F346" s="42"/>
      <c r="G346" s="42"/>
      <c r="H346" s="42"/>
      <c r="I346" s="42">
        <v>15</v>
      </c>
      <c r="J346" s="42"/>
      <c r="K346" s="43"/>
      <c r="L346" s="50"/>
      <c r="M346" s="2"/>
      <c r="N346" s="51"/>
      <c r="O346" s="52">
        <f>IF(I346=0,"",I346/H345)</f>
        <v>0.9375</v>
      </c>
      <c r="P346" s="53">
        <v>17</v>
      </c>
      <c r="Q346" s="54">
        <f t="shared" si="44"/>
        <v>0.94444444444444442</v>
      </c>
      <c r="R346" s="54">
        <f t="shared" si="45"/>
        <v>5.555555555555558E-2</v>
      </c>
    </row>
    <row r="347" spans="1:19" ht="15.75" customHeight="1">
      <c r="A347" s="40">
        <v>1501</v>
      </c>
      <c r="B347" s="42"/>
      <c r="C347" s="42"/>
      <c r="D347" s="42"/>
      <c r="E347" s="42"/>
      <c r="F347" s="42"/>
      <c r="G347" s="42"/>
      <c r="H347" s="42"/>
      <c r="I347" s="42"/>
      <c r="J347" s="42">
        <v>15</v>
      </c>
      <c r="K347" s="43">
        <v>14</v>
      </c>
      <c r="L347" s="50"/>
      <c r="M347" s="2"/>
      <c r="N347" s="51"/>
      <c r="O347" s="55">
        <f>IF(J347=0,"",J347/I346)</f>
        <v>1</v>
      </c>
      <c r="P347" s="53">
        <v>17</v>
      </c>
      <c r="Q347" s="56">
        <f t="shared" si="44"/>
        <v>1</v>
      </c>
      <c r="R347" s="56">
        <f t="shared" si="45"/>
        <v>0</v>
      </c>
    </row>
    <row r="348" spans="1:19" ht="15.75" customHeight="1">
      <c r="A348" s="40">
        <v>1502</v>
      </c>
      <c r="B348" s="42"/>
      <c r="C348" s="42"/>
      <c r="D348" s="42"/>
      <c r="E348" s="42"/>
      <c r="F348" s="42"/>
      <c r="G348" s="42"/>
      <c r="H348" s="42"/>
      <c r="I348" s="42"/>
      <c r="J348" s="42">
        <v>2</v>
      </c>
      <c r="K348" s="43">
        <v>2</v>
      </c>
      <c r="L348" s="50"/>
      <c r="M348" s="2"/>
      <c r="N348" s="1"/>
      <c r="O348" s="57"/>
      <c r="P348" s="58">
        <v>3</v>
      </c>
      <c r="Q348" s="59"/>
      <c r="R348" s="60"/>
    </row>
    <row r="349" spans="1:19" ht="15.75" customHeight="1">
      <c r="A349" s="40">
        <v>1601</v>
      </c>
      <c r="B349" s="42"/>
      <c r="C349" s="42"/>
      <c r="D349" s="42"/>
      <c r="E349" s="42"/>
      <c r="F349" s="42"/>
      <c r="G349" s="42"/>
      <c r="H349" s="42"/>
      <c r="I349" s="42"/>
      <c r="J349" s="42"/>
      <c r="K349" s="43"/>
      <c r="L349" s="50"/>
      <c r="M349" s="2"/>
      <c r="N349" s="1"/>
      <c r="O349" s="61"/>
      <c r="P349" s="62">
        <v>1</v>
      </c>
      <c r="Q349" s="63"/>
      <c r="R349" s="61"/>
    </row>
    <row r="350" spans="1:19" ht="15.75" customHeight="1">
      <c r="A350" s="40">
        <v>1602</v>
      </c>
      <c r="B350" s="42"/>
      <c r="C350" s="42"/>
      <c r="D350" s="42"/>
      <c r="E350" s="42"/>
      <c r="F350" s="42"/>
      <c r="G350" s="42"/>
      <c r="H350" s="42"/>
      <c r="I350" s="42"/>
      <c r="J350" s="42">
        <v>1</v>
      </c>
      <c r="K350" s="43"/>
      <c r="L350" s="50"/>
      <c r="M350" s="2"/>
      <c r="N350" s="1"/>
      <c r="O350" s="61"/>
      <c r="P350" s="62">
        <v>1</v>
      </c>
      <c r="Q350" s="63"/>
      <c r="R350" s="61"/>
    </row>
    <row r="351" spans="1:19" ht="15.75" customHeight="1">
      <c r="A351" s="40">
        <v>1701</v>
      </c>
      <c r="B351" s="42"/>
      <c r="C351" s="42"/>
      <c r="D351" s="42"/>
      <c r="E351" s="42"/>
      <c r="F351" s="42"/>
      <c r="G351" s="42"/>
      <c r="H351" s="42"/>
      <c r="I351" s="42"/>
      <c r="J351" s="42">
        <v>1</v>
      </c>
      <c r="K351" s="43">
        <v>1</v>
      </c>
      <c r="L351" s="50"/>
      <c r="M351" s="2"/>
      <c r="N351" s="1"/>
      <c r="O351" s="61"/>
      <c r="P351" s="62">
        <v>1</v>
      </c>
      <c r="Q351" s="63"/>
      <c r="R351" s="61"/>
    </row>
    <row r="352" spans="1:19" ht="15.75" customHeight="1">
      <c r="A352" s="40">
        <v>1702</v>
      </c>
      <c r="B352" s="42"/>
      <c r="C352" s="42"/>
      <c r="D352" s="42"/>
      <c r="E352" s="42"/>
      <c r="F352" s="42"/>
      <c r="G352" s="42"/>
      <c r="H352" s="42"/>
      <c r="I352" s="42"/>
      <c r="J352" s="42"/>
      <c r="K352" s="43"/>
      <c r="L352" s="50"/>
      <c r="M352" s="2"/>
      <c r="N352" s="1"/>
      <c r="O352" s="64"/>
      <c r="P352" s="65"/>
      <c r="Q352" s="66"/>
      <c r="R352" s="67"/>
    </row>
    <row r="353" spans="1:19" ht="15.75" customHeight="1">
      <c r="A353" s="40">
        <v>1801</v>
      </c>
      <c r="B353" s="42"/>
      <c r="C353" s="42"/>
      <c r="D353" s="42"/>
      <c r="E353" s="42"/>
      <c r="F353" s="42"/>
      <c r="G353" s="42"/>
      <c r="H353" s="42"/>
      <c r="I353" s="42"/>
      <c r="J353" s="42"/>
      <c r="K353" s="43"/>
      <c r="L353" s="50"/>
      <c r="M353" s="2"/>
      <c r="N353" s="1"/>
      <c r="O353" s="68" t="s">
        <v>58</v>
      </c>
      <c r="P353" s="69">
        <v>16</v>
      </c>
      <c r="Q353" s="70">
        <f>K356</f>
        <v>17</v>
      </c>
      <c r="R353" s="71" t="s">
        <v>10</v>
      </c>
    </row>
    <row r="354" spans="1:19" ht="15.75" customHeight="1">
      <c r="A354" s="40">
        <v>1802</v>
      </c>
      <c r="B354" s="42"/>
      <c r="C354" s="42"/>
      <c r="D354" s="42"/>
      <c r="E354" s="42"/>
      <c r="F354" s="42"/>
      <c r="G354" s="42"/>
      <c r="H354" s="42"/>
      <c r="I354" s="42"/>
      <c r="J354" s="42"/>
      <c r="K354" s="43"/>
      <c r="L354" s="50"/>
      <c r="M354" s="2"/>
      <c r="N354" s="1"/>
      <c r="O354" s="72" t="s">
        <v>60</v>
      </c>
      <c r="P354" s="73">
        <f>IF(P353/B339=0,"",P353/B339)</f>
        <v>0.66666666666666663</v>
      </c>
      <c r="Q354" s="74">
        <f>P353/Q353</f>
        <v>0.94117647058823528</v>
      </c>
      <c r="R354" s="75" t="s">
        <v>61</v>
      </c>
    </row>
    <row r="355" spans="1:19" ht="15.75" customHeight="1">
      <c r="A355" s="40">
        <v>1901</v>
      </c>
      <c r="B355" s="42"/>
      <c r="C355" s="42"/>
      <c r="D355" s="42"/>
      <c r="E355" s="42"/>
      <c r="F355" s="42"/>
      <c r="G355" s="42"/>
      <c r="H355" s="42"/>
      <c r="I355" s="42"/>
      <c r="J355" s="42"/>
      <c r="K355" s="43"/>
      <c r="L355" s="76"/>
      <c r="M355" s="77"/>
      <c r="N355" s="78"/>
      <c r="O355" s="77"/>
      <c r="P355" s="78"/>
      <c r="Q355" s="78"/>
      <c r="R355" s="79"/>
    </row>
    <row r="356" spans="1:19" ht="18" customHeight="1">
      <c r="A356" s="28"/>
      <c r="B356" s="1"/>
      <c r="C356" s="1"/>
      <c r="D356" s="151" t="s">
        <v>83</v>
      </c>
      <c r="E356" s="152"/>
      <c r="F356" s="152"/>
      <c r="G356" s="152"/>
      <c r="H356" s="152"/>
      <c r="I356" s="152"/>
      <c r="J356" s="153"/>
      <c r="K356" s="80">
        <f>SUM(K339:K352)</f>
        <v>17</v>
      </c>
      <c r="L356" s="81">
        <f>IF(K347=0,"",K347/B339)</f>
        <v>0.58333333333333337</v>
      </c>
      <c r="M356" s="81">
        <f>IF(K356=0,"",K356/B339)</f>
        <v>0.70833333333333337</v>
      </c>
      <c r="N356" s="81">
        <f>IF(K347=0,"",M356-L356)</f>
        <v>0.125</v>
      </c>
      <c r="O356" s="2"/>
      <c r="P356" s="1"/>
      <c r="Q356" s="25"/>
      <c r="R356" s="2"/>
    </row>
    <row r="357" spans="1:19" ht="12.75" customHeight="1">
      <c r="L357" s="2"/>
      <c r="M357" s="2"/>
      <c r="O357" s="2"/>
    </row>
    <row r="358" spans="1:19" ht="12.75" customHeight="1">
      <c r="L358" s="2"/>
      <c r="M358" s="2"/>
      <c r="O358" s="2"/>
    </row>
    <row r="359" spans="1:19" ht="26.25" customHeight="1">
      <c r="B359" s="154" t="s">
        <v>72</v>
      </c>
      <c r="C359" s="155"/>
      <c r="D359" s="155"/>
      <c r="E359" s="155"/>
      <c r="F359" s="155"/>
      <c r="G359" s="155"/>
      <c r="H359" s="155"/>
      <c r="I359" s="155"/>
      <c r="J359" s="155"/>
      <c r="K359" s="39" t="s">
        <v>53</v>
      </c>
      <c r="L359" s="2"/>
      <c r="M359" s="2"/>
      <c r="N359" s="1"/>
      <c r="O359" s="2"/>
      <c r="P359" s="1"/>
      <c r="Q359" s="1"/>
      <c r="R359" s="1"/>
    </row>
    <row r="360" spans="1:19" ht="20.25" customHeight="1">
      <c r="A360" s="156" t="s">
        <v>9</v>
      </c>
      <c r="B360" s="157" t="s">
        <v>73</v>
      </c>
      <c r="C360" s="152"/>
      <c r="D360" s="152"/>
      <c r="E360" s="152"/>
      <c r="F360" s="152"/>
      <c r="G360" s="152"/>
      <c r="H360" s="152"/>
      <c r="I360" s="152"/>
      <c r="J360" s="153"/>
      <c r="K360" s="158" t="s">
        <v>10</v>
      </c>
      <c r="L360" s="150" t="s">
        <v>2</v>
      </c>
      <c r="M360" s="150" t="s">
        <v>3</v>
      </c>
      <c r="N360" s="159" t="s">
        <v>4</v>
      </c>
      <c r="O360" s="150" t="s">
        <v>5</v>
      </c>
      <c r="P360" s="148" t="s">
        <v>6</v>
      </c>
      <c r="Q360" s="148" t="s">
        <v>7</v>
      </c>
      <c r="R360" s="150" t="s">
        <v>8</v>
      </c>
    </row>
    <row r="361" spans="1:19" ht="15.75" customHeight="1">
      <c r="A361" s="149"/>
      <c r="B361" s="40" t="s">
        <v>74</v>
      </c>
      <c r="C361" s="40" t="s">
        <v>75</v>
      </c>
      <c r="D361" s="40" t="s">
        <v>76</v>
      </c>
      <c r="E361" s="40" t="s">
        <v>77</v>
      </c>
      <c r="F361" s="40" t="s">
        <v>78</v>
      </c>
      <c r="G361" s="40" t="s">
        <v>79</v>
      </c>
      <c r="H361" s="40" t="s">
        <v>80</v>
      </c>
      <c r="I361" s="40" t="s">
        <v>81</v>
      </c>
      <c r="J361" s="40" t="s">
        <v>82</v>
      </c>
      <c r="K361" s="149"/>
      <c r="L361" s="149"/>
      <c r="M361" s="149"/>
      <c r="N361" s="149"/>
      <c r="O361" s="149"/>
      <c r="P361" s="149"/>
      <c r="Q361" s="149"/>
      <c r="R361" s="149"/>
    </row>
    <row r="362" spans="1:19" ht="15.75" customHeight="1">
      <c r="A362" s="40">
        <v>1102</v>
      </c>
      <c r="B362" s="41">
        <v>53</v>
      </c>
      <c r="C362" s="42"/>
      <c r="D362" s="42"/>
      <c r="E362" s="42"/>
      <c r="F362" s="42"/>
      <c r="G362" s="42"/>
      <c r="H362" s="42"/>
      <c r="I362" s="42"/>
      <c r="J362" s="42"/>
      <c r="K362" s="43"/>
      <c r="L362" s="44"/>
      <c r="M362" s="45"/>
      <c r="N362" s="46"/>
      <c r="O362" s="47"/>
      <c r="P362" s="48">
        <f>B362</f>
        <v>53</v>
      </c>
      <c r="Q362" s="49"/>
      <c r="R362" s="47"/>
    </row>
    <row r="363" spans="1:19" ht="15.75" customHeight="1">
      <c r="A363" s="40">
        <v>1201</v>
      </c>
      <c r="B363" s="42"/>
      <c r="C363" s="42">
        <v>47</v>
      </c>
      <c r="D363" s="42"/>
      <c r="E363" s="42"/>
      <c r="F363" s="42"/>
      <c r="G363" s="42"/>
      <c r="H363" s="42"/>
      <c r="I363" s="42"/>
      <c r="J363" s="42"/>
      <c r="K363" s="43"/>
      <c r="L363" s="50"/>
      <c r="M363" s="2"/>
      <c r="N363" s="51"/>
      <c r="O363" s="52">
        <f>IF(C363=0,"",C363/B362)</f>
        <v>0.8867924528301887</v>
      </c>
      <c r="P363" s="53">
        <v>47</v>
      </c>
      <c r="Q363" s="54">
        <f t="shared" ref="Q363:Q370" si="46">IF(P363=0,"",P363/P362)</f>
        <v>0.8867924528301887</v>
      </c>
      <c r="R363" s="54">
        <f t="shared" ref="R363:R370" si="47">IF(P363=0,"",100%-Q363)</f>
        <v>0.1132075471698113</v>
      </c>
    </row>
    <row r="364" spans="1:19" ht="15.75" customHeight="1">
      <c r="A364" s="40">
        <v>1202</v>
      </c>
      <c r="B364" s="42"/>
      <c r="C364" s="42"/>
      <c r="D364" s="42">
        <v>41</v>
      </c>
      <c r="E364" s="42"/>
      <c r="F364" s="42"/>
      <c r="G364" s="42"/>
      <c r="H364" s="42"/>
      <c r="I364" s="42"/>
      <c r="J364" s="42"/>
      <c r="K364" s="43"/>
      <c r="L364" s="50"/>
      <c r="M364" s="2"/>
      <c r="N364" s="51"/>
      <c r="O364" s="52">
        <f>IF(D364=0,"",D364/C363)</f>
        <v>0.87234042553191493</v>
      </c>
      <c r="P364" s="53">
        <v>43</v>
      </c>
      <c r="Q364" s="54">
        <f t="shared" si="46"/>
        <v>0.91489361702127658</v>
      </c>
      <c r="R364" s="54">
        <f t="shared" si="47"/>
        <v>8.5106382978723416E-2</v>
      </c>
      <c r="S364" s="8">
        <f>P364/P362</f>
        <v>0.81132075471698117</v>
      </c>
    </row>
    <row r="365" spans="1:19" ht="15.75" customHeight="1">
      <c r="A365" s="40">
        <v>1301</v>
      </c>
      <c r="B365" s="42"/>
      <c r="C365" s="42"/>
      <c r="D365" s="42"/>
      <c r="E365" s="42">
        <v>34</v>
      </c>
      <c r="F365" s="42"/>
      <c r="G365" s="42"/>
      <c r="H365" s="42"/>
      <c r="I365" s="42"/>
      <c r="J365" s="42"/>
      <c r="K365" s="43"/>
      <c r="L365" s="50"/>
      <c r="M365" s="2"/>
      <c r="N365" s="51"/>
      <c r="O365" s="52">
        <f>IF(E365=0,"",E365/D364)</f>
        <v>0.82926829268292679</v>
      </c>
      <c r="P365" s="53">
        <v>40</v>
      </c>
      <c r="Q365" s="54">
        <f t="shared" si="46"/>
        <v>0.93023255813953487</v>
      </c>
      <c r="R365" s="54">
        <f t="shared" si="47"/>
        <v>6.9767441860465129E-2</v>
      </c>
    </row>
    <row r="366" spans="1:19" ht="15.75" customHeight="1">
      <c r="A366" s="40">
        <v>1302</v>
      </c>
      <c r="B366" s="42"/>
      <c r="C366" s="42"/>
      <c r="D366" s="42"/>
      <c r="E366" s="42"/>
      <c r="F366" s="42">
        <v>32</v>
      </c>
      <c r="G366" s="42"/>
      <c r="H366" s="42"/>
      <c r="I366" s="42"/>
      <c r="J366" s="42"/>
      <c r="K366" s="43"/>
      <c r="L366" s="50"/>
      <c r="M366" s="2"/>
      <c r="N366" s="51"/>
      <c r="O366" s="52">
        <f>IF(F366=0,"",F366/E365)</f>
        <v>0.94117647058823528</v>
      </c>
      <c r="P366" s="53">
        <v>36</v>
      </c>
      <c r="Q366" s="54">
        <f t="shared" si="46"/>
        <v>0.9</v>
      </c>
      <c r="R366" s="54">
        <f t="shared" si="47"/>
        <v>9.9999999999999978E-2</v>
      </c>
    </row>
    <row r="367" spans="1:19" ht="15.75" customHeight="1">
      <c r="A367" s="40">
        <v>1401</v>
      </c>
      <c r="B367" s="42"/>
      <c r="C367" s="42"/>
      <c r="D367" s="42"/>
      <c r="E367" s="42"/>
      <c r="F367" s="42"/>
      <c r="G367" s="42">
        <v>29</v>
      </c>
      <c r="H367" s="42"/>
      <c r="I367" s="42"/>
      <c r="J367" s="42"/>
      <c r="K367" s="43"/>
      <c r="L367" s="50"/>
      <c r="M367" s="2"/>
      <c r="N367" s="51"/>
      <c r="O367" s="52">
        <f>IF(G367=0,"",G367/F366)</f>
        <v>0.90625</v>
      </c>
      <c r="P367" s="53">
        <v>35</v>
      </c>
      <c r="Q367" s="54">
        <f t="shared" si="46"/>
        <v>0.97222222222222221</v>
      </c>
      <c r="R367" s="54">
        <f t="shared" si="47"/>
        <v>2.777777777777779E-2</v>
      </c>
    </row>
    <row r="368" spans="1:19" ht="15.75" customHeight="1">
      <c r="A368" s="40">
        <v>1402</v>
      </c>
      <c r="B368" s="42"/>
      <c r="C368" s="42"/>
      <c r="D368" s="42"/>
      <c r="E368" s="42"/>
      <c r="F368" s="42"/>
      <c r="G368" s="42"/>
      <c r="H368" s="42">
        <v>28</v>
      </c>
      <c r="I368" s="42"/>
      <c r="J368" s="42"/>
      <c r="K368" s="43"/>
      <c r="L368" s="50"/>
      <c r="M368" s="2"/>
      <c r="N368" s="51"/>
      <c r="O368" s="52">
        <f>IF(H368=0,"",H368/G367)</f>
        <v>0.96551724137931039</v>
      </c>
      <c r="P368" s="53">
        <v>35</v>
      </c>
      <c r="Q368" s="54">
        <f t="shared" si="46"/>
        <v>1</v>
      </c>
      <c r="R368" s="54">
        <f t="shared" si="47"/>
        <v>0</v>
      </c>
    </row>
    <row r="369" spans="1:18" ht="15.75" customHeight="1">
      <c r="A369" s="40">
        <v>1501</v>
      </c>
      <c r="B369" s="42"/>
      <c r="C369" s="42"/>
      <c r="D369" s="42"/>
      <c r="E369" s="42"/>
      <c r="F369" s="42"/>
      <c r="G369" s="42"/>
      <c r="H369" s="42"/>
      <c r="I369" s="42">
        <v>27</v>
      </c>
      <c r="J369" s="42"/>
      <c r="K369" s="43"/>
      <c r="L369" s="50"/>
      <c r="M369" s="2"/>
      <c r="N369" s="51"/>
      <c r="O369" s="52">
        <f>IF(I369=0,"",I369/H368)</f>
        <v>0.9642857142857143</v>
      </c>
      <c r="P369" s="53">
        <v>34</v>
      </c>
      <c r="Q369" s="54">
        <f t="shared" si="46"/>
        <v>0.97142857142857142</v>
      </c>
      <c r="R369" s="54">
        <f t="shared" si="47"/>
        <v>2.8571428571428581E-2</v>
      </c>
    </row>
    <row r="370" spans="1:18" ht="15.75" customHeight="1">
      <c r="A370" s="40">
        <v>1502</v>
      </c>
      <c r="B370" s="42"/>
      <c r="C370" s="42"/>
      <c r="D370" s="42"/>
      <c r="E370" s="42"/>
      <c r="F370" s="42"/>
      <c r="G370" s="42"/>
      <c r="H370" s="42"/>
      <c r="I370" s="42"/>
      <c r="J370" s="42">
        <v>26</v>
      </c>
      <c r="K370" s="43">
        <v>6</v>
      </c>
      <c r="L370" s="50"/>
      <c r="M370" s="2"/>
      <c r="N370" s="51"/>
      <c r="O370" s="55">
        <f>IF(J370=0,"",J370/I369)</f>
        <v>0.96296296296296291</v>
      </c>
      <c r="P370" s="53">
        <v>32</v>
      </c>
      <c r="Q370" s="56">
        <f t="shared" si="46"/>
        <v>0.94117647058823528</v>
      </c>
      <c r="R370" s="56">
        <f t="shared" si="47"/>
        <v>5.8823529411764719E-2</v>
      </c>
    </row>
    <row r="371" spans="1:18" ht="15.75" customHeight="1">
      <c r="A371" s="40">
        <v>1601</v>
      </c>
      <c r="B371" s="42"/>
      <c r="C371" s="42"/>
      <c r="D371" s="42"/>
      <c r="E371" s="42"/>
      <c r="F371" s="42"/>
      <c r="G371" s="42"/>
      <c r="H371" s="42"/>
      <c r="I371" s="42"/>
      <c r="J371" s="42">
        <v>17</v>
      </c>
      <c r="K371" s="43">
        <v>9</v>
      </c>
      <c r="L371" s="50"/>
      <c r="M371" s="2"/>
      <c r="N371" s="1"/>
      <c r="O371" s="57"/>
      <c r="P371" s="58">
        <v>21</v>
      </c>
      <c r="Q371" s="59"/>
      <c r="R371" s="60"/>
    </row>
    <row r="372" spans="1:18" ht="15.75" customHeight="1">
      <c r="A372" s="40">
        <v>1602</v>
      </c>
      <c r="B372" s="42"/>
      <c r="C372" s="42"/>
      <c r="D372" s="42"/>
      <c r="E372" s="42"/>
      <c r="F372" s="42"/>
      <c r="G372" s="42"/>
      <c r="H372" s="42"/>
      <c r="I372" s="42"/>
      <c r="J372" s="42">
        <v>9</v>
      </c>
      <c r="K372" s="43">
        <v>7</v>
      </c>
      <c r="L372" s="50"/>
      <c r="M372" s="2"/>
      <c r="N372" s="1"/>
      <c r="O372" s="61"/>
      <c r="P372" s="62">
        <v>9</v>
      </c>
      <c r="Q372" s="63"/>
      <c r="R372" s="61"/>
    </row>
    <row r="373" spans="1:18" ht="15.75" customHeight="1">
      <c r="A373" s="40">
        <v>1701</v>
      </c>
      <c r="B373" s="42"/>
      <c r="C373" s="42"/>
      <c r="D373" s="42"/>
      <c r="E373" s="42"/>
      <c r="F373" s="42"/>
      <c r="G373" s="42"/>
      <c r="H373" s="42"/>
      <c r="I373" s="42"/>
      <c r="J373" s="42">
        <v>1</v>
      </c>
      <c r="K373" s="43">
        <v>2</v>
      </c>
      <c r="L373" s="50"/>
      <c r="M373" s="2"/>
      <c r="N373" s="1"/>
      <c r="O373" s="61"/>
      <c r="P373" s="62">
        <v>2</v>
      </c>
      <c r="Q373" s="63"/>
      <c r="R373" s="61"/>
    </row>
    <row r="374" spans="1:18" ht="15.75" customHeight="1">
      <c r="A374" s="40">
        <v>1702</v>
      </c>
      <c r="B374" s="42"/>
      <c r="C374" s="42"/>
      <c r="D374" s="42"/>
      <c r="E374" s="42"/>
      <c r="F374" s="42"/>
      <c r="G374" s="42"/>
      <c r="H374" s="42"/>
      <c r="I374" s="42"/>
      <c r="J374" s="42"/>
      <c r="K374" s="43"/>
      <c r="L374" s="50"/>
      <c r="M374" s="2"/>
      <c r="N374" s="1"/>
      <c r="O374" s="61"/>
      <c r="P374" s="62"/>
      <c r="Q374" s="63"/>
      <c r="R374" s="61"/>
    </row>
    <row r="375" spans="1:18" ht="15.75" customHeight="1">
      <c r="A375" s="40">
        <v>1801</v>
      </c>
      <c r="B375" s="42"/>
      <c r="C375" s="42"/>
      <c r="D375" s="42"/>
      <c r="E375" s="42"/>
      <c r="F375" s="42"/>
      <c r="G375" s="42"/>
      <c r="H375" s="42"/>
      <c r="I375" s="42"/>
      <c r="J375" s="42"/>
      <c r="K375" s="43"/>
      <c r="L375" s="50"/>
      <c r="M375" s="2"/>
      <c r="N375" s="1"/>
      <c r="O375" s="64"/>
      <c r="P375" s="65"/>
      <c r="Q375" s="66"/>
      <c r="R375" s="67"/>
    </row>
    <row r="376" spans="1:18" ht="15.75" customHeight="1">
      <c r="A376" s="40">
        <v>1802</v>
      </c>
      <c r="B376" s="42"/>
      <c r="C376" s="42"/>
      <c r="D376" s="42"/>
      <c r="E376" s="42"/>
      <c r="F376" s="42"/>
      <c r="G376" s="42"/>
      <c r="H376" s="42"/>
      <c r="I376" s="42"/>
      <c r="J376" s="42"/>
      <c r="K376" s="43"/>
      <c r="L376" s="50"/>
      <c r="M376" s="2"/>
      <c r="N376" s="1"/>
      <c r="O376" s="68" t="s">
        <v>58</v>
      </c>
      <c r="P376" s="69">
        <v>24</v>
      </c>
      <c r="Q376" s="70">
        <f>K379</f>
        <v>24</v>
      </c>
      <c r="R376" s="71" t="s">
        <v>10</v>
      </c>
    </row>
    <row r="377" spans="1:18" ht="15.75" customHeight="1">
      <c r="A377" s="40">
        <v>1901</v>
      </c>
      <c r="B377" s="42"/>
      <c r="C377" s="42"/>
      <c r="D377" s="42"/>
      <c r="E377" s="42"/>
      <c r="F377" s="42"/>
      <c r="G377" s="42"/>
      <c r="H377" s="42"/>
      <c r="I377" s="42"/>
      <c r="J377" s="42"/>
      <c r="K377" s="43"/>
      <c r="L377" s="50"/>
      <c r="M377" s="2"/>
      <c r="N377" s="1"/>
      <c r="O377" s="72" t="s">
        <v>60</v>
      </c>
      <c r="P377" s="73">
        <f>IF(P376/B362=0,"",P376/B362)</f>
        <v>0.45283018867924529</v>
      </c>
      <c r="Q377" s="74">
        <f>P376/Q376</f>
        <v>1</v>
      </c>
      <c r="R377" s="75" t="s">
        <v>61</v>
      </c>
    </row>
    <row r="378" spans="1:18" ht="15.75" customHeight="1">
      <c r="A378" s="40">
        <v>1902</v>
      </c>
      <c r="B378" s="42"/>
      <c r="C378" s="42"/>
      <c r="D378" s="42"/>
      <c r="E378" s="42"/>
      <c r="F378" s="42"/>
      <c r="G378" s="42"/>
      <c r="H378" s="42"/>
      <c r="I378" s="42"/>
      <c r="J378" s="42"/>
      <c r="K378" s="43"/>
      <c r="L378" s="76"/>
      <c r="M378" s="77"/>
      <c r="N378" s="78"/>
      <c r="O378" s="77"/>
      <c r="P378" s="78"/>
      <c r="Q378" s="78"/>
      <c r="R378" s="79"/>
    </row>
    <row r="379" spans="1:18" ht="18" customHeight="1">
      <c r="A379" s="28"/>
      <c r="B379" s="1"/>
      <c r="C379" s="1"/>
      <c r="D379" s="151" t="s">
        <v>83</v>
      </c>
      <c r="E379" s="152"/>
      <c r="F379" s="152"/>
      <c r="G379" s="152"/>
      <c r="H379" s="152"/>
      <c r="I379" s="152"/>
      <c r="J379" s="153"/>
      <c r="K379" s="80">
        <f>SUM(K362:K375)</f>
        <v>24</v>
      </c>
      <c r="L379" s="81">
        <f>IF(K370=0,"",K370/B362)</f>
        <v>0.11320754716981132</v>
      </c>
      <c r="M379" s="81">
        <f>IF(K379=0,"",K379/B362)</f>
        <v>0.45283018867924529</v>
      </c>
      <c r="N379" s="81">
        <f>IF(K370=0,"",M379-L379)</f>
        <v>0.339622641509434</v>
      </c>
      <c r="O379" s="2"/>
      <c r="P379" s="1"/>
      <c r="Q379" s="25"/>
      <c r="R379" s="2"/>
    </row>
    <row r="380" spans="1:18" ht="12.75" customHeight="1">
      <c r="L380" s="2"/>
      <c r="M380" s="2"/>
      <c r="N380" s="2"/>
      <c r="O380" s="2"/>
    </row>
    <row r="381" spans="1:18" ht="12.75" customHeight="1">
      <c r="L381" s="2"/>
      <c r="M381" s="2"/>
      <c r="O381" s="2"/>
    </row>
    <row r="382" spans="1:18" ht="26.25" customHeight="1">
      <c r="B382" s="154" t="s">
        <v>72</v>
      </c>
      <c r="C382" s="155"/>
      <c r="D382" s="155"/>
      <c r="E382" s="155"/>
      <c r="F382" s="155"/>
      <c r="G382" s="155"/>
      <c r="H382" s="155"/>
      <c r="I382" s="155"/>
      <c r="J382" s="155"/>
      <c r="K382" s="39" t="s">
        <v>56</v>
      </c>
      <c r="L382" s="2"/>
      <c r="M382" s="2"/>
      <c r="N382" s="1"/>
      <c r="O382" s="2"/>
      <c r="P382" s="1"/>
      <c r="Q382" s="1"/>
      <c r="R382" s="1"/>
    </row>
    <row r="383" spans="1:18" ht="20.25" customHeight="1">
      <c r="A383" s="156" t="s">
        <v>9</v>
      </c>
      <c r="B383" s="157" t="s">
        <v>73</v>
      </c>
      <c r="C383" s="152"/>
      <c r="D383" s="152"/>
      <c r="E383" s="152"/>
      <c r="F383" s="152"/>
      <c r="G383" s="152"/>
      <c r="H383" s="152"/>
      <c r="I383" s="152"/>
      <c r="J383" s="153"/>
      <c r="K383" s="158" t="s">
        <v>10</v>
      </c>
      <c r="L383" s="150" t="s">
        <v>2</v>
      </c>
      <c r="M383" s="150" t="s">
        <v>3</v>
      </c>
      <c r="N383" s="159" t="s">
        <v>4</v>
      </c>
      <c r="O383" s="150" t="s">
        <v>5</v>
      </c>
      <c r="P383" s="148" t="s">
        <v>6</v>
      </c>
      <c r="Q383" s="148" t="s">
        <v>7</v>
      </c>
      <c r="R383" s="150" t="s">
        <v>8</v>
      </c>
    </row>
    <row r="384" spans="1:18" ht="15.75" customHeight="1">
      <c r="A384" s="149"/>
      <c r="B384" s="40" t="s">
        <v>74</v>
      </c>
      <c r="C384" s="40" t="s">
        <v>75</v>
      </c>
      <c r="D384" s="40" t="s">
        <v>76</v>
      </c>
      <c r="E384" s="40" t="s">
        <v>77</v>
      </c>
      <c r="F384" s="40" t="s">
        <v>78</v>
      </c>
      <c r="G384" s="40" t="s">
        <v>79</v>
      </c>
      <c r="H384" s="40" t="s">
        <v>80</v>
      </c>
      <c r="I384" s="40" t="s">
        <v>81</v>
      </c>
      <c r="J384" s="40" t="s">
        <v>82</v>
      </c>
      <c r="K384" s="149"/>
      <c r="L384" s="149"/>
      <c r="M384" s="149"/>
      <c r="N384" s="149"/>
      <c r="O384" s="149"/>
      <c r="P384" s="149"/>
      <c r="Q384" s="149"/>
      <c r="R384" s="149"/>
    </row>
    <row r="385" spans="1:19" ht="15.75" customHeight="1">
      <c r="A385" s="40">
        <v>1201</v>
      </c>
      <c r="B385" s="41">
        <v>35</v>
      </c>
      <c r="C385" s="42"/>
      <c r="D385" s="42"/>
      <c r="E385" s="42"/>
      <c r="F385" s="42"/>
      <c r="G385" s="42"/>
      <c r="H385" s="42"/>
      <c r="I385" s="42"/>
      <c r="J385" s="42"/>
      <c r="K385" s="43"/>
      <c r="L385" s="44"/>
      <c r="M385" s="45"/>
      <c r="N385" s="46"/>
      <c r="O385" s="47"/>
      <c r="P385" s="48">
        <f>B385</f>
        <v>35</v>
      </c>
      <c r="Q385" s="49"/>
      <c r="R385" s="47"/>
    </row>
    <row r="386" spans="1:19" ht="15.75" customHeight="1">
      <c r="A386" s="40">
        <v>1202</v>
      </c>
      <c r="B386" s="42"/>
      <c r="C386" s="42">
        <v>34</v>
      </c>
      <c r="D386" s="42"/>
      <c r="E386" s="42"/>
      <c r="F386" s="42"/>
      <c r="G386" s="42"/>
      <c r="H386" s="42"/>
      <c r="I386" s="42"/>
      <c r="J386" s="42"/>
      <c r="K386" s="43"/>
      <c r="L386" s="50"/>
      <c r="M386" s="2"/>
      <c r="N386" s="51"/>
      <c r="O386" s="52">
        <f>IF(C386=0,"",C386/B385)</f>
        <v>0.97142857142857142</v>
      </c>
      <c r="P386" s="53">
        <v>34</v>
      </c>
      <c r="Q386" s="54">
        <f t="shared" ref="Q386:Q393" si="48">IF(P386=0,"",P386/P385)</f>
        <v>0.97142857142857142</v>
      </c>
      <c r="R386" s="54">
        <f t="shared" ref="R386:R393" si="49">IF(P386=0,"",100%-Q386)</f>
        <v>2.8571428571428581E-2</v>
      </c>
    </row>
    <row r="387" spans="1:19" ht="15.75" customHeight="1">
      <c r="A387" s="40">
        <v>1301</v>
      </c>
      <c r="B387" s="42"/>
      <c r="C387" s="42"/>
      <c r="D387" s="42">
        <v>30</v>
      </c>
      <c r="E387" s="42"/>
      <c r="F387" s="42"/>
      <c r="G387" s="42"/>
      <c r="H387" s="42"/>
      <c r="I387" s="42"/>
      <c r="J387" s="42"/>
      <c r="K387" s="43"/>
      <c r="L387" s="50"/>
      <c r="M387" s="2"/>
      <c r="N387" s="51"/>
      <c r="O387" s="52">
        <f>IF(D387=0,"",D387/C386)</f>
        <v>0.88235294117647056</v>
      </c>
      <c r="P387" s="53">
        <v>30</v>
      </c>
      <c r="Q387" s="54">
        <f t="shared" si="48"/>
        <v>0.88235294117647056</v>
      </c>
      <c r="R387" s="54">
        <f t="shared" si="49"/>
        <v>0.11764705882352944</v>
      </c>
      <c r="S387" s="8">
        <f>P387/P385</f>
        <v>0.8571428571428571</v>
      </c>
    </row>
    <row r="388" spans="1:19" ht="15.75" customHeight="1">
      <c r="A388" s="40">
        <v>1302</v>
      </c>
      <c r="B388" s="42"/>
      <c r="C388" s="42"/>
      <c r="D388" s="42"/>
      <c r="E388" s="42">
        <v>29</v>
      </c>
      <c r="F388" s="42"/>
      <c r="G388" s="42"/>
      <c r="H388" s="42"/>
      <c r="I388" s="42"/>
      <c r="J388" s="42"/>
      <c r="K388" s="43"/>
      <c r="L388" s="50"/>
      <c r="M388" s="2"/>
      <c r="N388" s="51"/>
      <c r="O388" s="52">
        <f>IF(E388=0,"",E388/D387)</f>
        <v>0.96666666666666667</v>
      </c>
      <c r="P388" s="53">
        <v>30</v>
      </c>
      <c r="Q388" s="54">
        <f t="shared" si="48"/>
        <v>1</v>
      </c>
      <c r="R388" s="54">
        <f t="shared" si="49"/>
        <v>0</v>
      </c>
    </row>
    <row r="389" spans="1:19" ht="15.75" customHeight="1">
      <c r="A389" s="40">
        <v>1401</v>
      </c>
      <c r="B389" s="42"/>
      <c r="C389" s="42"/>
      <c r="D389" s="42"/>
      <c r="E389" s="42"/>
      <c r="F389" s="42">
        <v>26</v>
      </c>
      <c r="G389" s="42"/>
      <c r="H389" s="42"/>
      <c r="I389" s="42"/>
      <c r="J389" s="42"/>
      <c r="K389" s="43"/>
      <c r="L389" s="50"/>
      <c r="M389" s="2"/>
      <c r="N389" s="51"/>
      <c r="O389" s="52">
        <f>IF(F389=0,"",F389/E388)</f>
        <v>0.89655172413793105</v>
      </c>
      <c r="P389" s="53">
        <v>28</v>
      </c>
      <c r="Q389" s="54">
        <f t="shared" si="48"/>
        <v>0.93333333333333335</v>
      </c>
      <c r="R389" s="54">
        <f t="shared" si="49"/>
        <v>6.6666666666666652E-2</v>
      </c>
    </row>
    <row r="390" spans="1:19" ht="15.75" customHeight="1">
      <c r="A390" s="40">
        <v>1402</v>
      </c>
      <c r="B390" s="42"/>
      <c r="C390" s="42"/>
      <c r="D390" s="42"/>
      <c r="E390" s="42"/>
      <c r="F390" s="42"/>
      <c r="G390" s="42">
        <v>24</v>
      </c>
      <c r="H390" s="42"/>
      <c r="I390" s="42"/>
      <c r="J390" s="42"/>
      <c r="K390" s="43"/>
      <c r="L390" s="50"/>
      <c r="M390" s="2"/>
      <c r="N390" s="51"/>
      <c r="O390" s="52">
        <f>IF(G390=0,"",G390/F389)</f>
        <v>0.92307692307692313</v>
      </c>
      <c r="P390" s="53">
        <v>25</v>
      </c>
      <c r="Q390" s="54">
        <f t="shared" si="48"/>
        <v>0.8928571428571429</v>
      </c>
      <c r="R390" s="54">
        <f t="shared" si="49"/>
        <v>0.1071428571428571</v>
      </c>
    </row>
    <row r="391" spans="1:19" ht="15.75" customHeight="1">
      <c r="A391" s="40">
        <v>1501</v>
      </c>
      <c r="B391" s="42"/>
      <c r="C391" s="42"/>
      <c r="D391" s="42"/>
      <c r="E391" s="42"/>
      <c r="F391" s="42"/>
      <c r="G391" s="42"/>
      <c r="H391" s="42">
        <v>22</v>
      </c>
      <c r="I391" s="42"/>
      <c r="J391" s="42"/>
      <c r="K391" s="43"/>
      <c r="L391" s="50"/>
      <c r="M391" s="2"/>
      <c r="N391" s="51"/>
      <c r="O391" s="52">
        <f>IF(H391=0,"",H391/G390)</f>
        <v>0.91666666666666663</v>
      </c>
      <c r="P391" s="53">
        <v>25</v>
      </c>
      <c r="Q391" s="54">
        <f t="shared" si="48"/>
        <v>1</v>
      </c>
      <c r="R391" s="54">
        <f t="shared" si="49"/>
        <v>0</v>
      </c>
    </row>
    <row r="392" spans="1:19" ht="15.75" customHeight="1">
      <c r="A392" s="40">
        <v>1502</v>
      </c>
      <c r="B392" s="42"/>
      <c r="C392" s="42"/>
      <c r="D392" s="42"/>
      <c r="E392" s="42"/>
      <c r="F392" s="42"/>
      <c r="G392" s="42"/>
      <c r="H392" s="42"/>
      <c r="I392" s="42">
        <v>22</v>
      </c>
      <c r="J392" s="42"/>
      <c r="K392" s="43"/>
      <c r="L392" s="50"/>
      <c r="M392" s="2"/>
      <c r="N392" s="51"/>
      <c r="O392" s="52">
        <f>IF(I392=0,"",I392/H391)</f>
        <v>1</v>
      </c>
      <c r="P392" s="53">
        <v>25</v>
      </c>
      <c r="Q392" s="54">
        <f t="shared" si="48"/>
        <v>1</v>
      </c>
      <c r="R392" s="54">
        <f t="shared" si="49"/>
        <v>0</v>
      </c>
    </row>
    <row r="393" spans="1:19" ht="15.75" customHeight="1">
      <c r="A393" s="40">
        <v>1601</v>
      </c>
      <c r="B393" s="42"/>
      <c r="C393" s="42"/>
      <c r="D393" s="42"/>
      <c r="E393" s="42"/>
      <c r="F393" s="42"/>
      <c r="G393" s="42"/>
      <c r="H393" s="42"/>
      <c r="I393" s="42"/>
      <c r="J393" s="42">
        <v>22</v>
      </c>
      <c r="K393" s="43">
        <v>16</v>
      </c>
      <c r="L393" s="50"/>
      <c r="M393" s="2"/>
      <c r="N393" s="51"/>
      <c r="O393" s="55">
        <f>IF(J393=0,"",J393/I392)</f>
        <v>1</v>
      </c>
      <c r="P393" s="53">
        <v>25</v>
      </c>
      <c r="Q393" s="56">
        <f t="shared" si="48"/>
        <v>1</v>
      </c>
      <c r="R393" s="56">
        <f t="shared" si="49"/>
        <v>0</v>
      </c>
    </row>
    <row r="394" spans="1:19" ht="15.75" customHeight="1">
      <c r="A394" s="40">
        <v>1602</v>
      </c>
      <c r="B394" s="42"/>
      <c r="C394" s="42"/>
      <c r="D394" s="42"/>
      <c r="E394" s="42"/>
      <c r="F394" s="42"/>
      <c r="G394" s="42"/>
      <c r="H394" s="42"/>
      <c r="I394" s="42"/>
      <c r="J394" s="42">
        <v>5</v>
      </c>
      <c r="K394" s="43">
        <v>5</v>
      </c>
      <c r="L394" s="50"/>
      <c r="M394" s="2"/>
      <c r="N394" s="1"/>
      <c r="O394" s="57"/>
      <c r="P394" s="58">
        <v>8</v>
      </c>
      <c r="Q394" s="59"/>
      <c r="R394" s="60"/>
    </row>
    <row r="395" spans="1:19" ht="15.75" customHeight="1">
      <c r="A395" s="40">
        <v>1701</v>
      </c>
      <c r="B395" s="42"/>
      <c r="C395" s="42"/>
      <c r="D395" s="42"/>
      <c r="E395" s="42"/>
      <c r="F395" s="42"/>
      <c r="G395" s="42"/>
      <c r="H395" s="42"/>
      <c r="I395" s="42"/>
      <c r="J395" s="42">
        <v>2</v>
      </c>
      <c r="K395" s="43">
        <v>2</v>
      </c>
      <c r="L395" s="50"/>
      <c r="M395" s="2"/>
      <c r="N395" s="1"/>
      <c r="O395" s="61"/>
      <c r="P395" s="62">
        <v>7</v>
      </c>
      <c r="Q395" s="63"/>
      <c r="R395" s="61"/>
    </row>
    <row r="396" spans="1:19" ht="15.75" customHeight="1">
      <c r="A396" s="40">
        <v>1702</v>
      </c>
      <c r="B396" s="42"/>
      <c r="C396" s="42"/>
      <c r="D396" s="42"/>
      <c r="E396" s="42"/>
      <c r="F396" s="42"/>
      <c r="G396" s="42"/>
      <c r="H396" s="42"/>
      <c r="I396" s="42"/>
      <c r="J396" s="42">
        <v>1</v>
      </c>
      <c r="K396" s="43"/>
      <c r="L396" s="50"/>
      <c r="M396" s="2"/>
      <c r="N396" s="1"/>
      <c r="O396" s="61"/>
      <c r="P396" s="62">
        <v>1</v>
      </c>
      <c r="Q396" s="63"/>
      <c r="R396" s="61"/>
    </row>
    <row r="397" spans="1:19" ht="15.75" customHeight="1">
      <c r="A397" s="40">
        <v>1801</v>
      </c>
      <c r="B397" s="42"/>
      <c r="C397" s="42"/>
      <c r="D397" s="42"/>
      <c r="E397" s="42"/>
      <c r="F397" s="42"/>
      <c r="G397" s="42"/>
      <c r="H397" s="42"/>
      <c r="I397" s="42"/>
      <c r="J397" s="42">
        <v>1</v>
      </c>
      <c r="K397" s="43">
        <v>1</v>
      </c>
      <c r="L397" s="50"/>
      <c r="M397" s="2"/>
      <c r="N397" s="1"/>
      <c r="O397" s="61"/>
      <c r="P397" s="62">
        <v>1</v>
      </c>
      <c r="Q397" s="63"/>
      <c r="R397" s="61"/>
    </row>
    <row r="398" spans="1:19" ht="15.75" customHeight="1">
      <c r="A398" s="40">
        <v>1802</v>
      </c>
      <c r="B398" s="42"/>
      <c r="C398" s="42"/>
      <c r="D398" s="42"/>
      <c r="E398" s="42"/>
      <c r="F398" s="42"/>
      <c r="G398" s="42"/>
      <c r="H398" s="42"/>
      <c r="I398" s="42"/>
      <c r="J398" s="42"/>
      <c r="K398" s="43"/>
      <c r="L398" s="50"/>
      <c r="M398" s="2"/>
      <c r="N398" s="1"/>
      <c r="O398" s="64"/>
      <c r="P398" s="65"/>
      <c r="Q398" s="66"/>
      <c r="R398" s="67"/>
    </row>
    <row r="399" spans="1:19" ht="15.75" customHeight="1">
      <c r="A399" s="40">
        <v>1901</v>
      </c>
      <c r="B399" s="42"/>
      <c r="C399" s="42"/>
      <c r="D399" s="42"/>
      <c r="E399" s="42"/>
      <c r="F399" s="42"/>
      <c r="G399" s="42"/>
      <c r="H399" s="42"/>
      <c r="I399" s="42"/>
      <c r="J399" s="42"/>
      <c r="K399" s="43"/>
      <c r="L399" s="50"/>
      <c r="M399" s="2"/>
      <c r="N399" s="1"/>
      <c r="O399" s="68" t="s">
        <v>58</v>
      </c>
      <c r="P399" s="69">
        <v>18</v>
      </c>
      <c r="Q399" s="70">
        <f>IF(SUM(K387:K397)=0,"",SUM(K387:K397))</f>
        <v>24</v>
      </c>
      <c r="R399" s="71" t="s">
        <v>10</v>
      </c>
    </row>
    <row r="400" spans="1:19" ht="15.75" customHeight="1">
      <c r="A400" s="40">
        <v>1902</v>
      </c>
      <c r="B400" s="42"/>
      <c r="C400" s="42"/>
      <c r="D400" s="42"/>
      <c r="E400" s="42"/>
      <c r="F400" s="42"/>
      <c r="G400" s="42"/>
      <c r="H400" s="42"/>
      <c r="I400" s="42"/>
      <c r="J400" s="42"/>
      <c r="K400" s="43"/>
      <c r="L400" s="50"/>
      <c r="M400" s="2"/>
      <c r="N400" s="1"/>
      <c r="O400" s="72" t="s">
        <v>60</v>
      </c>
      <c r="P400" s="73">
        <f>IF(P399/B385=0,"",P399/B385)</f>
        <v>0.51428571428571423</v>
      </c>
      <c r="Q400" s="74">
        <f>P399/Q399</f>
        <v>0.75</v>
      </c>
      <c r="R400" s="75" t="s">
        <v>61</v>
      </c>
    </row>
    <row r="401" spans="1:19" ht="15.75" customHeight="1">
      <c r="A401" s="40">
        <v>2001</v>
      </c>
      <c r="B401" s="42"/>
      <c r="C401" s="42"/>
      <c r="D401" s="42"/>
      <c r="E401" s="42"/>
      <c r="F401" s="42"/>
      <c r="G401" s="42"/>
      <c r="H401" s="42"/>
      <c r="I401" s="42"/>
      <c r="J401" s="42"/>
      <c r="K401" s="43"/>
      <c r="L401" s="76"/>
      <c r="M401" s="77"/>
      <c r="N401" s="78"/>
      <c r="O401" s="77"/>
      <c r="P401" s="78"/>
      <c r="Q401" s="78"/>
      <c r="R401" s="79"/>
    </row>
    <row r="402" spans="1:19" ht="18" customHeight="1">
      <c r="A402" s="28"/>
      <c r="B402" s="1"/>
      <c r="C402" s="1"/>
      <c r="D402" s="151" t="s">
        <v>83</v>
      </c>
      <c r="E402" s="152"/>
      <c r="F402" s="152"/>
      <c r="G402" s="152"/>
      <c r="H402" s="152"/>
      <c r="I402" s="152"/>
      <c r="J402" s="153"/>
      <c r="K402" s="80">
        <f>SUM(K385:K398)</f>
        <v>24</v>
      </c>
      <c r="L402" s="81">
        <f>IF(K393=0,"",K393/B385)</f>
        <v>0.45714285714285713</v>
      </c>
      <c r="M402" s="81">
        <f>IF(K402=0,"",K402/B385)</f>
        <v>0.68571428571428572</v>
      </c>
      <c r="N402" s="81">
        <f>IF(K393=0,"",M402-L402)</f>
        <v>0.22857142857142859</v>
      </c>
      <c r="O402" s="2"/>
      <c r="P402" s="1"/>
      <c r="Q402" s="25"/>
      <c r="R402" s="2"/>
    </row>
    <row r="403" spans="1:19" ht="12.75" customHeight="1">
      <c r="L403" s="2"/>
      <c r="M403" s="2"/>
      <c r="O403" s="2"/>
    </row>
    <row r="404" spans="1:19" ht="12.75" customHeight="1">
      <c r="L404" s="2"/>
      <c r="M404" s="2"/>
      <c r="O404" s="2"/>
    </row>
    <row r="405" spans="1:19" ht="26.25" customHeight="1">
      <c r="B405" s="154" t="s">
        <v>72</v>
      </c>
      <c r="C405" s="155"/>
      <c r="D405" s="155"/>
      <c r="E405" s="155"/>
      <c r="F405" s="155"/>
      <c r="G405" s="155"/>
      <c r="H405" s="155"/>
      <c r="I405" s="155"/>
      <c r="J405" s="155"/>
      <c r="K405" s="39" t="s">
        <v>57</v>
      </c>
      <c r="L405" s="2"/>
      <c r="M405" s="2"/>
      <c r="N405" s="1"/>
      <c r="O405" s="2"/>
      <c r="P405" s="1"/>
      <c r="Q405" s="1"/>
      <c r="R405" s="1"/>
    </row>
    <row r="406" spans="1:19" ht="20.25" customHeight="1">
      <c r="A406" s="156" t="s">
        <v>9</v>
      </c>
      <c r="B406" s="157" t="s">
        <v>73</v>
      </c>
      <c r="C406" s="152"/>
      <c r="D406" s="152"/>
      <c r="E406" s="152"/>
      <c r="F406" s="152"/>
      <c r="G406" s="152"/>
      <c r="H406" s="152"/>
      <c r="I406" s="152"/>
      <c r="J406" s="153"/>
      <c r="K406" s="158" t="s">
        <v>10</v>
      </c>
      <c r="L406" s="150" t="s">
        <v>2</v>
      </c>
      <c r="M406" s="150" t="s">
        <v>3</v>
      </c>
      <c r="N406" s="159" t="s">
        <v>4</v>
      </c>
      <c r="O406" s="150" t="s">
        <v>5</v>
      </c>
      <c r="P406" s="148" t="s">
        <v>6</v>
      </c>
      <c r="Q406" s="148" t="s">
        <v>7</v>
      </c>
      <c r="R406" s="150" t="s">
        <v>8</v>
      </c>
    </row>
    <row r="407" spans="1:19" ht="15.75" customHeight="1">
      <c r="A407" s="149"/>
      <c r="B407" s="40" t="s">
        <v>74</v>
      </c>
      <c r="C407" s="40" t="s">
        <v>75</v>
      </c>
      <c r="D407" s="40" t="s">
        <v>76</v>
      </c>
      <c r="E407" s="40" t="s">
        <v>77</v>
      </c>
      <c r="F407" s="40" t="s">
        <v>78</v>
      </c>
      <c r="G407" s="40" t="s">
        <v>79</v>
      </c>
      <c r="H407" s="40" t="s">
        <v>80</v>
      </c>
      <c r="I407" s="40" t="s">
        <v>81</v>
      </c>
      <c r="J407" s="40" t="s">
        <v>82</v>
      </c>
      <c r="K407" s="149"/>
      <c r="L407" s="149"/>
      <c r="M407" s="149"/>
      <c r="N407" s="149"/>
      <c r="O407" s="149"/>
      <c r="P407" s="149"/>
      <c r="Q407" s="149"/>
      <c r="R407" s="149"/>
    </row>
    <row r="408" spans="1:19" ht="15.75" customHeight="1">
      <c r="A408" s="40">
        <v>1202</v>
      </c>
      <c r="B408" s="41">
        <v>67</v>
      </c>
      <c r="C408" s="42"/>
      <c r="D408" s="42"/>
      <c r="E408" s="42"/>
      <c r="F408" s="42"/>
      <c r="G408" s="42"/>
      <c r="H408" s="42"/>
      <c r="I408" s="42"/>
      <c r="J408" s="42"/>
      <c r="K408" s="43"/>
      <c r="L408" s="44"/>
      <c r="M408" s="45"/>
      <c r="N408" s="46"/>
      <c r="O408" s="47"/>
      <c r="P408" s="48">
        <f>B408</f>
        <v>67</v>
      </c>
      <c r="Q408" s="49"/>
      <c r="R408" s="47"/>
    </row>
    <row r="409" spans="1:19" ht="15.75" customHeight="1">
      <c r="A409" s="40">
        <v>1301</v>
      </c>
      <c r="B409" s="42"/>
      <c r="C409" s="42">
        <v>57</v>
      </c>
      <c r="D409" s="42"/>
      <c r="E409" s="42"/>
      <c r="F409" s="42"/>
      <c r="G409" s="42"/>
      <c r="H409" s="42"/>
      <c r="I409" s="42"/>
      <c r="J409" s="42"/>
      <c r="K409" s="43"/>
      <c r="L409" s="50"/>
      <c r="M409" s="2"/>
      <c r="N409" s="51"/>
      <c r="O409" s="52">
        <f>IF(C409=0,"",C409/B408)</f>
        <v>0.85074626865671643</v>
      </c>
      <c r="P409" s="53">
        <v>57</v>
      </c>
      <c r="Q409" s="54">
        <f t="shared" ref="Q409:Q416" si="50">IF(P409=0,"",P409/P408)</f>
        <v>0.85074626865671643</v>
      </c>
      <c r="R409" s="54">
        <f t="shared" ref="R409:R416" si="51">IF(P409=0,"",100%-Q409)</f>
        <v>0.14925373134328357</v>
      </c>
    </row>
    <row r="410" spans="1:19" ht="15.75" customHeight="1">
      <c r="A410" s="40">
        <v>1302</v>
      </c>
      <c r="B410" s="42"/>
      <c r="C410" s="42"/>
      <c r="D410" s="42">
        <v>51</v>
      </c>
      <c r="E410" s="42"/>
      <c r="F410" s="42"/>
      <c r="G410" s="42"/>
      <c r="H410" s="42"/>
      <c r="I410" s="42"/>
      <c r="J410" s="42"/>
      <c r="K410" s="43"/>
      <c r="L410" s="50"/>
      <c r="M410" s="2"/>
      <c r="N410" s="51"/>
      <c r="O410" s="52">
        <f>IF(D410=0,"",D410/C409)</f>
        <v>0.89473684210526316</v>
      </c>
      <c r="P410" s="53">
        <v>51</v>
      </c>
      <c r="Q410" s="54">
        <f t="shared" si="50"/>
        <v>0.89473684210526316</v>
      </c>
      <c r="R410" s="54">
        <f t="shared" si="51"/>
        <v>0.10526315789473684</v>
      </c>
      <c r="S410" s="8">
        <f>P410/P408</f>
        <v>0.76119402985074625</v>
      </c>
    </row>
    <row r="411" spans="1:19" ht="15.75" customHeight="1">
      <c r="A411" s="40">
        <v>1401</v>
      </c>
      <c r="B411" s="42"/>
      <c r="C411" s="42"/>
      <c r="D411" s="42"/>
      <c r="E411" s="42">
        <v>50</v>
      </c>
      <c r="F411" s="42"/>
      <c r="G411" s="42"/>
      <c r="H411" s="42"/>
      <c r="I411" s="42"/>
      <c r="J411" s="42"/>
      <c r="K411" s="43"/>
      <c r="L411" s="50"/>
      <c r="M411" s="2"/>
      <c r="N411" s="51"/>
      <c r="O411" s="52">
        <f>IF(E411=0,"",E411/D410)</f>
        <v>0.98039215686274506</v>
      </c>
      <c r="P411" s="53">
        <v>50</v>
      </c>
      <c r="Q411" s="54">
        <f t="shared" si="50"/>
        <v>0.98039215686274506</v>
      </c>
      <c r="R411" s="54">
        <f t="shared" si="51"/>
        <v>1.9607843137254943E-2</v>
      </c>
    </row>
    <row r="412" spans="1:19" ht="15.75" customHeight="1">
      <c r="A412" s="40">
        <v>1402</v>
      </c>
      <c r="B412" s="42"/>
      <c r="C412" s="42"/>
      <c r="D412" s="42"/>
      <c r="E412" s="42"/>
      <c r="F412" s="42">
        <v>47</v>
      </c>
      <c r="G412" s="42"/>
      <c r="H412" s="42"/>
      <c r="I412" s="42"/>
      <c r="J412" s="42"/>
      <c r="K412" s="43"/>
      <c r="L412" s="50"/>
      <c r="M412" s="2"/>
      <c r="N412" s="51"/>
      <c r="O412" s="52">
        <f>IF(F412=0,"",F412/E411)</f>
        <v>0.94</v>
      </c>
      <c r="P412" s="53">
        <v>49</v>
      </c>
      <c r="Q412" s="54">
        <f t="shared" si="50"/>
        <v>0.98</v>
      </c>
      <c r="R412" s="54">
        <f t="shared" si="51"/>
        <v>2.0000000000000018E-2</v>
      </c>
    </row>
    <row r="413" spans="1:19" ht="15.75" customHeight="1">
      <c r="A413" s="40">
        <v>1501</v>
      </c>
      <c r="B413" s="42"/>
      <c r="C413" s="42"/>
      <c r="D413" s="42"/>
      <c r="E413" s="42"/>
      <c r="F413" s="42"/>
      <c r="G413" s="42">
        <v>39</v>
      </c>
      <c r="H413" s="42"/>
      <c r="I413" s="42"/>
      <c r="J413" s="42"/>
      <c r="K413" s="43"/>
      <c r="L413" s="50"/>
      <c r="M413" s="2"/>
      <c r="N413" s="51"/>
      <c r="O413" s="52">
        <f>IF(G413=0,"",G413/F412)</f>
        <v>0.82978723404255317</v>
      </c>
      <c r="P413" s="53">
        <v>46</v>
      </c>
      <c r="Q413" s="54">
        <f t="shared" si="50"/>
        <v>0.93877551020408168</v>
      </c>
      <c r="R413" s="54">
        <f t="shared" si="51"/>
        <v>6.1224489795918324E-2</v>
      </c>
    </row>
    <row r="414" spans="1:19" ht="15.75" customHeight="1">
      <c r="A414" s="40">
        <v>1502</v>
      </c>
      <c r="B414" s="42"/>
      <c r="C414" s="42"/>
      <c r="D414" s="42"/>
      <c r="E414" s="42"/>
      <c r="F414" s="42"/>
      <c r="G414" s="42"/>
      <c r="H414" s="42">
        <v>38</v>
      </c>
      <c r="I414" s="42"/>
      <c r="J414" s="42"/>
      <c r="K414" s="43"/>
      <c r="L414" s="50"/>
      <c r="M414" s="2"/>
      <c r="N414" s="51"/>
      <c r="O414" s="52">
        <f>IF(H414=0,"",H414/G413)</f>
        <v>0.97435897435897434</v>
      </c>
      <c r="P414" s="53">
        <v>46</v>
      </c>
      <c r="Q414" s="54">
        <f t="shared" si="50"/>
        <v>1</v>
      </c>
      <c r="R414" s="54">
        <f t="shared" si="51"/>
        <v>0</v>
      </c>
    </row>
    <row r="415" spans="1:19" ht="15.75" customHeight="1">
      <c r="A415" s="40">
        <v>1601</v>
      </c>
      <c r="B415" s="42"/>
      <c r="C415" s="42"/>
      <c r="D415" s="42"/>
      <c r="E415" s="42"/>
      <c r="F415" s="42"/>
      <c r="G415" s="42"/>
      <c r="H415" s="42"/>
      <c r="I415" s="42">
        <v>38</v>
      </c>
      <c r="J415" s="42"/>
      <c r="K415" s="43"/>
      <c r="L415" s="50"/>
      <c r="M415" s="2"/>
      <c r="N415" s="51"/>
      <c r="O415" s="52">
        <f>IF(I415=0,"",I415/H414)</f>
        <v>1</v>
      </c>
      <c r="P415" s="53">
        <v>46</v>
      </c>
      <c r="Q415" s="54">
        <f t="shared" si="50"/>
        <v>1</v>
      </c>
      <c r="R415" s="54">
        <f t="shared" si="51"/>
        <v>0</v>
      </c>
    </row>
    <row r="416" spans="1:19" ht="15.75" customHeight="1">
      <c r="A416" s="40">
        <v>1602</v>
      </c>
      <c r="B416" s="42"/>
      <c r="C416" s="42"/>
      <c r="D416" s="42"/>
      <c r="E416" s="42"/>
      <c r="F416" s="42"/>
      <c r="G416" s="42"/>
      <c r="H416" s="42"/>
      <c r="I416" s="42"/>
      <c r="J416" s="42">
        <v>38</v>
      </c>
      <c r="K416" s="43">
        <v>25</v>
      </c>
      <c r="L416" s="50"/>
      <c r="M416" s="2"/>
      <c r="N416" s="51"/>
      <c r="O416" s="55">
        <f>IF(J416=0,"",J416/I415)</f>
        <v>1</v>
      </c>
      <c r="P416" s="53">
        <v>45</v>
      </c>
      <c r="Q416" s="56">
        <f t="shared" si="50"/>
        <v>0.97826086956521741</v>
      </c>
      <c r="R416" s="56">
        <f t="shared" si="51"/>
        <v>2.1739130434782594E-2</v>
      </c>
    </row>
    <row r="417" spans="1:18" ht="15.75" customHeight="1">
      <c r="A417" s="40">
        <v>1701</v>
      </c>
      <c r="B417" s="42"/>
      <c r="C417" s="42"/>
      <c r="D417" s="42"/>
      <c r="E417" s="42"/>
      <c r="F417" s="42"/>
      <c r="G417" s="42"/>
      <c r="H417" s="42"/>
      <c r="I417" s="42"/>
      <c r="J417" s="42">
        <v>12</v>
      </c>
      <c r="K417" s="43">
        <v>12</v>
      </c>
      <c r="L417" s="50"/>
      <c r="M417" s="2"/>
      <c r="N417" s="1"/>
      <c r="O417" s="57"/>
      <c r="P417" s="58">
        <v>15</v>
      </c>
      <c r="Q417" s="59"/>
      <c r="R417" s="60"/>
    </row>
    <row r="418" spans="1:18" ht="15.75" customHeight="1">
      <c r="A418" s="40">
        <v>1702</v>
      </c>
      <c r="B418" s="42"/>
      <c r="C418" s="42"/>
      <c r="D418" s="42"/>
      <c r="E418" s="42"/>
      <c r="F418" s="42"/>
      <c r="G418" s="42"/>
      <c r="H418" s="42"/>
      <c r="I418" s="42"/>
      <c r="J418" s="42">
        <v>2</v>
      </c>
      <c r="K418" s="43">
        <v>1</v>
      </c>
      <c r="L418" s="50"/>
      <c r="M418" s="2"/>
      <c r="N418" s="1"/>
      <c r="O418" s="61"/>
      <c r="P418" s="62">
        <v>2</v>
      </c>
      <c r="Q418" s="63"/>
      <c r="R418" s="61"/>
    </row>
    <row r="419" spans="1:18" ht="15.75" customHeight="1">
      <c r="A419" s="40">
        <v>1801</v>
      </c>
      <c r="B419" s="42"/>
      <c r="C419" s="42"/>
      <c r="D419" s="42"/>
      <c r="E419" s="42"/>
      <c r="F419" s="42"/>
      <c r="G419" s="42"/>
      <c r="H419" s="42"/>
      <c r="I419" s="42"/>
      <c r="J419" s="42">
        <v>1</v>
      </c>
      <c r="K419" s="43">
        <v>1</v>
      </c>
      <c r="L419" s="50"/>
      <c r="M419" s="2"/>
      <c r="N419" s="1"/>
      <c r="O419" s="61"/>
      <c r="P419" s="62">
        <v>1</v>
      </c>
      <c r="Q419" s="63"/>
      <c r="R419" s="61"/>
    </row>
    <row r="420" spans="1:18" ht="15.75" customHeight="1">
      <c r="A420" s="40">
        <v>1802</v>
      </c>
      <c r="B420" s="42"/>
      <c r="C420" s="42"/>
      <c r="D420" s="42"/>
      <c r="E420" s="42"/>
      <c r="F420" s="42"/>
      <c r="G420" s="42"/>
      <c r="H420" s="42"/>
      <c r="I420" s="42"/>
      <c r="J420" s="42"/>
      <c r="K420" s="43"/>
      <c r="L420" s="50"/>
      <c r="M420" s="2"/>
      <c r="N420" s="1"/>
      <c r="O420" s="61"/>
      <c r="P420" s="62"/>
      <c r="Q420" s="63"/>
      <c r="R420" s="61"/>
    </row>
    <row r="421" spans="1:18" ht="15.75" customHeight="1">
      <c r="A421" s="40">
        <v>1901</v>
      </c>
      <c r="B421" s="42"/>
      <c r="C421" s="42"/>
      <c r="D421" s="42"/>
      <c r="E421" s="42"/>
      <c r="F421" s="42"/>
      <c r="G421" s="42"/>
      <c r="H421" s="42"/>
      <c r="I421" s="42"/>
      <c r="J421" s="42"/>
      <c r="K421" s="43"/>
      <c r="L421" s="50"/>
      <c r="M421" s="2"/>
      <c r="N421" s="1"/>
      <c r="O421" s="64"/>
      <c r="P421" s="65"/>
      <c r="Q421" s="66"/>
      <c r="R421" s="67"/>
    </row>
    <row r="422" spans="1:18" ht="15.75" customHeight="1">
      <c r="A422" s="40">
        <v>1902</v>
      </c>
      <c r="B422" s="42"/>
      <c r="C422" s="42"/>
      <c r="D422" s="42"/>
      <c r="E422" s="42"/>
      <c r="F422" s="42"/>
      <c r="G422" s="42"/>
      <c r="H422" s="42"/>
      <c r="I422" s="42"/>
      <c r="J422" s="42"/>
      <c r="K422" s="43"/>
      <c r="L422" s="50"/>
      <c r="M422" s="2"/>
      <c r="N422" s="1"/>
      <c r="O422" s="68" t="s">
        <v>58</v>
      </c>
      <c r="P422" s="69">
        <v>38</v>
      </c>
      <c r="Q422" s="70">
        <f>K425</f>
        <v>39</v>
      </c>
      <c r="R422" s="71" t="s">
        <v>10</v>
      </c>
    </row>
    <row r="423" spans="1:18" ht="15.75" customHeight="1">
      <c r="A423" s="40">
        <v>2001</v>
      </c>
      <c r="B423" s="42"/>
      <c r="C423" s="42"/>
      <c r="D423" s="42"/>
      <c r="E423" s="42"/>
      <c r="F423" s="42"/>
      <c r="G423" s="42"/>
      <c r="H423" s="42"/>
      <c r="I423" s="42"/>
      <c r="J423" s="42"/>
      <c r="K423" s="43"/>
      <c r="L423" s="50"/>
      <c r="M423" s="2"/>
      <c r="N423" s="1"/>
      <c r="O423" s="72" t="s">
        <v>60</v>
      </c>
      <c r="P423" s="73">
        <f>IF(P422/B408=0,"",P422/B408)</f>
        <v>0.56716417910447758</v>
      </c>
      <c r="Q423" s="74">
        <f>P422/Q422</f>
        <v>0.97435897435897434</v>
      </c>
      <c r="R423" s="75" t="s">
        <v>61</v>
      </c>
    </row>
    <row r="424" spans="1:18" ht="15.75" customHeight="1">
      <c r="A424" s="40">
        <v>2002</v>
      </c>
      <c r="B424" s="42"/>
      <c r="C424" s="42"/>
      <c r="D424" s="42"/>
      <c r="E424" s="42"/>
      <c r="F424" s="42"/>
      <c r="G424" s="42"/>
      <c r="H424" s="42"/>
      <c r="I424" s="42"/>
      <c r="J424" s="42"/>
      <c r="K424" s="43"/>
      <c r="L424" s="76"/>
      <c r="M424" s="77"/>
      <c r="N424" s="78"/>
      <c r="O424" s="77"/>
      <c r="P424" s="78"/>
      <c r="Q424" s="78"/>
      <c r="R424" s="79"/>
    </row>
    <row r="425" spans="1:18" ht="18" customHeight="1">
      <c r="A425" s="28"/>
      <c r="B425" s="1"/>
      <c r="C425" s="1"/>
      <c r="D425" s="151" t="s">
        <v>83</v>
      </c>
      <c r="E425" s="152"/>
      <c r="F425" s="152"/>
      <c r="G425" s="152"/>
      <c r="H425" s="152"/>
      <c r="I425" s="152"/>
      <c r="J425" s="153"/>
      <c r="K425" s="80">
        <f>SUM(K408:K421)</f>
        <v>39</v>
      </c>
      <c r="L425" s="81">
        <f>IF(K416=0,"",K416/B408)</f>
        <v>0.37313432835820898</v>
      </c>
      <c r="M425" s="81">
        <f>IF(K425=0,"",K425/B408)</f>
        <v>0.58208955223880599</v>
      </c>
      <c r="N425" s="81">
        <f>IF(K416=0,"",M425-L425)</f>
        <v>0.20895522388059701</v>
      </c>
      <c r="O425" s="2"/>
      <c r="P425" s="1"/>
      <c r="Q425" s="25"/>
      <c r="R425" s="2"/>
    </row>
    <row r="426" spans="1:18" ht="12.75" customHeight="1">
      <c r="L426" s="2"/>
      <c r="M426" s="2"/>
      <c r="O426" s="2"/>
    </row>
    <row r="427" spans="1:18" ht="12.75" customHeight="1">
      <c r="L427" s="2"/>
      <c r="M427" s="2"/>
      <c r="O427" s="2"/>
      <c r="P427" s="2"/>
      <c r="Q427" s="25"/>
      <c r="R427" s="2"/>
    </row>
    <row r="428" spans="1:18" ht="26.25" customHeight="1">
      <c r="B428" s="154" t="s">
        <v>72</v>
      </c>
      <c r="C428" s="155"/>
      <c r="D428" s="155"/>
      <c r="E428" s="155"/>
      <c r="F428" s="155"/>
      <c r="G428" s="155"/>
      <c r="H428" s="155"/>
      <c r="I428" s="155"/>
      <c r="J428" s="155"/>
      <c r="K428" s="39" t="s">
        <v>59</v>
      </c>
      <c r="L428" s="2"/>
      <c r="M428" s="2"/>
      <c r="N428" s="1"/>
      <c r="O428" s="2"/>
      <c r="P428" s="1"/>
      <c r="Q428" s="1"/>
      <c r="R428" s="1"/>
    </row>
    <row r="429" spans="1:18" ht="20.25" customHeight="1">
      <c r="A429" s="156" t="s">
        <v>9</v>
      </c>
      <c r="B429" s="157" t="s">
        <v>73</v>
      </c>
      <c r="C429" s="152"/>
      <c r="D429" s="152"/>
      <c r="E429" s="152"/>
      <c r="F429" s="152"/>
      <c r="G429" s="152"/>
      <c r="H429" s="152"/>
      <c r="I429" s="152"/>
      <c r="J429" s="153"/>
      <c r="K429" s="158" t="s">
        <v>10</v>
      </c>
      <c r="L429" s="150" t="s">
        <v>2</v>
      </c>
      <c r="M429" s="150" t="s">
        <v>3</v>
      </c>
      <c r="N429" s="159" t="s">
        <v>4</v>
      </c>
      <c r="O429" s="150" t="s">
        <v>5</v>
      </c>
      <c r="P429" s="148" t="s">
        <v>6</v>
      </c>
      <c r="Q429" s="148" t="s">
        <v>7</v>
      </c>
      <c r="R429" s="150" t="s">
        <v>8</v>
      </c>
    </row>
    <row r="430" spans="1:18" ht="15.75" customHeight="1">
      <c r="A430" s="149"/>
      <c r="B430" s="40" t="s">
        <v>74</v>
      </c>
      <c r="C430" s="40" t="s">
        <v>75</v>
      </c>
      <c r="D430" s="40" t="s">
        <v>76</v>
      </c>
      <c r="E430" s="40" t="s">
        <v>77</v>
      </c>
      <c r="F430" s="40" t="s">
        <v>78</v>
      </c>
      <c r="G430" s="40" t="s">
        <v>79</v>
      </c>
      <c r="H430" s="40" t="s">
        <v>80</v>
      </c>
      <c r="I430" s="40" t="s">
        <v>81</v>
      </c>
      <c r="J430" s="40" t="s">
        <v>82</v>
      </c>
      <c r="K430" s="149"/>
      <c r="L430" s="149"/>
      <c r="M430" s="149"/>
      <c r="N430" s="149"/>
      <c r="O430" s="149"/>
      <c r="P430" s="149"/>
      <c r="Q430" s="149"/>
      <c r="R430" s="149"/>
    </row>
    <row r="431" spans="1:18" ht="15.75" customHeight="1">
      <c r="A431" s="40">
        <v>1301</v>
      </c>
      <c r="B431" s="41">
        <v>30</v>
      </c>
      <c r="C431" s="42"/>
      <c r="D431" s="42"/>
      <c r="E431" s="42"/>
      <c r="F431" s="42"/>
      <c r="G431" s="42"/>
      <c r="H431" s="42"/>
      <c r="I431" s="42"/>
      <c r="J431" s="42"/>
      <c r="K431" s="43"/>
      <c r="L431" s="44"/>
      <c r="M431" s="45"/>
      <c r="N431" s="46"/>
      <c r="O431" s="47"/>
      <c r="P431" s="48">
        <f>B431</f>
        <v>30</v>
      </c>
      <c r="Q431" s="49"/>
      <c r="R431" s="47"/>
    </row>
    <row r="432" spans="1:18" ht="15.75" customHeight="1">
      <c r="A432" s="40">
        <v>1302</v>
      </c>
      <c r="B432" s="42"/>
      <c r="C432" s="42">
        <v>28</v>
      </c>
      <c r="D432" s="42"/>
      <c r="E432" s="42"/>
      <c r="F432" s="42"/>
      <c r="G432" s="42"/>
      <c r="H432" s="42"/>
      <c r="I432" s="42"/>
      <c r="J432" s="42"/>
      <c r="K432" s="43"/>
      <c r="L432" s="50"/>
      <c r="M432" s="2"/>
      <c r="N432" s="51"/>
      <c r="O432" s="52">
        <f>IF(C432=0,"",C432/B431)</f>
        <v>0.93333333333333335</v>
      </c>
      <c r="P432" s="53">
        <v>28</v>
      </c>
      <c r="Q432" s="54">
        <f t="shared" ref="Q432:Q439" si="52">IF(P432=0,"",P432/P431)</f>
        <v>0.93333333333333335</v>
      </c>
      <c r="R432" s="54">
        <f t="shared" ref="R432:R439" si="53">IF(P432=0,"",100%-Q432)</f>
        <v>6.6666666666666652E-2</v>
      </c>
    </row>
    <row r="433" spans="1:19" ht="15.75" customHeight="1">
      <c r="A433" s="40">
        <v>1401</v>
      </c>
      <c r="B433" s="42"/>
      <c r="C433" s="42"/>
      <c r="D433" s="42">
        <v>21</v>
      </c>
      <c r="E433" s="42"/>
      <c r="F433" s="42"/>
      <c r="G433" s="42"/>
      <c r="H433" s="42"/>
      <c r="I433" s="42"/>
      <c r="J433" s="42"/>
      <c r="K433" s="43"/>
      <c r="L433" s="50"/>
      <c r="M433" s="2"/>
      <c r="N433" s="51"/>
      <c r="O433" s="52">
        <f>IF(D433=0,"",D433/C432)</f>
        <v>0.75</v>
      </c>
      <c r="P433" s="53">
        <v>26</v>
      </c>
      <c r="Q433" s="54">
        <f t="shared" si="52"/>
        <v>0.9285714285714286</v>
      </c>
      <c r="R433" s="54">
        <f t="shared" si="53"/>
        <v>7.1428571428571397E-2</v>
      </c>
      <c r="S433" s="8">
        <f>P433/P431</f>
        <v>0.8666666666666667</v>
      </c>
    </row>
    <row r="434" spans="1:19" ht="15.75" customHeight="1">
      <c r="A434" s="40">
        <v>1402</v>
      </c>
      <c r="B434" s="42"/>
      <c r="C434" s="42"/>
      <c r="D434" s="42"/>
      <c r="E434" s="42">
        <v>21</v>
      </c>
      <c r="F434" s="42"/>
      <c r="G434" s="42"/>
      <c r="H434" s="42"/>
      <c r="I434" s="42"/>
      <c r="J434" s="42"/>
      <c r="K434" s="43"/>
      <c r="L434" s="50"/>
      <c r="M434" s="2"/>
      <c r="N434" s="51"/>
      <c r="O434" s="52">
        <f>IF(E434=0,"",E434/D433)</f>
        <v>1</v>
      </c>
      <c r="P434" s="53">
        <v>21</v>
      </c>
      <c r="Q434" s="54">
        <f t="shared" si="52"/>
        <v>0.80769230769230771</v>
      </c>
      <c r="R434" s="54">
        <f t="shared" si="53"/>
        <v>0.19230769230769229</v>
      </c>
    </row>
    <row r="435" spans="1:19" ht="15.75" customHeight="1">
      <c r="A435" s="40">
        <v>1501</v>
      </c>
      <c r="B435" s="42"/>
      <c r="C435" s="42"/>
      <c r="D435" s="42"/>
      <c r="E435" s="42"/>
      <c r="F435" s="42">
        <v>15</v>
      </c>
      <c r="G435" s="42"/>
      <c r="H435" s="42"/>
      <c r="I435" s="42"/>
      <c r="J435" s="42"/>
      <c r="K435" s="43"/>
      <c r="L435" s="50"/>
      <c r="M435" s="2"/>
      <c r="N435" s="51"/>
      <c r="O435" s="52">
        <f>IF(F435=0,"",F435/E434)</f>
        <v>0.7142857142857143</v>
      </c>
      <c r="P435" s="53">
        <v>19</v>
      </c>
      <c r="Q435" s="54">
        <f t="shared" si="52"/>
        <v>0.90476190476190477</v>
      </c>
      <c r="R435" s="54">
        <f t="shared" si="53"/>
        <v>9.5238095238095233E-2</v>
      </c>
    </row>
    <row r="436" spans="1:19" ht="15.75" customHeight="1">
      <c r="A436" s="40">
        <v>1502</v>
      </c>
      <c r="B436" s="42"/>
      <c r="C436" s="42"/>
      <c r="D436" s="42"/>
      <c r="E436" s="42"/>
      <c r="F436" s="42"/>
      <c r="G436" s="42">
        <v>14</v>
      </c>
      <c r="H436" s="42"/>
      <c r="I436" s="42"/>
      <c r="J436" s="42"/>
      <c r="K436" s="43"/>
      <c r="L436" s="50"/>
      <c r="M436" s="2"/>
      <c r="N436" s="51"/>
      <c r="O436" s="52">
        <f>IF(G436=0,"",G436/F435)</f>
        <v>0.93333333333333335</v>
      </c>
      <c r="P436" s="53">
        <v>19</v>
      </c>
      <c r="Q436" s="54">
        <f t="shared" si="52"/>
        <v>1</v>
      </c>
      <c r="R436" s="54">
        <f t="shared" si="53"/>
        <v>0</v>
      </c>
    </row>
    <row r="437" spans="1:19" ht="15.75" customHeight="1">
      <c r="A437" s="40">
        <v>1601</v>
      </c>
      <c r="B437" s="42"/>
      <c r="C437" s="42"/>
      <c r="D437" s="42"/>
      <c r="E437" s="42"/>
      <c r="F437" s="42"/>
      <c r="G437" s="42"/>
      <c r="H437" s="42">
        <v>14</v>
      </c>
      <c r="I437" s="42"/>
      <c r="J437" s="42"/>
      <c r="K437" s="43"/>
      <c r="L437" s="50"/>
      <c r="M437" s="2"/>
      <c r="N437" s="51"/>
      <c r="O437" s="52">
        <f>IF(H437=0,"",H437/G436)</f>
        <v>1</v>
      </c>
      <c r="P437" s="53">
        <v>19</v>
      </c>
      <c r="Q437" s="54">
        <f t="shared" si="52"/>
        <v>1</v>
      </c>
      <c r="R437" s="54">
        <f t="shared" si="53"/>
        <v>0</v>
      </c>
    </row>
    <row r="438" spans="1:19" ht="15.75" customHeight="1">
      <c r="A438" s="40">
        <v>1602</v>
      </c>
      <c r="B438" s="42"/>
      <c r="C438" s="42"/>
      <c r="D438" s="42"/>
      <c r="E438" s="42"/>
      <c r="F438" s="42"/>
      <c r="G438" s="42"/>
      <c r="H438" s="42"/>
      <c r="I438" s="42">
        <v>13</v>
      </c>
      <c r="J438" s="42"/>
      <c r="K438" s="43"/>
      <c r="L438" s="50"/>
      <c r="M438" s="2"/>
      <c r="N438" s="51"/>
      <c r="O438" s="52">
        <f>IF(I438=0,"",I438/H437)</f>
        <v>0.9285714285714286</v>
      </c>
      <c r="P438" s="53">
        <v>18</v>
      </c>
      <c r="Q438" s="54">
        <f t="shared" si="52"/>
        <v>0.94736842105263153</v>
      </c>
      <c r="R438" s="54">
        <f t="shared" si="53"/>
        <v>5.2631578947368474E-2</v>
      </c>
    </row>
    <row r="439" spans="1:19" ht="15.75" customHeight="1">
      <c r="A439" s="40">
        <v>1701</v>
      </c>
      <c r="B439" s="42"/>
      <c r="C439" s="42"/>
      <c r="D439" s="42"/>
      <c r="E439" s="42"/>
      <c r="F439" s="42"/>
      <c r="G439" s="42"/>
      <c r="H439" s="42"/>
      <c r="I439" s="42"/>
      <c r="J439" s="42">
        <v>13</v>
      </c>
      <c r="K439" s="43">
        <v>10</v>
      </c>
      <c r="L439" s="50"/>
      <c r="M439" s="2"/>
      <c r="N439" s="51"/>
      <c r="O439" s="55">
        <f>IF(J439=0,"",J439/I438)</f>
        <v>1</v>
      </c>
      <c r="P439" s="53">
        <v>17</v>
      </c>
      <c r="Q439" s="56">
        <f t="shared" si="52"/>
        <v>0.94444444444444442</v>
      </c>
      <c r="R439" s="56">
        <f t="shared" si="53"/>
        <v>5.555555555555558E-2</v>
      </c>
    </row>
    <row r="440" spans="1:19" ht="15.75" customHeight="1">
      <c r="A440" s="40">
        <v>1702</v>
      </c>
      <c r="B440" s="42"/>
      <c r="C440" s="42"/>
      <c r="D440" s="42"/>
      <c r="E440" s="42"/>
      <c r="F440" s="42"/>
      <c r="G440" s="42"/>
      <c r="H440" s="42"/>
      <c r="I440" s="42"/>
      <c r="J440" s="42">
        <v>4</v>
      </c>
      <c r="K440" s="43">
        <v>1</v>
      </c>
      <c r="L440" s="50"/>
      <c r="M440" s="2"/>
      <c r="N440" s="1"/>
      <c r="O440" s="57"/>
      <c r="P440" s="58">
        <v>4</v>
      </c>
      <c r="Q440" s="59"/>
      <c r="R440" s="60"/>
    </row>
    <row r="441" spans="1:19" ht="15.75" customHeight="1">
      <c r="A441" s="40">
        <v>1801</v>
      </c>
      <c r="B441" s="42"/>
      <c r="C441" s="42"/>
      <c r="D441" s="42"/>
      <c r="E441" s="42"/>
      <c r="F441" s="42"/>
      <c r="G441" s="42"/>
      <c r="H441" s="42"/>
      <c r="I441" s="42"/>
      <c r="J441" s="42">
        <v>2</v>
      </c>
      <c r="K441" s="43">
        <v>1</v>
      </c>
      <c r="L441" s="50"/>
      <c r="M441" s="2"/>
      <c r="N441" s="1"/>
      <c r="O441" s="61"/>
      <c r="P441" s="62">
        <v>3</v>
      </c>
      <c r="Q441" s="63"/>
      <c r="R441" s="61"/>
    </row>
    <row r="442" spans="1:19" ht="15.75" customHeight="1">
      <c r="A442" s="40">
        <v>1802</v>
      </c>
      <c r="B442" s="42"/>
      <c r="C442" s="42"/>
      <c r="D442" s="42"/>
      <c r="E442" s="42"/>
      <c r="F442" s="42"/>
      <c r="G442" s="42"/>
      <c r="H442" s="42"/>
      <c r="I442" s="42"/>
      <c r="J442" s="42">
        <v>2</v>
      </c>
      <c r="K442" s="43">
        <v>2</v>
      </c>
      <c r="L442" s="50"/>
      <c r="M442" s="2"/>
      <c r="N442" s="1"/>
      <c r="O442" s="61"/>
      <c r="P442" s="62">
        <v>2</v>
      </c>
      <c r="Q442" s="63"/>
      <c r="R442" s="61"/>
    </row>
    <row r="443" spans="1:19" ht="15.75" customHeight="1">
      <c r="A443" s="40">
        <v>1901</v>
      </c>
      <c r="B443" s="42"/>
      <c r="C443" s="42"/>
      <c r="D443" s="42"/>
      <c r="E443" s="42"/>
      <c r="F443" s="42"/>
      <c r="G443" s="42"/>
      <c r="H443" s="42"/>
      <c r="I443" s="42"/>
      <c r="J443" s="42">
        <v>1</v>
      </c>
      <c r="K443" s="43"/>
      <c r="L443" s="50"/>
      <c r="M443" s="2"/>
      <c r="N443" s="1"/>
      <c r="O443" s="61"/>
      <c r="P443" s="62">
        <v>1</v>
      </c>
      <c r="Q443" s="63"/>
      <c r="R443" s="61"/>
    </row>
    <row r="444" spans="1:19" ht="15.75" customHeight="1">
      <c r="A444" s="40">
        <v>1902</v>
      </c>
      <c r="B444" s="42"/>
      <c r="C444" s="42"/>
      <c r="D444" s="42"/>
      <c r="E444" s="42"/>
      <c r="F444" s="42"/>
      <c r="G444" s="42"/>
      <c r="H444" s="42"/>
      <c r="I444" s="42"/>
      <c r="J444" s="42">
        <v>1</v>
      </c>
      <c r="K444" s="43"/>
      <c r="L444" s="50"/>
      <c r="M444" s="2"/>
      <c r="N444" s="1"/>
      <c r="O444" s="64"/>
      <c r="P444" s="65">
        <v>1</v>
      </c>
      <c r="Q444" s="66"/>
      <c r="R444" s="67"/>
    </row>
    <row r="445" spans="1:19" ht="15.75" customHeight="1">
      <c r="A445" s="40">
        <v>2001</v>
      </c>
      <c r="B445" s="42"/>
      <c r="C445" s="42"/>
      <c r="D445" s="42"/>
      <c r="E445" s="42"/>
      <c r="F445" s="42"/>
      <c r="G445" s="42"/>
      <c r="H445" s="42"/>
      <c r="I445" s="42"/>
      <c r="J445" s="42"/>
      <c r="K445" s="43"/>
      <c r="L445" s="50"/>
      <c r="M445" s="2"/>
      <c r="N445" s="1"/>
      <c r="O445" s="68" t="s">
        <v>58</v>
      </c>
      <c r="P445" s="69">
        <v>10</v>
      </c>
      <c r="Q445" s="70">
        <f>K448</f>
        <v>14</v>
      </c>
      <c r="R445" s="71" t="s">
        <v>10</v>
      </c>
    </row>
    <row r="446" spans="1:19" ht="15.75" customHeight="1">
      <c r="A446" s="40">
        <v>2002</v>
      </c>
      <c r="B446" s="42"/>
      <c r="C446" s="42"/>
      <c r="D446" s="42"/>
      <c r="E446" s="42"/>
      <c r="F446" s="42"/>
      <c r="G446" s="42"/>
      <c r="H446" s="42"/>
      <c r="I446" s="42"/>
      <c r="J446" s="42"/>
      <c r="K446" s="43"/>
      <c r="L446" s="50"/>
      <c r="M446" s="2"/>
      <c r="N446" s="1"/>
      <c r="O446" s="72" t="s">
        <v>60</v>
      </c>
      <c r="P446" s="73">
        <f>IF(P445/B431=0,"",P445/B431)</f>
        <v>0.33333333333333331</v>
      </c>
      <c r="Q446" s="74">
        <f>P445/Q445</f>
        <v>0.7142857142857143</v>
      </c>
      <c r="R446" s="75" t="s">
        <v>61</v>
      </c>
    </row>
    <row r="447" spans="1:19" ht="15.75" customHeight="1">
      <c r="A447" s="40">
        <v>2101</v>
      </c>
      <c r="B447" s="42"/>
      <c r="C447" s="42"/>
      <c r="D447" s="42"/>
      <c r="E447" s="42"/>
      <c r="F447" s="42"/>
      <c r="G447" s="42"/>
      <c r="H447" s="42"/>
      <c r="I447" s="42"/>
      <c r="J447" s="42"/>
      <c r="K447" s="43"/>
      <c r="L447" s="76"/>
      <c r="M447" s="77"/>
      <c r="N447" s="78"/>
      <c r="O447" s="77"/>
      <c r="P447" s="78"/>
      <c r="Q447" s="78"/>
      <c r="R447" s="79"/>
    </row>
    <row r="448" spans="1:19" ht="18" customHeight="1">
      <c r="A448" s="28"/>
      <c r="B448" s="1"/>
      <c r="C448" s="1"/>
      <c r="D448" s="151" t="s">
        <v>83</v>
      </c>
      <c r="E448" s="152"/>
      <c r="F448" s="152"/>
      <c r="G448" s="152"/>
      <c r="H448" s="152"/>
      <c r="I448" s="152"/>
      <c r="J448" s="153"/>
      <c r="K448" s="80">
        <f>SUM(K431:K444)</f>
        <v>14</v>
      </c>
      <c r="L448" s="81">
        <f>IF(K439=0,"",K439/B431)</f>
        <v>0.33333333333333331</v>
      </c>
      <c r="M448" s="81">
        <f>IF(K448=0,"",K448/B431)</f>
        <v>0.46666666666666667</v>
      </c>
      <c r="N448" s="81">
        <f>IF(K439=0,"",M448-L448)</f>
        <v>0.13333333333333336</v>
      </c>
      <c r="O448" s="2"/>
      <c r="P448" s="1"/>
      <c r="Q448" s="25"/>
      <c r="R448" s="2"/>
    </row>
    <row r="449" spans="1:19" ht="12.75" customHeight="1">
      <c r="L449" s="2"/>
      <c r="M449" s="2"/>
      <c r="O449" s="2"/>
      <c r="P449" s="2"/>
      <c r="Q449" s="25"/>
      <c r="R449" s="2"/>
    </row>
    <row r="450" spans="1:19" ht="12.75" customHeight="1">
      <c r="L450" s="2"/>
      <c r="M450" s="2"/>
      <c r="O450" s="2"/>
    </row>
    <row r="451" spans="1:19" ht="26.25" customHeight="1">
      <c r="B451" s="154" t="s">
        <v>72</v>
      </c>
      <c r="C451" s="155"/>
      <c r="D451" s="155"/>
      <c r="E451" s="155"/>
      <c r="F451" s="155"/>
      <c r="G451" s="155"/>
      <c r="H451" s="155"/>
      <c r="I451" s="155"/>
      <c r="J451" s="155"/>
      <c r="K451" s="39" t="s">
        <v>63</v>
      </c>
      <c r="L451" s="2"/>
      <c r="M451" s="2"/>
      <c r="N451" s="1"/>
      <c r="O451" s="2"/>
      <c r="P451" s="1"/>
      <c r="Q451" s="1"/>
      <c r="R451" s="1"/>
    </row>
    <row r="452" spans="1:19" ht="20.25" customHeight="1">
      <c r="A452" s="156" t="s">
        <v>9</v>
      </c>
      <c r="B452" s="157" t="s">
        <v>73</v>
      </c>
      <c r="C452" s="152"/>
      <c r="D452" s="152"/>
      <c r="E452" s="152"/>
      <c r="F452" s="152"/>
      <c r="G452" s="152"/>
      <c r="H452" s="152"/>
      <c r="I452" s="152"/>
      <c r="J452" s="153"/>
      <c r="K452" s="158" t="s">
        <v>10</v>
      </c>
      <c r="L452" s="150" t="s">
        <v>2</v>
      </c>
      <c r="M452" s="150" t="s">
        <v>3</v>
      </c>
      <c r="N452" s="159" t="s">
        <v>4</v>
      </c>
      <c r="O452" s="150" t="s">
        <v>5</v>
      </c>
      <c r="P452" s="148" t="s">
        <v>6</v>
      </c>
      <c r="Q452" s="148" t="s">
        <v>7</v>
      </c>
      <c r="R452" s="150" t="s">
        <v>8</v>
      </c>
    </row>
    <row r="453" spans="1:19" ht="15.75" customHeight="1">
      <c r="A453" s="149"/>
      <c r="B453" s="40" t="s">
        <v>74</v>
      </c>
      <c r="C453" s="40" t="s">
        <v>75</v>
      </c>
      <c r="D453" s="40" t="s">
        <v>76</v>
      </c>
      <c r="E453" s="40" t="s">
        <v>77</v>
      </c>
      <c r="F453" s="40" t="s">
        <v>78</v>
      </c>
      <c r="G453" s="40" t="s">
        <v>79</v>
      </c>
      <c r="H453" s="40" t="s">
        <v>80</v>
      </c>
      <c r="I453" s="40" t="s">
        <v>81</v>
      </c>
      <c r="J453" s="40" t="s">
        <v>82</v>
      </c>
      <c r="K453" s="149"/>
      <c r="L453" s="149"/>
      <c r="M453" s="149"/>
      <c r="N453" s="149"/>
      <c r="O453" s="149"/>
      <c r="P453" s="149"/>
      <c r="Q453" s="149"/>
      <c r="R453" s="149"/>
    </row>
    <row r="454" spans="1:19" ht="15.75" customHeight="1">
      <c r="A454" s="40">
        <v>1302</v>
      </c>
      <c r="B454" s="41">
        <v>49</v>
      </c>
      <c r="C454" s="42"/>
      <c r="D454" s="42"/>
      <c r="E454" s="42"/>
      <c r="F454" s="42"/>
      <c r="G454" s="42"/>
      <c r="H454" s="42"/>
      <c r="I454" s="42"/>
      <c r="J454" s="42"/>
      <c r="K454" s="43"/>
      <c r="L454" s="44"/>
      <c r="M454" s="45"/>
      <c r="N454" s="46"/>
      <c r="O454" s="47"/>
      <c r="P454" s="48">
        <f>B454</f>
        <v>49</v>
      </c>
      <c r="Q454" s="49"/>
      <c r="R454" s="47"/>
    </row>
    <row r="455" spans="1:19" ht="15.75" customHeight="1">
      <c r="A455" s="40">
        <v>1401</v>
      </c>
      <c r="B455" s="42"/>
      <c r="C455" s="42">
        <v>45</v>
      </c>
      <c r="D455" s="42"/>
      <c r="E455" s="42"/>
      <c r="F455" s="42"/>
      <c r="G455" s="42"/>
      <c r="H455" s="42"/>
      <c r="I455" s="42"/>
      <c r="J455" s="42"/>
      <c r="K455" s="43"/>
      <c r="L455" s="50"/>
      <c r="M455" s="2"/>
      <c r="N455" s="51"/>
      <c r="O455" s="52">
        <f>IF(C455=0,"",C455/B454)</f>
        <v>0.91836734693877553</v>
      </c>
      <c r="P455" s="53">
        <v>45</v>
      </c>
      <c r="Q455" s="54">
        <f t="shared" ref="Q455:Q462" si="54">IF(P455=0,"",P455/P454)</f>
        <v>0.91836734693877553</v>
      </c>
      <c r="R455" s="54">
        <f t="shared" ref="R455:R462" si="55">IF(P455=0,"",100%-Q455)</f>
        <v>8.1632653061224469E-2</v>
      </c>
    </row>
    <row r="456" spans="1:19" ht="15.75" customHeight="1">
      <c r="A456" s="40">
        <v>1402</v>
      </c>
      <c r="B456" s="42"/>
      <c r="C456" s="42"/>
      <c r="D456" s="42">
        <v>37</v>
      </c>
      <c r="E456" s="42"/>
      <c r="F456" s="42"/>
      <c r="G456" s="42"/>
      <c r="H456" s="42"/>
      <c r="I456" s="42"/>
      <c r="J456" s="42"/>
      <c r="K456" s="43"/>
      <c r="L456" s="50"/>
      <c r="M456" s="2"/>
      <c r="N456" s="51"/>
      <c r="O456" s="52">
        <f>IF(D456=0,"",D456/C455)</f>
        <v>0.82222222222222219</v>
      </c>
      <c r="P456" s="53">
        <v>37</v>
      </c>
      <c r="Q456" s="54">
        <f t="shared" si="54"/>
        <v>0.82222222222222219</v>
      </c>
      <c r="R456" s="54">
        <f t="shared" si="55"/>
        <v>0.17777777777777781</v>
      </c>
      <c r="S456" s="8">
        <f>P456/P454</f>
        <v>0.75510204081632648</v>
      </c>
    </row>
    <row r="457" spans="1:19" ht="15.75" customHeight="1">
      <c r="A457" s="40">
        <v>1501</v>
      </c>
      <c r="B457" s="42"/>
      <c r="C457" s="42"/>
      <c r="D457" s="42"/>
      <c r="E457" s="42">
        <v>35</v>
      </c>
      <c r="F457" s="42"/>
      <c r="G457" s="42"/>
      <c r="H457" s="42"/>
      <c r="I457" s="42"/>
      <c r="J457" s="42"/>
      <c r="K457" s="43"/>
      <c r="L457" s="50"/>
      <c r="M457" s="2"/>
      <c r="N457" s="51"/>
      <c r="O457" s="52">
        <f>IF(E457=0,"",E457/D456)</f>
        <v>0.94594594594594594</v>
      </c>
      <c r="P457" s="53">
        <v>36</v>
      </c>
      <c r="Q457" s="54">
        <f t="shared" si="54"/>
        <v>0.97297297297297303</v>
      </c>
      <c r="R457" s="54">
        <f t="shared" si="55"/>
        <v>2.7027027027026973E-2</v>
      </c>
    </row>
    <row r="458" spans="1:19" ht="15.75" customHeight="1">
      <c r="A458" s="40">
        <v>1502</v>
      </c>
      <c r="B458" s="42"/>
      <c r="C458" s="42"/>
      <c r="D458" s="42"/>
      <c r="E458" s="42"/>
      <c r="F458" s="42">
        <v>31</v>
      </c>
      <c r="G458" s="42"/>
      <c r="H458" s="42"/>
      <c r="I458" s="42"/>
      <c r="J458" s="42"/>
      <c r="K458" s="43"/>
      <c r="L458" s="50"/>
      <c r="M458" s="2"/>
      <c r="N458" s="51"/>
      <c r="O458" s="52">
        <f>IF(F458=0,"",F458/E457)</f>
        <v>0.88571428571428568</v>
      </c>
      <c r="P458" s="53">
        <v>36</v>
      </c>
      <c r="Q458" s="54">
        <f t="shared" si="54"/>
        <v>1</v>
      </c>
      <c r="R458" s="54">
        <f t="shared" si="55"/>
        <v>0</v>
      </c>
    </row>
    <row r="459" spans="1:19" ht="15.75" customHeight="1">
      <c r="A459" s="40">
        <v>1601</v>
      </c>
      <c r="B459" s="42"/>
      <c r="C459" s="42"/>
      <c r="D459" s="42"/>
      <c r="E459" s="42"/>
      <c r="F459" s="42"/>
      <c r="G459" s="42">
        <v>29</v>
      </c>
      <c r="H459" s="42"/>
      <c r="I459" s="42"/>
      <c r="J459" s="42"/>
      <c r="K459" s="43"/>
      <c r="L459" s="50"/>
      <c r="M459" s="2"/>
      <c r="N459" s="51"/>
      <c r="O459" s="52">
        <f>IF(G459=0,"",G459/F458)</f>
        <v>0.93548387096774188</v>
      </c>
      <c r="P459" s="53">
        <v>36</v>
      </c>
      <c r="Q459" s="54">
        <f t="shared" si="54"/>
        <v>1</v>
      </c>
      <c r="R459" s="54">
        <f t="shared" si="55"/>
        <v>0</v>
      </c>
    </row>
    <row r="460" spans="1:19" ht="15.75" customHeight="1">
      <c r="A460" s="40">
        <v>1602</v>
      </c>
      <c r="B460" s="42"/>
      <c r="C460" s="42"/>
      <c r="D460" s="42"/>
      <c r="E460" s="42"/>
      <c r="F460" s="42"/>
      <c r="G460" s="42"/>
      <c r="H460" s="42">
        <v>28</v>
      </c>
      <c r="I460" s="42"/>
      <c r="J460" s="42"/>
      <c r="K460" s="43"/>
      <c r="L460" s="50"/>
      <c r="M460" s="2"/>
      <c r="N460" s="51"/>
      <c r="O460" s="52">
        <f>IF(H460=0,"",H460/G459)</f>
        <v>0.96551724137931039</v>
      </c>
      <c r="P460" s="53">
        <v>36</v>
      </c>
      <c r="Q460" s="54">
        <f t="shared" si="54"/>
        <v>1</v>
      </c>
      <c r="R460" s="54">
        <f t="shared" si="55"/>
        <v>0</v>
      </c>
    </row>
    <row r="461" spans="1:19" ht="15.75" customHeight="1">
      <c r="A461" s="40">
        <v>1701</v>
      </c>
      <c r="B461" s="42"/>
      <c r="C461" s="42"/>
      <c r="D461" s="42"/>
      <c r="E461" s="42"/>
      <c r="F461" s="42"/>
      <c r="G461" s="42"/>
      <c r="H461" s="42"/>
      <c r="I461" s="42">
        <v>28</v>
      </c>
      <c r="J461" s="42"/>
      <c r="K461" s="43"/>
      <c r="L461" s="50"/>
      <c r="M461" s="2"/>
      <c r="N461" s="51"/>
      <c r="O461" s="52">
        <f>IF(I461=0,"",I461/H460)</f>
        <v>1</v>
      </c>
      <c r="P461" s="53">
        <v>34</v>
      </c>
      <c r="Q461" s="54">
        <f t="shared" si="54"/>
        <v>0.94444444444444442</v>
      </c>
      <c r="R461" s="54">
        <f t="shared" si="55"/>
        <v>5.555555555555558E-2</v>
      </c>
    </row>
    <row r="462" spans="1:19" ht="15.75" customHeight="1">
      <c r="A462" s="40">
        <v>1702</v>
      </c>
      <c r="B462" s="42"/>
      <c r="C462" s="42"/>
      <c r="D462" s="42"/>
      <c r="E462" s="42"/>
      <c r="F462" s="42"/>
      <c r="G462" s="42"/>
      <c r="H462" s="42"/>
      <c r="I462" s="42"/>
      <c r="J462" s="42">
        <v>28</v>
      </c>
      <c r="K462" s="43">
        <v>27</v>
      </c>
      <c r="L462" s="50"/>
      <c r="M462" s="2"/>
      <c r="N462" s="51"/>
      <c r="O462" s="55">
        <f>IF(J462=0,"",J462/I461)</f>
        <v>1</v>
      </c>
      <c r="P462" s="53">
        <v>32</v>
      </c>
      <c r="Q462" s="56">
        <f t="shared" si="54"/>
        <v>0.94117647058823528</v>
      </c>
      <c r="R462" s="56">
        <f t="shared" si="55"/>
        <v>5.8823529411764719E-2</v>
      </c>
    </row>
    <row r="463" spans="1:19" ht="15.75" customHeight="1">
      <c r="A463" s="40">
        <v>1801</v>
      </c>
      <c r="B463" s="42"/>
      <c r="C463" s="42"/>
      <c r="D463" s="42"/>
      <c r="E463" s="42"/>
      <c r="F463" s="42"/>
      <c r="G463" s="42"/>
      <c r="H463" s="42"/>
      <c r="I463" s="42"/>
      <c r="J463" s="42">
        <v>2</v>
      </c>
      <c r="K463" s="43">
        <v>2</v>
      </c>
      <c r="L463" s="50"/>
      <c r="M463" s="2"/>
      <c r="N463" s="1"/>
      <c r="O463" s="57"/>
      <c r="P463" s="58">
        <v>7</v>
      </c>
      <c r="Q463" s="59"/>
      <c r="R463" s="60"/>
    </row>
    <row r="464" spans="1:19" ht="15.75" customHeight="1">
      <c r="A464" s="40">
        <v>1802</v>
      </c>
      <c r="B464" s="42"/>
      <c r="C464" s="42"/>
      <c r="D464" s="42"/>
      <c r="E464" s="42"/>
      <c r="F464" s="42"/>
      <c r="G464" s="42"/>
      <c r="H464" s="42"/>
      <c r="I464" s="42"/>
      <c r="J464" s="42">
        <v>2</v>
      </c>
      <c r="K464" s="43">
        <v>2</v>
      </c>
      <c r="L464" s="50"/>
      <c r="M464" s="2"/>
      <c r="N464" s="1"/>
      <c r="O464" s="61"/>
      <c r="P464" s="62">
        <v>4</v>
      </c>
      <c r="Q464" s="63"/>
      <c r="R464" s="61"/>
    </row>
    <row r="465" spans="1:19" ht="15.75" customHeight="1">
      <c r="A465" s="40">
        <v>1901</v>
      </c>
      <c r="B465" s="42"/>
      <c r="C465" s="42"/>
      <c r="D465" s="42"/>
      <c r="E465" s="42"/>
      <c r="F465" s="42"/>
      <c r="G465" s="42"/>
      <c r="H465" s="42"/>
      <c r="I465" s="42"/>
      <c r="J465" s="42">
        <v>1</v>
      </c>
      <c r="K465" s="43"/>
      <c r="L465" s="50"/>
      <c r="M465" s="2"/>
      <c r="N465" s="1"/>
      <c r="O465" s="61"/>
      <c r="P465" s="62">
        <v>1</v>
      </c>
      <c r="Q465" s="63"/>
      <c r="R465" s="61"/>
    </row>
    <row r="466" spans="1:19" ht="15.75" customHeight="1">
      <c r="A466" s="40">
        <v>1902</v>
      </c>
      <c r="B466" s="42"/>
      <c r="C466" s="42"/>
      <c r="D466" s="42"/>
      <c r="E466" s="42"/>
      <c r="F466" s="42"/>
      <c r="G466" s="42"/>
      <c r="H466" s="42"/>
      <c r="I466" s="42"/>
      <c r="J466" s="42">
        <v>1</v>
      </c>
      <c r="K466" s="43"/>
      <c r="L466" s="50"/>
      <c r="M466" s="2"/>
      <c r="N466" s="1"/>
      <c r="O466" s="61"/>
      <c r="P466" s="62">
        <v>1</v>
      </c>
      <c r="Q466" s="63"/>
      <c r="R466" s="61"/>
    </row>
    <row r="467" spans="1:19" ht="15.75" customHeight="1">
      <c r="A467" s="40">
        <v>2001</v>
      </c>
      <c r="B467" s="42"/>
      <c r="C467" s="42"/>
      <c r="D467" s="42"/>
      <c r="E467" s="42"/>
      <c r="F467" s="42"/>
      <c r="G467" s="42"/>
      <c r="H467" s="42"/>
      <c r="I467" s="42"/>
      <c r="J467" s="42">
        <v>1</v>
      </c>
      <c r="K467" s="43">
        <v>1</v>
      </c>
      <c r="L467" s="50"/>
      <c r="M467" s="2"/>
      <c r="N467" s="1"/>
      <c r="O467" s="64"/>
      <c r="P467" s="65">
        <v>1</v>
      </c>
      <c r="Q467" s="66"/>
      <c r="R467" s="67"/>
    </row>
    <row r="468" spans="1:19" ht="15.75" customHeight="1">
      <c r="A468" s="40">
        <v>2002</v>
      </c>
      <c r="B468" s="42"/>
      <c r="C468" s="42"/>
      <c r="D468" s="42"/>
      <c r="E468" s="42"/>
      <c r="F468" s="42"/>
      <c r="G468" s="42"/>
      <c r="H468" s="42"/>
      <c r="I468" s="42"/>
      <c r="J468" s="42"/>
      <c r="K468" s="43"/>
      <c r="L468" s="50"/>
      <c r="M468" s="2"/>
      <c r="N468" s="1"/>
      <c r="O468" s="68" t="s">
        <v>58</v>
      </c>
      <c r="P468" s="69">
        <v>30</v>
      </c>
      <c r="Q468" s="70">
        <f>K471</f>
        <v>32</v>
      </c>
      <c r="R468" s="71" t="s">
        <v>10</v>
      </c>
    </row>
    <row r="469" spans="1:19" ht="15.75" customHeight="1">
      <c r="A469" s="40">
        <v>2101</v>
      </c>
      <c r="B469" s="42"/>
      <c r="C469" s="42"/>
      <c r="D469" s="42"/>
      <c r="E469" s="42"/>
      <c r="F469" s="42"/>
      <c r="G469" s="42"/>
      <c r="H469" s="42"/>
      <c r="I469" s="42"/>
      <c r="J469" s="42"/>
      <c r="K469" s="43"/>
      <c r="L469" s="50"/>
      <c r="M469" s="2"/>
      <c r="N469" s="1"/>
      <c r="O469" s="72" t="s">
        <v>60</v>
      </c>
      <c r="P469" s="73">
        <f>IF(P468/B454=0,"",P468/B454)</f>
        <v>0.61224489795918369</v>
      </c>
      <c r="Q469" s="74">
        <f>P468/Q468</f>
        <v>0.9375</v>
      </c>
      <c r="R469" s="75" t="s">
        <v>61</v>
      </c>
    </row>
    <row r="470" spans="1:19" ht="15.75" customHeight="1">
      <c r="A470" s="40">
        <v>2102</v>
      </c>
      <c r="B470" s="42"/>
      <c r="C470" s="42"/>
      <c r="D470" s="42"/>
      <c r="E470" s="42"/>
      <c r="F470" s="42"/>
      <c r="G470" s="42"/>
      <c r="H470" s="42"/>
      <c r="I470" s="42"/>
      <c r="J470" s="42"/>
      <c r="K470" s="43"/>
      <c r="L470" s="76"/>
      <c r="M470" s="77"/>
      <c r="N470" s="78"/>
      <c r="O470" s="77"/>
      <c r="P470" s="78"/>
      <c r="Q470" s="78"/>
      <c r="R470" s="79"/>
    </row>
    <row r="471" spans="1:19" ht="18" customHeight="1">
      <c r="A471" s="28"/>
      <c r="B471" s="1"/>
      <c r="C471" s="1"/>
      <c r="D471" s="151" t="s">
        <v>83</v>
      </c>
      <c r="E471" s="152"/>
      <c r="F471" s="152"/>
      <c r="G471" s="152"/>
      <c r="H471" s="152"/>
      <c r="I471" s="152"/>
      <c r="J471" s="153"/>
      <c r="K471" s="80">
        <f>SUM(K454:K467)</f>
        <v>32</v>
      </c>
      <c r="L471" s="81">
        <f>IF(K462=0,"",K462/B454)</f>
        <v>0.55102040816326525</v>
      </c>
      <c r="M471" s="81">
        <f>IF(K471=0,"",K471/B454)</f>
        <v>0.65306122448979587</v>
      </c>
      <c r="N471" s="81">
        <f>IF(K462=0,"",M471-L471)</f>
        <v>0.10204081632653061</v>
      </c>
      <c r="O471" s="2"/>
      <c r="P471" s="1"/>
      <c r="Q471" s="25"/>
      <c r="R471" s="2"/>
    </row>
    <row r="472" spans="1:19" ht="12.75" customHeight="1">
      <c r="L472" s="2"/>
      <c r="M472" s="2"/>
      <c r="O472" s="2"/>
    </row>
    <row r="473" spans="1:19" ht="12.75" customHeight="1">
      <c r="L473" s="2"/>
      <c r="M473" s="2"/>
      <c r="O473" s="2"/>
    </row>
    <row r="474" spans="1:19" ht="26.25" customHeight="1">
      <c r="B474" s="154" t="s">
        <v>72</v>
      </c>
      <c r="C474" s="155"/>
      <c r="D474" s="155"/>
      <c r="E474" s="155"/>
      <c r="F474" s="155"/>
      <c r="G474" s="155"/>
      <c r="H474" s="155"/>
      <c r="I474" s="155"/>
      <c r="J474" s="155"/>
      <c r="K474" s="39" t="s">
        <v>64</v>
      </c>
      <c r="L474" s="2"/>
      <c r="M474" s="2"/>
      <c r="N474" s="1"/>
      <c r="O474" s="2"/>
      <c r="P474" s="1"/>
      <c r="Q474" s="1"/>
      <c r="R474" s="1"/>
    </row>
    <row r="475" spans="1:19" ht="20.25" customHeight="1">
      <c r="A475" s="156" t="s">
        <v>9</v>
      </c>
      <c r="B475" s="157" t="s">
        <v>73</v>
      </c>
      <c r="C475" s="152"/>
      <c r="D475" s="152"/>
      <c r="E475" s="152"/>
      <c r="F475" s="152"/>
      <c r="G475" s="152"/>
      <c r="H475" s="152"/>
      <c r="I475" s="152"/>
      <c r="J475" s="153"/>
      <c r="K475" s="158" t="s">
        <v>10</v>
      </c>
      <c r="L475" s="150" t="s">
        <v>2</v>
      </c>
      <c r="M475" s="150" t="s">
        <v>3</v>
      </c>
      <c r="N475" s="159" t="s">
        <v>4</v>
      </c>
      <c r="O475" s="150" t="s">
        <v>5</v>
      </c>
      <c r="P475" s="148" t="s">
        <v>6</v>
      </c>
      <c r="Q475" s="148" t="s">
        <v>7</v>
      </c>
      <c r="R475" s="150" t="s">
        <v>8</v>
      </c>
    </row>
    <row r="476" spans="1:19" ht="15.75" customHeight="1">
      <c r="A476" s="149"/>
      <c r="B476" s="40" t="s">
        <v>74</v>
      </c>
      <c r="C476" s="40" t="s">
        <v>75</v>
      </c>
      <c r="D476" s="40" t="s">
        <v>76</v>
      </c>
      <c r="E476" s="40" t="s">
        <v>77</v>
      </c>
      <c r="F476" s="40" t="s">
        <v>78</v>
      </c>
      <c r="G476" s="40" t="s">
        <v>79</v>
      </c>
      <c r="H476" s="40" t="s">
        <v>80</v>
      </c>
      <c r="I476" s="40" t="s">
        <v>81</v>
      </c>
      <c r="J476" s="40" t="s">
        <v>82</v>
      </c>
      <c r="K476" s="149"/>
      <c r="L476" s="149"/>
      <c r="M476" s="149"/>
      <c r="N476" s="149"/>
      <c r="O476" s="149"/>
      <c r="P476" s="149"/>
      <c r="Q476" s="149"/>
      <c r="R476" s="149"/>
    </row>
    <row r="477" spans="1:19" ht="15.75" customHeight="1">
      <c r="A477" s="40">
        <v>1401</v>
      </c>
      <c r="B477" s="41">
        <v>23</v>
      </c>
      <c r="C477" s="41"/>
      <c r="D477" s="41"/>
      <c r="E477" s="41"/>
      <c r="F477" s="41"/>
      <c r="G477" s="41"/>
      <c r="H477" s="41"/>
      <c r="I477" s="41"/>
      <c r="J477" s="42"/>
      <c r="K477" s="43"/>
      <c r="L477" s="44"/>
      <c r="M477" s="45"/>
      <c r="N477" s="46"/>
      <c r="O477" s="47"/>
      <c r="P477" s="48">
        <f>B477</f>
        <v>23</v>
      </c>
      <c r="Q477" s="49"/>
      <c r="R477" s="47"/>
    </row>
    <row r="478" spans="1:19" ht="15.75" customHeight="1">
      <c r="A478" s="40">
        <v>1402</v>
      </c>
      <c r="B478" s="41"/>
      <c r="C478" s="41">
        <v>19</v>
      </c>
      <c r="D478" s="41"/>
      <c r="E478" s="41"/>
      <c r="F478" s="41"/>
      <c r="G478" s="41"/>
      <c r="H478" s="41"/>
      <c r="I478" s="41"/>
      <c r="J478" s="42"/>
      <c r="K478" s="43"/>
      <c r="L478" s="50"/>
      <c r="M478" s="2"/>
      <c r="N478" s="51"/>
      <c r="O478" s="52">
        <f>IF(C478=0,"",C478/B477)</f>
        <v>0.82608695652173914</v>
      </c>
      <c r="P478" s="53">
        <v>19</v>
      </c>
      <c r="Q478" s="54">
        <f t="shared" ref="Q478:Q485" si="56">IF(P478=0,"",P478/P477)</f>
        <v>0.82608695652173914</v>
      </c>
      <c r="R478" s="54">
        <f t="shared" ref="R478:R485" si="57">IF(P478=0,"",100%-Q478)</f>
        <v>0.17391304347826086</v>
      </c>
    </row>
    <row r="479" spans="1:19" ht="15.75" customHeight="1">
      <c r="A479" s="40">
        <v>1501</v>
      </c>
      <c r="B479" s="41"/>
      <c r="C479" s="41"/>
      <c r="D479" s="41">
        <v>16</v>
      </c>
      <c r="E479" s="41"/>
      <c r="F479" s="41"/>
      <c r="G479" s="41"/>
      <c r="H479" s="41"/>
      <c r="I479" s="41"/>
      <c r="J479" s="42"/>
      <c r="K479" s="43"/>
      <c r="L479" s="50"/>
      <c r="M479" s="2"/>
      <c r="N479" s="51"/>
      <c r="O479" s="52">
        <f>IF(D479=0,"",D479/C478)</f>
        <v>0.84210526315789469</v>
      </c>
      <c r="P479" s="53">
        <v>17</v>
      </c>
      <c r="Q479" s="54">
        <f t="shared" si="56"/>
        <v>0.89473684210526316</v>
      </c>
      <c r="R479" s="54">
        <f t="shared" si="57"/>
        <v>0.10526315789473684</v>
      </c>
      <c r="S479" s="8">
        <f>P479/P477</f>
        <v>0.73913043478260865</v>
      </c>
    </row>
    <row r="480" spans="1:19" ht="15.75" customHeight="1">
      <c r="A480" s="40">
        <v>1502</v>
      </c>
      <c r="B480" s="41"/>
      <c r="C480" s="41"/>
      <c r="D480" s="41"/>
      <c r="E480" s="41">
        <v>16</v>
      </c>
      <c r="F480" s="41"/>
      <c r="G480" s="41"/>
      <c r="H480" s="41"/>
      <c r="I480" s="41"/>
      <c r="J480" s="42"/>
      <c r="K480" s="43"/>
      <c r="L480" s="50"/>
      <c r="M480" s="2"/>
      <c r="N480" s="51"/>
      <c r="O480" s="52">
        <f>IF(E480=0,"",E480/D479)</f>
        <v>1</v>
      </c>
      <c r="P480" s="53">
        <v>17</v>
      </c>
      <c r="Q480" s="54">
        <f t="shared" si="56"/>
        <v>1</v>
      </c>
      <c r="R480" s="54">
        <f t="shared" si="57"/>
        <v>0</v>
      </c>
    </row>
    <row r="481" spans="1:18" ht="15.75" customHeight="1">
      <c r="A481" s="40">
        <v>1601</v>
      </c>
      <c r="B481" s="41"/>
      <c r="C481" s="41"/>
      <c r="D481" s="41"/>
      <c r="E481" s="41"/>
      <c r="F481" s="41">
        <v>15</v>
      </c>
      <c r="G481" s="41"/>
      <c r="H481" s="41"/>
      <c r="I481" s="41"/>
      <c r="J481" s="42"/>
      <c r="K481" s="43"/>
      <c r="L481" s="50"/>
      <c r="M481" s="2"/>
      <c r="N481" s="51"/>
      <c r="O481" s="52">
        <f>IF(F481=0,"",F481/E480)</f>
        <v>0.9375</v>
      </c>
      <c r="P481" s="53">
        <v>17</v>
      </c>
      <c r="Q481" s="54">
        <f t="shared" si="56"/>
        <v>1</v>
      </c>
      <c r="R481" s="54">
        <f t="shared" si="57"/>
        <v>0</v>
      </c>
    </row>
    <row r="482" spans="1:18" ht="15.75" customHeight="1">
      <c r="A482" s="40">
        <v>1602</v>
      </c>
      <c r="B482" s="41"/>
      <c r="C482" s="41"/>
      <c r="D482" s="41"/>
      <c r="E482" s="41"/>
      <c r="F482" s="41"/>
      <c r="G482" s="41">
        <v>15</v>
      </c>
      <c r="H482" s="41"/>
      <c r="I482" s="41"/>
      <c r="J482" s="42"/>
      <c r="K482" s="43"/>
      <c r="L482" s="50"/>
      <c r="M482" s="2"/>
      <c r="N482" s="51"/>
      <c r="O482" s="52">
        <f>IF(G482=0,"",G482/F481)</f>
        <v>1</v>
      </c>
      <c r="P482" s="53">
        <v>17</v>
      </c>
      <c r="Q482" s="54">
        <f t="shared" si="56"/>
        <v>1</v>
      </c>
      <c r="R482" s="54">
        <f t="shared" si="57"/>
        <v>0</v>
      </c>
    </row>
    <row r="483" spans="1:18" ht="15.75" customHeight="1">
      <c r="A483" s="40">
        <v>1701</v>
      </c>
      <c r="B483" s="41"/>
      <c r="C483" s="41"/>
      <c r="D483" s="41"/>
      <c r="E483" s="41"/>
      <c r="F483" s="41"/>
      <c r="G483" s="41"/>
      <c r="H483" s="41">
        <v>13</v>
      </c>
      <c r="I483" s="41"/>
      <c r="J483" s="42"/>
      <c r="K483" s="43"/>
      <c r="L483" s="50"/>
      <c r="M483" s="2"/>
      <c r="N483" s="51"/>
      <c r="O483" s="52">
        <f>IF(H483=0,"",H483/G482)</f>
        <v>0.8666666666666667</v>
      </c>
      <c r="P483" s="53">
        <v>17</v>
      </c>
      <c r="Q483" s="54">
        <f t="shared" si="56"/>
        <v>1</v>
      </c>
      <c r="R483" s="54">
        <f t="shared" si="57"/>
        <v>0</v>
      </c>
    </row>
    <row r="484" spans="1:18" ht="15.75" customHeight="1">
      <c r="A484" s="40">
        <v>1702</v>
      </c>
      <c r="B484" s="41"/>
      <c r="C484" s="41"/>
      <c r="D484" s="41"/>
      <c r="E484" s="41"/>
      <c r="F484" s="41"/>
      <c r="G484" s="41"/>
      <c r="H484" s="41"/>
      <c r="I484" s="41">
        <v>13</v>
      </c>
      <c r="J484" s="42"/>
      <c r="K484" s="43"/>
      <c r="L484" s="50"/>
      <c r="M484" s="2"/>
      <c r="N484" s="51"/>
      <c r="O484" s="52">
        <f>IF(I484=0,"",I484/H483)</f>
        <v>1</v>
      </c>
      <c r="P484" s="53">
        <v>17</v>
      </c>
      <c r="Q484" s="54">
        <f t="shared" si="56"/>
        <v>1</v>
      </c>
      <c r="R484" s="54">
        <f t="shared" si="57"/>
        <v>0</v>
      </c>
    </row>
    <row r="485" spans="1:18" ht="15.75" customHeight="1">
      <c r="A485" s="40">
        <v>1801</v>
      </c>
      <c r="B485" s="42"/>
      <c r="C485" s="42"/>
      <c r="D485" s="42"/>
      <c r="E485" s="42"/>
      <c r="F485" s="42"/>
      <c r="G485" s="42"/>
      <c r="H485" s="42"/>
      <c r="I485" s="42"/>
      <c r="J485" s="42">
        <v>13</v>
      </c>
      <c r="K485" s="43">
        <v>12</v>
      </c>
      <c r="L485" s="50"/>
      <c r="M485" s="2"/>
      <c r="N485" s="51"/>
      <c r="O485" s="55">
        <f>IF(J485=0,"",J485/I484)</f>
        <v>1</v>
      </c>
      <c r="P485" s="53">
        <v>16</v>
      </c>
      <c r="Q485" s="56">
        <f t="shared" si="56"/>
        <v>0.94117647058823528</v>
      </c>
      <c r="R485" s="56">
        <f t="shared" si="57"/>
        <v>5.8823529411764719E-2</v>
      </c>
    </row>
    <row r="486" spans="1:18" ht="15.75" customHeight="1">
      <c r="A486" s="40">
        <v>1802</v>
      </c>
      <c r="B486" s="42"/>
      <c r="C486" s="42"/>
      <c r="D486" s="42"/>
      <c r="E486" s="42"/>
      <c r="F486" s="42"/>
      <c r="G486" s="42"/>
      <c r="H486" s="42"/>
      <c r="I486" s="42"/>
      <c r="J486" s="42">
        <v>2</v>
      </c>
      <c r="K486" s="43"/>
      <c r="L486" s="50"/>
      <c r="M486" s="2"/>
      <c r="N486" s="1"/>
      <c r="O486" s="83"/>
      <c r="P486" s="58">
        <v>2</v>
      </c>
      <c r="Q486" s="84"/>
      <c r="R486" s="85"/>
    </row>
    <row r="487" spans="1:18" ht="15.75" customHeight="1">
      <c r="A487" s="40">
        <v>1901</v>
      </c>
      <c r="B487" s="42"/>
      <c r="C487" s="42"/>
      <c r="D487" s="42"/>
      <c r="E487" s="42"/>
      <c r="F487" s="42"/>
      <c r="G487" s="42"/>
      <c r="H487" s="42"/>
      <c r="I487" s="42"/>
      <c r="J487" s="42">
        <v>1</v>
      </c>
      <c r="K487" s="43"/>
      <c r="L487" s="50"/>
      <c r="M487" s="2"/>
      <c r="N487" s="1"/>
      <c r="O487" s="61"/>
      <c r="P487" s="62">
        <v>1</v>
      </c>
      <c r="Q487" s="63"/>
      <c r="R487" s="61"/>
    </row>
    <row r="488" spans="1:18" ht="15.75" customHeight="1">
      <c r="A488" s="40">
        <v>1902</v>
      </c>
      <c r="B488" s="42"/>
      <c r="C488" s="42"/>
      <c r="D488" s="42"/>
      <c r="E488" s="42"/>
      <c r="F488" s="42"/>
      <c r="G488" s="42"/>
      <c r="H488" s="42"/>
      <c r="I488" s="42"/>
      <c r="J488" s="42"/>
      <c r="K488" s="43"/>
      <c r="L488" s="50"/>
      <c r="M488" s="2"/>
      <c r="N488" s="1"/>
      <c r="O488" s="61"/>
      <c r="P488" s="62"/>
      <c r="Q488" s="63"/>
      <c r="R488" s="61"/>
    </row>
    <row r="489" spans="1:18" ht="15.75" customHeight="1">
      <c r="A489" s="40">
        <v>2001</v>
      </c>
      <c r="B489" s="42"/>
      <c r="C489" s="42"/>
      <c r="D489" s="42"/>
      <c r="E489" s="42"/>
      <c r="F489" s="42"/>
      <c r="G489" s="42"/>
      <c r="H489" s="42"/>
      <c r="I489" s="42"/>
      <c r="J489" s="42"/>
      <c r="K489" s="43"/>
      <c r="L489" s="50"/>
      <c r="M489" s="2"/>
      <c r="N489" s="1"/>
      <c r="O489" s="61"/>
      <c r="P489" s="62"/>
      <c r="Q489" s="63"/>
      <c r="R489" s="61"/>
    </row>
    <row r="490" spans="1:18" ht="15.75" customHeight="1">
      <c r="A490" s="40">
        <v>2002</v>
      </c>
      <c r="B490" s="42"/>
      <c r="C490" s="42"/>
      <c r="D490" s="42"/>
      <c r="E490" s="42"/>
      <c r="F490" s="42"/>
      <c r="G490" s="42"/>
      <c r="H490" s="42"/>
      <c r="I490" s="42"/>
      <c r="J490" s="42"/>
      <c r="K490" s="43"/>
      <c r="L490" s="50"/>
      <c r="M490" s="2"/>
      <c r="N490" s="1"/>
      <c r="O490" s="64"/>
      <c r="P490" s="65"/>
      <c r="Q490" s="66"/>
      <c r="R490" s="67"/>
    </row>
    <row r="491" spans="1:18" ht="15.75" customHeight="1">
      <c r="A491" s="40">
        <v>2101</v>
      </c>
      <c r="B491" s="42"/>
      <c r="C491" s="42"/>
      <c r="D491" s="42"/>
      <c r="E491" s="42"/>
      <c r="F491" s="42"/>
      <c r="G491" s="42"/>
      <c r="H491" s="42"/>
      <c r="I491" s="42"/>
      <c r="J491" s="42"/>
      <c r="K491" s="43"/>
      <c r="L491" s="50"/>
      <c r="M491" s="2"/>
      <c r="N491" s="1"/>
      <c r="O491" s="68" t="s">
        <v>58</v>
      </c>
      <c r="P491" s="69">
        <v>11</v>
      </c>
      <c r="Q491" s="70">
        <f>IF(SUM(K479:K491)=0,"",SUM(K479:K491))</f>
        <v>12</v>
      </c>
      <c r="R491" s="71" t="s">
        <v>10</v>
      </c>
    </row>
    <row r="492" spans="1:18" ht="15.75" customHeight="1">
      <c r="A492" s="40">
        <v>2102</v>
      </c>
      <c r="B492" s="42"/>
      <c r="C492" s="42"/>
      <c r="D492" s="42"/>
      <c r="E492" s="42"/>
      <c r="F492" s="42"/>
      <c r="G492" s="42"/>
      <c r="H492" s="42"/>
      <c r="I492" s="42"/>
      <c r="J492" s="42"/>
      <c r="K492" s="43"/>
      <c r="L492" s="50"/>
      <c r="M492" s="2"/>
      <c r="N492" s="1"/>
      <c r="O492" s="72" t="s">
        <v>60</v>
      </c>
      <c r="P492" s="73">
        <f>IF(P491/B477=0,"",P491/B477)</f>
        <v>0.47826086956521741</v>
      </c>
      <c r="Q492" s="74">
        <f>IF(P491/Q491=0,"",P491/Q491)</f>
        <v>0.91666666666666663</v>
      </c>
      <c r="R492" s="75" t="s">
        <v>61</v>
      </c>
    </row>
    <row r="493" spans="1:18" ht="15.75" customHeight="1">
      <c r="A493" s="40">
        <v>2201</v>
      </c>
      <c r="B493" s="42"/>
      <c r="C493" s="42"/>
      <c r="D493" s="42"/>
      <c r="E493" s="42"/>
      <c r="F493" s="42"/>
      <c r="G493" s="42"/>
      <c r="H493" s="42"/>
      <c r="I493" s="42"/>
      <c r="J493" s="42"/>
      <c r="K493" s="43"/>
      <c r="L493" s="76"/>
      <c r="M493" s="77"/>
      <c r="N493" s="78"/>
      <c r="O493" s="77"/>
      <c r="P493" s="78"/>
      <c r="Q493" s="78"/>
      <c r="R493" s="79"/>
    </row>
    <row r="494" spans="1:18" ht="18" customHeight="1">
      <c r="A494" s="28"/>
      <c r="B494" s="1"/>
      <c r="C494" s="1"/>
      <c r="D494" s="151" t="s">
        <v>83</v>
      </c>
      <c r="E494" s="152"/>
      <c r="F494" s="152"/>
      <c r="G494" s="152"/>
      <c r="H494" s="152"/>
      <c r="I494" s="152"/>
      <c r="J494" s="153"/>
      <c r="K494" s="80">
        <f>SUM(K477:K490)</f>
        <v>12</v>
      </c>
      <c r="L494" s="81">
        <f>IF(K485=0,"",K485/B477)</f>
        <v>0.52173913043478259</v>
      </c>
      <c r="M494" s="81">
        <f>IF(K494=0,"",K494/B477)</f>
        <v>0.52173913043478259</v>
      </c>
      <c r="N494" s="81">
        <f>IF(K485=0,"",M494-L494)</f>
        <v>0</v>
      </c>
      <c r="O494" s="2"/>
      <c r="P494" s="1"/>
      <c r="Q494" s="25"/>
      <c r="R494" s="2"/>
    </row>
    <row r="495" spans="1:18" ht="12.75" customHeight="1">
      <c r="L495" s="2"/>
      <c r="M495" s="2"/>
      <c r="O495" s="2"/>
    </row>
    <row r="496" spans="1:18" ht="12.75" customHeight="1">
      <c r="L496" s="2"/>
      <c r="M496" s="2"/>
      <c r="O496" s="2"/>
    </row>
    <row r="497" spans="1:19" ht="26.25" customHeight="1">
      <c r="B497" s="154" t="s">
        <v>72</v>
      </c>
      <c r="C497" s="155"/>
      <c r="D497" s="155"/>
      <c r="E497" s="155"/>
      <c r="F497" s="155"/>
      <c r="G497" s="155"/>
      <c r="H497" s="155"/>
      <c r="I497" s="155"/>
      <c r="J497" s="155"/>
      <c r="K497" s="39" t="s">
        <v>68</v>
      </c>
      <c r="L497" s="2"/>
      <c r="M497" s="2"/>
      <c r="N497" s="1"/>
      <c r="O497" s="2"/>
      <c r="P497" s="1"/>
      <c r="Q497" s="1"/>
      <c r="R497" s="1"/>
    </row>
    <row r="498" spans="1:19" ht="20.25" customHeight="1">
      <c r="A498" s="156" t="s">
        <v>9</v>
      </c>
      <c r="B498" s="157" t="s">
        <v>73</v>
      </c>
      <c r="C498" s="152"/>
      <c r="D498" s="152"/>
      <c r="E498" s="152"/>
      <c r="F498" s="152"/>
      <c r="G498" s="152"/>
      <c r="H498" s="152"/>
      <c r="I498" s="152"/>
      <c r="J498" s="153"/>
      <c r="K498" s="158" t="s">
        <v>10</v>
      </c>
      <c r="L498" s="150" t="s">
        <v>2</v>
      </c>
      <c r="M498" s="150" t="s">
        <v>3</v>
      </c>
      <c r="N498" s="159" t="s">
        <v>4</v>
      </c>
      <c r="O498" s="150" t="s">
        <v>5</v>
      </c>
      <c r="P498" s="148" t="s">
        <v>6</v>
      </c>
      <c r="Q498" s="148" t="s">
        <v>7</v>
      </c>
      <c r="R498" s="150" t="s">
        <v>8</v>
      </c>
    </row>
    <row r="499" spans="1:19" ht="15.75" customHeight="1">
      <c r="A499" s="149"/>
      <c r="B499" s="40" t="s">
        <v>74</v>
      </c>
      <c r="C499" s="40" t="s">
        <v>75</v>
      </c>
      <c r="D499" s="40" t="s">
        <v>76</v>
      </c>
      <c r="E499" s="40" t="s">
        <v>77</v>
      </c>
      <c r="F499" s="40" t="s">
        <v>78</v>
      </c>
      <c r="G499" s="40" t="s">
        <v>79</v>
      </c>
      <c r="H499" s="40" t="s">
        <v>80</v>
      </c>
      <c r="I499" s="40" t="s">
        <v>81</v>
      </c>
      <c r="J499" s="40" t="s">
        <v>82</v>
      </c>
      <c r="K499" s="149"/>
      <c r="L499" s="149"/>
      <c r="M499" s="149"/>
      <c r="N499" s="149"/>
      <c r="O499" s="149"/>
      <c r="P499" s="149"/>
      <c r="Q499" s="149"/>
      <c r="R499" s="149"/>
    </row>
    <row r="500" spans="1:19" ht="15.75" customHeight="1">
      <c r="A500" s="40">
        <v>1402</v>
      </c>
      <c r="B500" s="41">
        <v>50</v>
      </c>
      <c r="C500" s="41"/>
      <c r="D500" s="41"/>
      <c r="E500" s="41"/>
      <c r="F500" s="41"/>
      <c r="G500" s="42"/>
      <c r="H500" s="42"/>
      <c r="I500" s="42"/>
      <c r="J500" s="42"/>
      <c r="K500" s="43"/>
      <c r="L500" s="44"/>
      <c r="M500" s="45"/>
      <c r="N500" s="46"/>
      <c r="O500" s="47"/>
      <c r="P500" s="48">
        <f>B500</f>
        <v>50</v>
      </c>
      <c r="Q500" s="49"/>
      <c r="R500" s="47"/>
    </row>
    <row r="501" spans="1:19" ht="15.75" customHeight="1">
      <c r="A501" s="40">
        <v>1501</v>
      </c>
      <c r="B501" s="41"/>
      <c r="C501" s="41">
        <v>42</v>
      </c>
      <c r="D501" s="41"/>
      <c r="E501" s="41"/>
      <c r="F501" s="41"/>
      <c r="G501" s="42"/>
      <c r="H501" s="42"/>
      <c r="I501" s="42"/>
      <c r="J501" s="42"/>
      <c r="K501" s="43"/>
      <c r="L501" s="50"/>
      <c r="M501" s="2"/>
      <c r="N501" s="51"/>
      <c r="O501" s="52">
        <f>IF(C501=0,"",C501/B500)</f>
        <v>0.84</v>
      </c>
      <c r="P501" s="53">
        <v>42</v>
      </c>
      <c r="Q501" s="54">
        <f t="shared" ref="Q501:Q508" si="58">IF(P501=0,"",P501/P500)</f>
        <v>0.84</v>
      </c>
      <c r="R501" s="54">
        <f t="shared" ref="R501:R508" si="59">IF(P501=0,"",100%-Q501)</f>
        <v>0.16000000000000003</v>
      </c>
    </row>
    <row r="502" spans="1:19" ht="15.75" customHeight="1">
      <c r="A502" s="40">
        <v>1502</v>
      </c>
      <c r="B502" s="41"/>
      <c r="C502" s="41"/>
      <c r="D502" s="41">
        <v>37</v>
      </c>
      <c r="E502" s="41"/>
      <c r="F502" s="41"/>
      <c r="G502" s="42"/>
      <c r="H502" s="42"/>
      <c r="I502" s="42"/>
      <c r="J502" s="42"/>
      <c r="K502" s="43"/>
      <c r="L502" s="50"/>
      <c r="M502" s="2"/>
      <c r="N502" s="51"/>
      <c r="O502" s="52">
        <f>IF(D502=0,"",D502/C501)</f>
        <v>0.88095238095238093</v>
      </c>
      <c r="P502" s="53">
        <v>40</v>
      </c>
      <c r="Q502" s="54">
        <f t="shared" si="58"/>
        <v>0.95238095238095233</v>
      </c>
      <c r="R502" s="54">
        <f t="shared" si="59"/>
        <v>4.7619047619047672E-2</v>
      </c>
      <c r="S502" s="8">
        <f>P502/P500</f>
        <v>0.8</v>
      </c>
    </row>
    <row r="503" spans="1:19" ht="15.75" customHeight="1">
      <c r="A503" s="40">
        <v>1601</v>
      </c>
      <c r="B503" s="41"/>
      <c r="C503" s="41"/>
      <c r="D503" s="41"/>
      <c r="E503" s="41">
        <v>34</v>
      </c>
      <c r="F503" s="41"/>
      <c r="G503" s="42"/>
      <c r="H503" s="42"/>
      <c r="I503" s="42"/>
      <c r="J503" s="42"/>
      <c r="K503" s="43"/>
      <c r="L503" s="50"/>
      <c r="M503" s="2"/>
      <c r="N503" s="51"/>
      <c r="O503" s="52">
        <f>IF(E503=0,"",E503/D502)</f>
        <v>0.91891891891891897</v>
      </c>
      <c r="P503" s="53">
        <v>35</v>
      </c>
      <c r="Q503" s="54">
        <f t="shared" si="58"/>
        <v>0.875</v>
      </c>
      <c r="R503" s="54">
        <f t="shared" si="59"/>
        <v>0.125</v>
      </c>
    </row>
    <row r="504" spans="1:19" ht="15.75" customHeight="1">
      <c r="A504" s="40">
        <v>1602</v>
      </c>
      <c r="B504" s="41"/>
      <c r="C504" s="41"/>
      <c r="D504" s="41"/>
      <c r="E504" s="41"/>
      <c r="F504" s="41">
        <v>30</v>
      </c>
      <c r="G504" s="42"/>
      <c r="H504" s="42"/>
      <c r="I504" s="42"/>
      <c r="J504" s="42"/>
      <c r="K504" s="43"/>
      <c r="L504" s="50"/>
      <c r="M504" s="2"/>
      <c r="N504" s="51"/>
      <c r="O504" s="52">
        <f>IF(F504=0,"",F504/E503)</f>
        <v>0.88235294117647056</v>
      </c>
      <c r="P504" s="53">
        <v>35</v>
      </c>
      <c r="Q504" s="54">
        <f t="shared" si="58"/>
        <v>1</v>
      </c>
      <c r="R504" s="54">
        <f t="shared" si="59"/>
        <v>0</v>
      </c>
    </row>
    <row r="505" spans="1:19" ht="15.75" customHeight="1">
      <c r="A505" s="40">
        <v>1701</v>
      </c>
      <c r="B505" s="42"/>
      <c r="C505" s="42"/>
      <c r="D505" s="42"/>
      <c r="E505" s="42"/>
      <c r="F505" s="42"/>
      <c r="G505" s="42">
        <v>30</v>
      </c>
      <c r="H505" s="42"/>
      <c r="I505" s="42"/>
      <c r="J505" s="42"/>
      <c r="K505" s="43"/>
      <c r="L505" s="50"/>
      <c r="M505" s="2"/>
      <c r="N505" s="51"/>
      <c r="O505" s="52">
        <f>IF(G505=0,"",G505/F504)</f>
        <v>1</v>
      </c>
      <c r="P505" s="53">
        <v>34</v>
      </c>
      <c r="Q505" s="54">
        <f t="shared" si="58"/>
        <v>0.97142857142857142</v>
      </c>
      <c r="R505" s="54">
        <f t="shared" si="59"/>
        <v>2.8571428571428581E-2</v>
      </c>
    </row>
    <row r="506" spans="1:19" ht="15.75" customHeight="1">
      <c r="A506" s="40">
        <v>1702</v>
      </c>
      <c r="B506" s="42"/>
      <c r="C506" s="42"/>
      <c r="D506" s="42"/>
      <c r="E506" s="42"/>
      <c r="F506" s="42"/>
      <c r="G506" s="42"/>
      <c r="H506" s="42">
        <v>29</v>
      </c>
      <c r="I506" s="42"/>
      <c r="J506" s="42"/>
      <c r="K506" s="43"/>
      <c r="L506" s="50"/>
      <c r="M506" s="2"/>
      <c r="N506" s="51"/>
      <c r="O506" s="52">
        <f>IF(H506=0,"",H506/G505)</f>
        <v>0.96666666666666667</v>
      </c>
      <c r="P506" s="53">
        <v>34</v>
      </c>
      <c r="Q506" s="54">
        <f t="shared" si="58"/>
        <v>1</v>
      </c>
      <c r="R506" s="54">
        <f t="shared" si="59"/>
        <v>0</v>
      </c>
    </row>
    <row r="507" spans="1:19" ht="15.75" customHeight="1">
      <c r="A507" s="40">
        <v>1801</v>
      </c>
      <c r="B507" s="42"/>
      <c r="C507" s="42"/>
      <c r="D507" s="42"/>
      <c r="E507" s="42"/>
      <c r="F507" s="42"/>
      <c r="G507" s="42"/>
      <c r="H507" s="42"/>
      <c r="I507" s="42">
        <v>29</v>
      </c>
      <c r="J507" s="42"/>
      <c r="K507" s="43">
        <v>1</v>
      </c>
      <c r="L507" s="50"/>
      <c r="M507" s="2"/>
      <c r="N507" s="51"/>
      <c r="O507" s="52">
        <f>IF(I507=0,"",I507/H506)</f>
        <v>1</v>
      </c>
      <c r="P507" s="53">
        <v>34</v>
      </c>
      <c r="Q507" s="54">
        <f t="shared" si="58"/>
        <v>1</v>
      </c>
      <c r="R507" s="54">
        <f t="shared" si="59"/>
        <v>0</v>
      </c>
    </row>
    <row r="508" spans="1:19" ht="15.75" customHeight="1">
      <c r="A508" s="40">
        <v>1802</v>
      </c>
      <c r="B508" s="42"/>
      <c r="C508" s="42"/>
      <c r="D508" s="42"/>
      <c r="E508" s="42"/>
      <c r="F508" s="42"/>
      <c r="G508" s="42"/>
      <c r="H508" s="42"/>
      <c r="I508" s="42"/>
      <c r="J508" s="42">
        <v>28</v>
      </c>
      <c r="K508" s="43">
        <v>20</v>
      </c>
      <c r="L508" s="50"/>
      <c r="M508" s="2"/>
      <c r="N508" s="51"/>
      <c r="O508" s="55">
        <f>IF(J508=0,"",J508/I507)</f>
        <v>0.96551724137931039</v>
      </c>
      <c r="P508" s="53">
        <v>34</v>
      </c>
      <c r="Q508" s="56">
        <f t="shared" si="58"/>
        <v>1</v>
      </c>
      <c r="R508" s="56">
        <f t="shared" si="59"/>
        <v>0</v>
      </c>
    </row>
    <row r="509" spans="1:19" ht="15.75" customHeight="1">
      <c r="A509" s="40">
        <v>1901</v>
      </c>
      <c r="B509" s="42"/>
      <c r="C509" s="42"/>
      <c r="D509" s="42"/>
      <c r="E509" s="42"/>
      <c r="F509" s="42"/>
      <c r="G509" s="42"/>
      <c r="H509" s="42"/>
      <c r="I509" s="42"/>
      <c r="J509" s="42">
        <v>10</v>
      </c>
      <c r="K509" s="43">
        <v>8</v>
      </c>
      <c r="L509" s="50"/>
      <c r="M509" s="2"/>
      <c r="N509" s="1"/>
      <c r="O509" s="83"/>
      <c r="P509" s="58">
        <v>14</v>
      </c>
      <c r="Q509" s="84"/>
      <c r="R509" s="85"/>
    </row>
    <row r="510" spans="1:19" ht="15.75" customHeight="1">
      <c r="A510" s="40">
        <v>1902</v>
      </c>
      <c r="B510" s="42"/>
      <c r="C510" s="42"/>
      <c r="D510" s="42"/>
      <c r="E510" s="42"/>
      <c r="F510" s="42"/>
      <c r="G510" s="42"/>
      <c r="H510" s="42"/>
      <c r="I510" s="42"/>
      <c r="J510" s="42">
        <v>1</v>
      </c>
      <c r="K510" s="43">
        <v>1</v>
      </c>
      <c r="L510" s="50"/>
      <c r="M510" s="2"/>
      <c r="N510" s="1"/>
      <c r="O510" s="61"/>
      <c r="P510" s="62">
        <v>3</v>
      </c>
      <c r="Q510" s="63"/>
      <c r="R510" s="61"/>
    </row>
    <row r="511" spans="1:19" ht="15.75" customHeight="1">
      <c r="A511" s="40">
        <v>2001</v>
      </c>
      <c r="B511" s="42"/>
      <c r="C511" s="42"/>
      <c r="D511" s="42"/>
      <c r="E511" s="42"/>
      <c r="F511" s="42"/>
      <c r="G511" s="42"/>
      <c r="H511" s="42"/>
      <c r="I511" s="42"/>
      <c r="J511" s="42">
        <v>1</v>
      </c>
      <c r="K511" s="43">
        <v>1</v>
      </c>
      <c r="L511" s="50"/>
      <c r="M511" s="2"/>
      <c r="N511" s="1"/>
      <c r="O511" s="61"/>
      <c r="P511" s="62">
        <v>2</v>
      </c>
      <c r="Q511" s="63"/>
      <c r="R511" s="61"/>
    </row>
    <row r="512" spans="1:19" ht="15.75" customHeight="1">
      <c r="A512" s="40">
        <v>2002</v>
      </c>
      <c r="B512" s="42"/>
      <c r="C512" s="42"/>
      <c r="D512" s="42"/>
      <c r="E512" s="42"/>
      <c r="F512" s="42"/>
      <c r="G512" s="42"/>
      <c r="H512" s="42"/>
      <c r="I512" s="42"/>
      <c r="J512" s="42"/>
      <c r="K512" s="43"/>
      <c r="L512" s="50"/>
      <c r="M512" s="2"/>
      <c r="N512" s="1"/>
      <c r="O512" s="61"/>
      <c r="P512" s="62"/>
      <c r="Q512" s="63"/>
      <c r="R512" s="61"/>
    </row>
    <row r="513" spans="1:37" ht="15.75" customHeight="1">
      <c r="A513" s="40">
        <v>2101</v>
      </c>
      <c r="B513" s="42"/>
      <c r="C513" s="42"/>
      <c r="D513" s="42"/>
      <c r="E513" s="42"/>
      <c r="F513" s="42"/>
      <c r="G513" s="42"/>
      <c r="H513" s="42"/>
      <c r="I513" s="42"/>
      <c r="J513" s="42"/>
      <c r="K513" s="43"/>
      <c r="L513" s="50"/>
      <c r="M513" s="2"/>
      <c r="N513" s="1"/>
      <c r="O513" s="64"/>
      <c r="P513" s="65"/>
      <c r="Q513" s="66"/>
      <c r="R513" s="67"/>
    </row>
    <row r="514" spans="1:37" ht="15.75" customHeight="1">
      <c r="A514" s="40">
        <v>2102</v>
      </c>
      <c r="B514" s="42"/>
      <c r="C514" s="42"/>
      <c r="D514" s="42"/>
      <c r="E514" s="42"/>
      <c r="F514" s="42"/>
      <c r="G514" s="42"/>
      <c r="H514" s="42"/>
      <c r="I514" s="42"/>
      <c r="J514" s="42"/>
      <c r="K514" s="43"/>
      <c r="L514" s="50"/>
      <c r="M514" s="2"/>
      <c r="N514" s="1"/>
      <c r="O514" s="68" t="s">
        <v>58</v>
      </c>
      <c r="P514" s="69">
        <v>25</v>
      </c>
      <c r="Q514" s="70">
        <f>IF(SUM(K502:K514)=0,"",SUM(K502:K514))</f>
        <v>31</v>
      </c>
      <c r="R514" s="71" t="s">
        <v>10</v>
      </c>
    </row>
    <row r="515" spans="1:37" ht="15.75" customHeight="1">
      <c r="A515" s="40">
        <v>2201</v>
      </c>
      <c r="B515" s="42"/>
      <c r="C515" s="42"/>
      <c r="D515" s="42"/>
      <c r="E515" s="42"/>
      <c r="F515" s="42"/>
      <c r="G515" s="42"/>
      <c r="H515" s="42"/>
      <c r="I515" s="42"/>
      <c r="J515" s="42"/>
      <c r="K515" s="43"/>
      <c r="L515" s="50"/>
      <c r="M515" s="2"/>
      <c r="N515" s="1"/>
      <c r="O515" s="72" t="s">
        <v>60</v>
      </c>
      <c r="P515" s="73">
        <f>IF(P514/B500=0,"",P514/B500)</f>
        <v>0.5</v>
      </c>
      <c r="Q515" s="74">
        <f>IF(P514/Q514=0,"",P514/Q514)</f>
        <v>0.80645161290322576</v>
      </c>
      <c r="R515" s="75" t="s">
        <v>61</v>
      </c>
    </row>
    <row r="516" spans="1:37" ht="15.75" customHeight="1">
      <c r="A516" s="40">
        <v>2202</v>
      </c>
      <c r="B516" s="42"/>
      <c r="C516" s="42"/>
      <c r="D516" s="42"/>
      <c r="E516" s="42"/>
      <c r="F516" s="42"/>
      <c r="G516" s="42"/>
      <c r="H516" s="42"/>
      <c r="I516" s="42"/>
      <c r="J516" s="42"/>
      <c r="K516" s="43"/>
      <c r="L516" s="76"/>
      <c r="M516" s="77"/>
      <c r="N516" s="78"/>
      <c r="O516" s="77"/>
      <c r="P516" s="78"/>
      <c r="Q516" s="78"/>
      <c r="R516" s="79"/>
    </row>
    <row r="517" spans="1:37" ht="18" customHeight="1">
      <c r="A517" s="28"/>
      <c r="B517" s="1"/>
      <c r="C517" s="1"/>
      <c r="D517" s="151" t="s">
        <v>83</v>
      </c>
      <c r="E517" s="152"/>
      <c r="F517" s="152"/>
      <c r="G517" s="152"/>
      <c r="H517" s="152"/>
      <c r="I517" s="152"/>
      <c r="J517" s="153"/>
      <c r="K517" s="80">
        <f>SUM(K500:K513)</f>
        <v>31</v>
      </c>
      <c r="L517" s="81">
        <f>IF((K508+K507)=0,"",((K508+K507)/B500))</f>
        <v>0.42</v>
      </c>
      <c r="M517" s="81">
        <f>IF(K517=0,"",K517/B500)</f>
        <v>0.62</v>
      </c>
      <c r="N517" s="81">
        <f>IF(K508=0,"",M517-L517)</f>
        <v>0.2</v>
      </c>
      <c r="O517" s="2"/>
      <c r="P517" s="1"/>
      <c r="Q517" s="25"/>
      <c r="R517" s="2"/>
    </row>
    <row r="518" spans="1:37" ht="12.75" customHeight="1">
      <c r="A518" s="32"/>
      <c r="B518" s="1"/>
      <c r="C518" s="1"/>
      <c r="D518" s="1"/>
      <c r="E518" s="1"/>
      <c r="F518" s="1"/>
      <c r="G518" s="1"/>
      <c r="H518" s="1"/>
      <c r="I518" s="1"/>
      <c r="J518" s="1"/>
      <c r="K518" s="32"/>
      <c r="L518" s="2"/>
      <c r="M518" s="2"/>
      <c r="N518" s="1"/>
      <c r="O518" s="2"/>
      <c r="P518" s="15"/>
      <c r="Q518" s="15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1"/>
      <c r="O519" s="2"/>
      <c r="P519" s="86"/>
      <c r="Q519" s="15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26.25" customHeight="1">
      <c r="B520" s="154" t="s">
        <v>72</v>
      </c>
      <c r="C520" s="155"/>
      <c r="D520" s="155"/>
      <c r="E520" s="155"/>
      <c r="F520" s="155"/>
      <c r="G520" s="155"/>
      <c r="H520" s="155"/>
      <c r="I520" s="155"/>
      <c r="J520" s="155"/>
      <c r="K520" s="39" t="s">
        <v>69</v>
      </c>
      <c r="L520" s="2"/>
      <c r="M520" s="2"/>
      <c r="N520" s="1"/>
      <c r="O520" s="2"/>
      <c r="P520" s="1"/>
      <c r="Q520" s="1"/>
      <c r="R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20.25" customHeight="1">
      <c r="A521" s="156" t="s">
        <v>9</v>
      </c>
      <c r="B521" s="157" t="s">
        <v>73</v>
      </c>
      <c r="C521" s="152"/>
      <c r="D521" s="152"/>
      <c r="E521" s="152"/>
      <c r="F521" s="152"/>
      <c r="G521" s="152"/>
      <c r="H521" s="152"/>
      <c r="I521" s="152"/>
      <c r="J521" s="153"/>
      <c r="K521" s="158" t="s">
        <v>10</v>
      </c>
      <c r="L521" s="150" t="s">
        <v>2</v>
      </c>
      <c r="M521" s="150" t="s">
        <v>3</v>
      </c>
      <c r="N521" s="159" t="s">
        <v>4</v>
      </c>
      <c r="O521" s="150" t="s">
        <v>5</v>
      </c>
      <c r="P521" s="148" t="s">
        <v>6</v>
      </c>
      <c r="Q521" s="148" t="s">
        <v>7</v>
      </c>
      <c r="R521" s="150" t="s">
        <v>8</v>
      </c>
    </row>
    <row r="522" spans="1:37" ht="15.75" customHeight="1">
      <c r="A522" s="149"/>
      <c r="B522" s="40" t="s">
        <v>74</v>
      </c>
      <c r="C522" s="40" t="s">
        <v>75</v>
      </c>
      <c r="D522" s="40" t="s">
        <v>76</v>
      </c>
      <c r="E522" s="40" t="s">
        <v>77</v>
      </c>
      <c r="F522" s="40" t="s">
        <v>78</v>
      </c>
      <c r="G522" s="40" t="s">
        <v>79</v>
      </c>
      <c r="H522" s="40" t="s">
        <v>80</v>
      </c>
      <c r="I522" s="40" t="s">
        <v>81</v>
      </c>
      <c r="J522" s="40" t="s">
        <v>82</v>
      </c>
      <c r="K522" s="149"/>
      <c r="L522" s="149"/>
      <c r="M522" s="149"/>
      <c r="N522" s="149"/>
      <c r="O522" s="149"/>
      <c r="P522" s="149"/>
      <c r="Q522" s="149"/>
      <c r="R522" s="149"/>
    </row>
    <row r="523" spans="1:37" ht="15.75" customHeight="1">
      <c r="A523" s="40">
        <v>1501</v>
      </c>
      <c r="B523" s="41">
        <v>22</v>
      </c>
      <c r="C523" s="41"/>
      <c r="D523" s="41"/>
      <c r="E523" s="41"/>
      <c r="F523" s="41"/>
      <c r="G523" s="41"/>
      <c r="H523" s="42"/>
      <c r="I523" s="42"/>
      <c r="J523" s="42"/>
      <c r="K523" s="43"/>
      <c r="L523" s="44"/>
      <c r="M523" s="45"/>
      <c r="N523" s="46"/>
      <c r="O523" s="47"/>
      <c r="P523" s="48">
        <f>B523</f>
        <v>22</v>
      </c>
      <c r="Q523" s="49"/>
      <c r="R523" s="47"/>
    </row>
    <row r="524" spans="1:37" ht="15.75" customHeight="1">
      <c r="A524" s="40">
        <v>1502</v>
      </c>
      <c r="B524" s="41"/>
      <c r="C524" s="41">
        <v>18</v>
      </c>
      <c r="D524" s="41"/>
      <c r="E524" s="41"/>
      <c r="F524" s="41"/>
      <c r="G524" s="41"/>
      <c r="H524" s="42"/>
      <c r="I524" s="42"/>
      <c r="J524" s="42"/>
      <c r="K524" s="43"/>
      <c r="L524" s="50"/>
      <c r="M524" s="2"/>
      <c r="N524" s="51"/>
      <c r="O524" s="52">
        <f>IF(C524=0,"",C524/B523)</f>
        <v>0.81818181818181823</v>
      </c>
      <c r="P524" s="53">
        <v>18</v>
      </c>
      <c r="Q524" s="54">
        <f t="shared" ref="Q524:Q531" si="60">IF(P524=0,"",P524/P523)</f>
        <v>0.81818181818181823</v>
      </c>
      <c r="R524" s="54">
        <f t="shared" ref="R524:R531" si="61">IF(P524=0,"",100%-Q524)</f>
        <v>0.18181818181818177</v>
      </c>
    </row>
    <row r="525" spans="1:37" ht="15.75" customHeight="1">
      <c r="A525" s="40">
        <v>1601</v>
      </c>
      <c r="B525" s="41"/>
      <c r="C525" s="41"/>
      <c r="D525" s="41">
        <v>17</v>
      </c>
      <c r="E525" s="41"/>
      <c r="F525" s="41"/>
      <c r="G525" s="41"/>
      <c r="H525" s="42"/>
      <c r="I525" s="42"/>
      <c r="J525" s="42"/>
      <c r="K525" s="43"/>
      <c r="L525" s="50"/>
      <c r="M525" s="2"/>
      <c r="N525" s="51"/>
      <c r="O525" s="52">
        <f>IF(D525=0,"",D525/C524)</f>
        <v>0.94444444444444442</v>
      </c>
      <c r="P525" s="53">
        <v>17</v>
      </c>
      <c r="Q525" s="54">
        <f t="shared" si="60"/>
        <v>0.94444444444444442</v>
      </c>
      <c r="R525" s="54">
        <f t="shared" si="61"/>
        <v>5.555555555555558E-2</v>
      </c>
      <c r="S525" s="8">
        <f>P525/P523</f>
        <v>0.77272727272727271</v>
      </c>
    </row>
    <row r="526" spans="1:37" ht="15.75" customHeight="1">
      <c r="A526" s="40">
        <v>1602</v>
      </c>
      <c r="B526" s="41"/>
      <c r="C526" s="41"/>
      <c r="D526" s="41"/>
      <c r="E526" s="41">
        <v>16</v>
      </c>
      <c r="F526" s="41"/>
      <c r="G526" s="41"/>
      <c r="H526" s="42"/>
      <c r="I526" s="42"/>
      <c r="J526" s="42"/>
      <c r="K526" s="43"/>
      <c r="L526" s="50"/>
      <c r="M526" s="2"/>
      <c r="N526" s="51"/>
      <c r="O526" s="52">
        <f>IF(E526=0,"",E526/D525)</f>
        <v>0.94117647058823528</v>
      </c>
      <c r="P526" s="53">
        <v>17</v>
      </c>
      <c r="Q526" s="54">
        <f t="shared" si="60"/>
        <v>1</v>
      </c>
      <c r="R526" s="54">
        <f t="shared" si="61"/>
        <v>0</v>
      </c>
    </row>
    <row r="527" spans="1:37" ht="15.75" customHeight="1">
      <c r="A527" s="40">
        <v>1701</v>
      </c>
      <c r="B527" s="41"/>
      <c r="C527" s="41"/>
      <c r="D527" s="41"/>
      <c r="E527" s="41"/>
      <c r="F527" s="41">
        <v>15</v>
      </c>
      <c r="G527" s="41"/>
      <c r="H527" s="42"/>
      <c r="I527" s="42"/>
      <c r="J527" s="42"/>
      <c r="K527" s="43"/>
      <c r="L527" s="50"/>
      <c r="M527" s="2"/>
      <c r="N527" s="51"/>
      <c r="O527" s="52">
        <f>IF(F527=0,"",F527/E526)</f>
        <v>0.9375</v>
      </c>
      <c r="P527" s="53">
        <v>17</v>
      </c>
      <c r="Q527" s="54">
        <f t="shared" si="60"/>
        <v>1</v>
      </c>
      <c r="R527" s="54">
        <f t="shared" si="61"/>
        <v>0</v>
      </c>
    </row>
    <row r="528" spans="1:37" ht="15.75" customHeight="1">
      <c r="A528" s="40">
        <v>1702</v>
      </c>
      <c r="B528" s="41"/>
      <c r="C528" s="41"/>
      <c r="D528" s="41"/>
      <c r="E528" s="41"/>
      <c r="F528" s="41"/>
      <c r="G528" s="41">
        <v>14</v>
      </c>
      <c r="H528" s="42"/>
      <c r="I528" s="42"/>
      <c r="J528" s="42"/>
      <c r="K528" s="43"/>
      <c r="L528" s="50"/>
      <c r="M528" s="2"/>
      <c r="N528" s="51"/>
      <c r="O528" s="52">
        <f>IF(G528=0,"",G528/F527)</f>
        <v>0.93333333333333335</v>
      </c>
      <c r="P528" s="53">
        <v>17</v>
      </c>
      <c r="Q528" s="54">
        <f t="shared" si="60"/>
        <v>1</v>
      </c>
      <c r="R528" s="54">
        <f t="shared" si="61"/>
        <v>0</v>
      </c>
    </row>
    <row r="529" spans="1:18" ht="15.75" customHeight="1">
      <c r="A529" s="40">
        <v>1801</v>
      </c>
      <c r="B529" s="42"/>
      <c r="C529" s="42"/>
      <c r="D529" s="42"/>
      <c r="E529" s="42"/>
      <c r="F529" s="42"/>
      <c r="G529" s="42"/>
      <c r="H529" s="42">
        <v>13</v>
      </c>
      <c r="I529" s="42"/>
      <c r="J529" s="42"/>
      <c r="K529" s="43"/>
      <c r="L529" s="50"/>
      <c r="M529" s="2"/>
      <c r="N529" s="51"/>
      <c r="O529" s="52">
        <f>IF(H529=0,"",H529/G528)</f>
        <v>0.9285714285714286</v>
      </c>
      <c r="P529" s="53">
        <v>17</v>
      </c>
      <c r="Q529" s="54">
        <f t="shared" si="60"/>
        <v>1</v>
      </c>
      <c r="R529" s="54">
        <f t="shared" si="61"/>
        <v>0</v>
      </c>
    </row>
    <row r="530" spans="1:18" ht="15.75" customHeight="1">
      <c r="A530" s="40">
        <v>1802</v>
      </c>
      <c r="B530" s="42"/>
      <c r="C530" s="42"/>
      <c r="D530" s="42"/>
      <c r="E530" s="42"/>
      <c r="F530" s="42"/>
      <c r="G530" s="42"/>
      <c r="H530" s="42"/>
      <c r="I530" s="42">
        <v>11</v>
      </c>
      <c r="J530" s="42"/>
      <c r="K530" s="43"/>
      <c r="L530" s="50"/>
      <c r="M530" s="2"/>
      <c r="N530" s="51"/>
      <c r="O530" s="52">
        <f>IF(I530=0,"",I530/H529)</f>
        <v>0.84615384615384615</v>
      </c>
      <c r="P530" s="53">
        <v>17</v>
      </c>
      <c r="Q530" s="54">
        <f t="shared" si="60"/>
        <v>1</v>
      </c>
      <c r="R530" s="54">
        <f t="shared" si="61"/>
        <v>0</v>
      </c>
    </row>
    <row r="531" spans="1:18" ht="15.75" customHeight="1">
      <c r="A531" s="40">
        <v>1901</v>
      </c>
      <c r="B531" s="42"/>
      <c r="C531" s="42"/>
      <c r="D531" s="42"/>
      <c r="E531" s="42"/>
      <c r="F531" s="42"/>
      <c r="G531" s="42"/>
      <c r="H531" s="42"/>
      <c r="I531" s="42"/>
      <c r="J531" s="42">
        <v>11</v>
      </c>
      <c r="K531" s="43">
        <v>11</v>
      </c>
      <c r="L531" s="50"/>
      <c r="M531" s="2"/>
      <c r="N531" s="51"/>
      <c r="O531" s="55">
        <f>IF(J531=0,"",J531/I530)</f>
        <v>1</v>
      </c>
      <c r="P531" s="53">
        <v>17</v>
      </c>
      <c r="Q531" s="56">
        <f t="shared" si="60"/>
        <v>1</v>
      </c>
      <c r="R531" s="56">
        <f t="shared" si="61"/>
        <v>0</v>
      </c>
    </row>
    <row r="532" spans="1:18" ht="15.75" customHeight="1">
      <c r="A532" s="40">
        <v>1902</v>
      </c>
      <c r="B532" s="42"/>
      <c r="C532" s="42"/>
      <c r="D532" s="42"/>
      <c r="E532" s="42"/>
      <c r="F532" s="42"/>
      <c r="G532" s="42"/>
      <c r="H532" s="42"/>
      <c r="I532" s="42"/>
      <c r="J532" s="42">
        <v>2</v>
      </c>
      <c r="K532" s="43">
        <v>1</v>
      </c>
      <c r="L532" s="50"/>
      <c r="M532" s="2"/>
      <c r="N532" s="1"/>
      <c r="O532" s="83"/>
      <c r="P532" s="58">
        <v>7</v>
      </c>
      <c r="Q532" s="84"/>
      <c r="R532" s="85"/>
    </row>
    <row r="533" spans="1:18" ht="15.75" customHeight="1">
      <c r="A533" s="40">
        <v>2001</v>
      </c>
      <c r="B533" s="42"/>
      <c r="C533" s="42"/>
      <c r="D533" s="42"/>
      <c r="E533" s="42"/>
      <c r="F533" s="42"/>
      <c r="G533" s="42"/>
      <c r="H533" s="42"/>
      <c r="I533" s="42"/>
      <c r="J533" s="42">
        <v>1</v>
      </c>
      <c r="K533" s="43"/>
      <c r="L533" s="50"/>
      <c r="M533" s="2"/>
      <c r="N533" s="1"/>
      <c r="O533" s="61"/>
      <c r="P533" s="62">
        <v>1</v>
      </c>
      <c r="Q533" s="63"/>
      <c r="R533" s="61"/>
    </row>
    <row r="534" spans="1:18" ht="15.75" customHeight="1">
      <c r="A534" s="40">
        <v>2002</v>
      </c>
      <c r="B534" s="42"/>
      <c r="C534" s="42"/>
      <c r="D534" s="42"/>
      <c r="E534" s="42"/>
      <c r="F534" s="42"/>
      <c r="G534" s="42"/>
      <c r="H534" s="42"/>
      <c r="I534" s="42"/>
      <c r="J534" s="42"/>
      <c r="K534" s="43"/>
      <c r="L534" s="50"/>
      <c r="M534" s="2"/>
      <c r="N534" s="1"/>
      <c r="O534" s="61"/>
      <c r="P534" s="62"/>
      <c r="Q534" s="63"/>
      <c r="R534" s="61"/>
    </row>
    <row r="535" spans="1:18" ht="15.75" customHeight="1">
      <c r="A535" s="40">
        <v>2101</v>
      </c>
      <c r="B535" s="42"/>
      <c r="C535" s="42"/>
      <c r="D535" s="42"/>
      <c r="E535" s="42"/>
      <c r="F535" s="42"/>
      <c r="G535" s="42"/>
      <c r="H535" s="42"/>
      <c r="I535" s="42"/>
      <c r="J535" s="42"/>
      <c r="K535" s="43"/>
      <c r="L535" s="50"/>
      <c r="M535" s="2"/>
      <c r="N535" s="1"/>
      <c r="O535" s="61"/>
      <c r="P535" s="62"/>
      <c r="Q535" s="63"/>
      <c r="R535" s="61"/>
    </row>
    <row r="536" spans="1:18" ht="15.75" customHeight="1">
      <c r="A536" s="40">
        <v>2102</v>
      </c>
      <c r="B536" s="42"/>
      <c r="C536" s="42"/>
      <c r="D536" s="42"/>
      <c r="E536" s="42"/>
      <c r="F536" s="42"/>
      <c r="G536" s="42"/>
      <c r="H536" s="42"/>
      <c r="I536" s="42"/>
      <c r="J536" s="42"/>
      <c r="K536" s="43"/>
      <c r="L536" s="50"/>
      <c r="M536" s="2"/>
      <c r="N536" s="1"/>
      <c r="O536" s="64"/>
      <c r="P536" s="65"/>
      <c r="Q536" s="66"/>
      <c r="R536" s="67"/>
    </row>
    <row r="537" spans="1:18" ht="15.75" customHeight="1">
      <c r="A537" s="40">
        <v>2201</v>
      </c>
      <c r="B537" s="42"/>
      <c r="C537" s="42"/>
      <c r="D537" s="42"/>
      <c r="E537" s="42"/>
      <c r="F537" s="42"/>
      <c r="G537" s="42"/>
      <c r="H537" s="42"/>
      <c r="I537" s="42"/>
      <c r="J537" s="42"/>
      <c r="K537" s="43"/>
      <c r="L537" s="50"/>
      <c r="M537" s="2"/>
      <c r="N537" s="1"/>
      <c r="O537" s="68" t="s">
        <v>58</v>
      </c>
      <c r="P537" s="69">
        <v>10</v>
      </c>
      <c r="Q537" s="70">
        <f>IF(SUM(K525:K537)=0,"",SUM(K525:K537))</f>
        <v>12</v>
      </c>
      <c r="R537" s="71" t="s">
        <v>10</v>
      </c>
    </row>
    <row r="538" spans="1:18" ht="15.75" customHeight="1">
      <c r="A538" s="40">
        <v>2202</v>
      </c>
      <c r="B538" s="42"/>
      <c r="C538" s="42"/>
      <c r="D538" s="42"/>
      <c r="E538" s="42"/>
      <c r="F538" s="42"/>
      <c r="G538" s="42"/>
      <c r="H538" s="42"/>
      <c r="I538" s="42"/>
      <c r="J538" s="42"/>
      <c r="K538" s="43"/>
      <c r="L538" s="50"/>
      <c r="M538" s="2"/>
      <c r="N538" s="1"/>
      <c r="O538" s="72" t="s">
        <v>60</v>
      </c>
      <c r="P538" s="73">
        <f>IF(P537/B523=0,"",P537/B523)</f>
        <v>0.45454545454545453</v>
      </c>
      <c r="Q538" s="74">
        <f>IF(P537/Q537=0,"",P537/Q537)</f>
        <v>0.83333333333333337</v>
      </c>
      <c r="R538" s="75" t="s">
        <v>61</v>
      </c>
    </row>
    <row r="539" spans="1:18" ht="15.75" customHeight="1">
      <c r="A539" s="40">
        <v>2301</v>
      </c>
      <c r="B539" s="42"/>
      <c r="C539" s="42"/>
      <c r="D539" s="42"/>
      <c r="E539" s="42"/>
      <c r="F539" s="42"/>
      <c r="G539" s="42"/>
      <c r="H539" s="42"/>
      <c r="I539" s="42"/>
      <c r="J539" s="42"/>
      <c r="K539" s="43"/>
      <c r="L539" s="76"/>
      <c r="M539" s="77"/>
      <c r="N539" s="78"/>
      <c r="O539" s="77"/>
      <c r="P539" s="78"/>
      <c r="Q539" s="78"/>
      <c r="R539" s="79"/>
    </row>
    <row r="540" spans="1:18" ht="18" customHeight="1">
      <c r="A540" s="28"/>
      <c r="B540" s="1"/>
      <c r="C540" s="1"/>
      <c r="D540" s="151" t="s">
        <v>83</v>
      </c>
      <c r="E540" s="152"/>
      <c r="F540" s="152"/>
      <c r="G540" s="152"/>
      <c r="H540" s="152"/>
      <c r="I540" s="152"/>
      <c r="J540" s="153"/>
      <c r="K540" s="80">
        <f>SUM(K523:K536)</f>
        <v>12</v>
      </c>
      <c r="L540" s="81">
        <f>IF(K531=0,"",K531/B523)</f>
        <v>0.5</v>
      </c>
      <c r="M540" s="81">
        <f>IF(K540=0,"",K540/B523)</f>
        <v>0.54545454545454541</v>
      </c>
      <c r="N540" s="81">
        <f>IF(K531=0,"",M540-L540)</f>
        <v>4.5454545454545414E-2</v>
      </c>
      <c r="O540" s="2"/>
      <c r="P540" s="1"/>
      <c r="Q540" s="25"/>
      <c r="R540" s="2"/>
    </row>
    <row r="541" spans="1:18" ht="12.75" customHeight="1">
      <c r="L541" s="2"/>
      <c r="M541" s="2"/>
      <c r="O541" s="2"/>
    </row>
    <row r="542" spans="1:18" ht="12.75" customHeight="1">
      <c r="L542" s="2"/>
      <c r="M542" s="2"/>
      <c r="O542" s="2"/>
    </row>
    <row r="543" spans="1:18" ht="26.25" customHeight="1">
      <c r="B543" s="154" t="s">
        <v>72</v>
      </c>
      <c r="C543" s="155"/>
      <c r="D543" s="155"/>
      <c r="E543" s="155"/>
      <c r="F543" s="155"/>
      <c r="G543" s="155"/>
      <c r="H543" s="155"/>
      <c r="I543" s="155"/>
      <c r="J543" s="155"/>
      <c r="K543" s="39" t="s">
        <v>71</v>
      </c>
      <c r="L543" s="2"/>
      <c r="M543" s="2"/>
      <c r="N543" s="1"/>
      <c r="O543" s="2"/>
      <c r="P543" s="1"/>
      <c r="Q543" s="1"/>
      <c r="R543" s="1"/>
    </row>
    <row r="544" spans="1:18" ht="20.25" customHeight="1">
      <c r="A544" s="156" t="s">
        <v>9</v>
      </c>
      <c r="B544" s="157" t="s">
        <v>73</v>
      </c>
      <c r="C544" s="152"/>
      <c r="D544" s="152"/>
      <c r="E544" s="152"/>
      <c r="F544" s="152"/>
      <c r="G544" s="152"/>
      <c r="H544" s="152"/>
      <c r="I544" s="152"/>
      <c r="J544" s="153"/>
      <c r="K544" s="158" t="s">
        <v>10</v>
      </c>
      <c r="L544" s="150" t="s">
        <v>2</v>
      </c>
      <c r="M544" s="150" t="s">
        <v>3</v>
      </c>
      <c r="N544" s="159" t="s">
        <v>4</v>
      </c>
      <c r="O544" s="150" t="s">
        <v>5</v>
      </c>
      <c r="P544" s="148" t="s">
        <v>6</v>
      </c>
      <c r="Q544" s="148" t="s">
        <v>7</v>
      </c>
      <c r="R544" s="150" t="s">
        <v>8</v>
      </c>
    </row>
    <row r="545" spans="1:19" ht="15.75" customHeight="1">
      <c r="A545" s="149"/>
      <c r="B545" s="40" t="s">
        <v>74</v>
      </c>
      <c r="C545" s="40" t="s">
        <v>75</v>
      </c>
      <c r="D545" s="40" t="s">
        <v>76</v>
      </c>
      <c r="E545" s="40" t="s">
        <v>77</v>
      </c>
      <c r="F545" s="40" t="s">
        <v>78</v>
      </c>
      <c r="G545" s="40" t="s">
        <v>79</v>
      </c>
      <c r="H545" s="40" t="s">
        <v>80</v>
      </c>
      <c r="I545" s="40" t="s">
        <v>81</v>
      </c>
      <c r="J545" s="40" t="s">
        <v>82</v>
      </c>
      <c r="K545" s="149"/>
      <c r="L545" s="149"/>
      <c r="M545" s="149"/>
      <c r="N545" s="149"/>
      <c r="O545" s="149"/>
      <c r="P545" s="149"/>
      <c r="Q545" s="149"/>
      <c r="R545" s="149"/>
    </row>
    <row r="546" spans="1:19" ht="15.75" customHeight="1">
      <c r="A546" s="40">
        <v>1502</v>
      </c>
      <c r="B546" s="41">
        <v>50</v>
      </c>
      <c r="C546" s="41"/>
      <c r="D546" s="41"/>
      <c r="E546" s="41"/>
      <c r="F546" s="41"/>
      <c r="G546" s="42"/>
      <c r="H546" s="42"/>
      <c r="I546" s="42"/>
      <c r="J546" s="42"/>
      <c r="K546" s="43"/>
      <c r="L546" s="44"/>
      <c r="M546" s="45"/>
      <c r="N546" s="46"/>
      <c r="O546" s="47"/>
      <c r="P546" s="48">
        <f>B546</f>
        <v>50</v>
      </c>
      <c r="Q546" s="49"/>
      <c r="R546" s="47"/>
    </row>
    <row r="547" spans="1:19" ht="15.75" customHeight="1">
      <c r="A547" s="40">
        <v>1601</v>
      </c>
      <c r="B547" s="41"/>
      <c r="C547" s="41">
        <v>42</v>
      </c>
      <c r="D547" s="41"/>
      <c r="E547" s="41"/>
      <c r="F547" s="41"/>
      <c r="G547" s="42"/>
      <c r="H547" s="42"/>
      <c r="I547" s="42"/>
      <c r="J547" s="42"/>
      <c r="K547" s="43"/>
      <c r="L547" s="50"/>
      <c r="M547" s="2"/>
      <c r="N547" s="51"/>
      <c r="O547" s="52">
        <f>IF(C547=0,"",C547/B546)</f>
        <v>0.84</v>
      </c>
      <c r="P547" s="53">
        <v>42</v>
      </c>
      <c r="Q547" s="54">
        <f t="shared" ref="Q547:Q554" si="62">IF(P547=0,"",P547/P546)</f>
        <v>0.84</v>
      </c>
      <c r="R547" s="54">
        <f t="shared" ref="R547:R554" si="63">IF(P547=0,"",100%-Q547)</f>
        <v>0.16000000000000003</v>
      </c>
    </row>
    <row r="548" spans="1:19" ht="15.75" customHeight="1">
      <c r="A548" s="40">
        <v>1602</v>
      </c>
      <c r="B548" s="41"/>
      <c r="C548" s="41"/>
      <c r="D548" s="41">
        <v>35</v>
      </c>
      <c r="E548" s="41"/>
      <c r="F548" s="41"/>
      <c r="G548" s="42"/>
      <c r="H548" s="42"/>
      <c r="I548" s="42"/>
      <c r="J548" s="42"/>
      <c r="K548" s="43"/>
      <c r="L548" s="50"/>
      <c r="M548" s="2"/>
      <c r="N548" s="51"/>
      <c r="O548" s="52">
        <f>IF(D548=0,"",D548/C547)</f>
        <v>0.83333333333333337</v>
      </c>
      <c r="P548" s="53">
        <v>36</v>
      </c>
      <c r="Q548" s="54">
        <f t="shared" si="62"/>
        <v>0.8571428571428571</v>
      </c>
      <c r="R548" s="54">
        <f t="shared" si="63"/>
        <v>0.1428571428571429</v>
      </c>
      <c r="S548" s="8">
        <f>P548/P546</f>
        <v>0.72</v>
      </c>
    </row>
    <row r="549" spans="1:19" ht="15.75" customHeight="1">
      <c r="A549" s="40">
        <v>1701</v>
      </c>
      <c r="B549" s="41"/>
      <c r="C549" s="41"/>
      <c r="D549" s="41"/>
      <c r="E549" s="41">
        <v>33</v>
      </c>
      <c r="F549" s="41"/>
      <c r="G549" s="42"/>
      <c r="H549" s="42"/>
      <c r="I549" s="42"/>
      <c r="J549" s="42"/>
      <c r="K549" s="43"/>
      <c r="L549" s="50"/>
      <c r="M549" s="2"/>
      <c r="N549" s="51"/>
      <c r="O549" s="52">
        <f>IF(E549=0,"",E549/D548)</f>
        <v>0.94285714285714284</v>
      </c>
      <c r="P549" s="53">
        <v>35</v>
      </c>
      <c r="Q549" s="54">
        <f t="shared" si="62"/>
        <v>0.97222222222222221</v>
      </c>
      <c r="R549" s="54">
        <f t="shared" si="63"/>
        <v>2.777777777777779E-2</v>
      </c>
    </row>
    <row r="550" spans="1:19" ht="15.75" customHeight="1">
      <c r="A550" s="40">
        <v>1702</v>
      </c>
      <c r="B550" s="41"/>
      <c r="C550" s="41"/>
      <c r="D550" s="41"/>
      <c r="E550" s="41"/>
      <c r="F550" s="41">
        <v>28</v>
      </c>
      <c r="G550" s="42"/>
      <c r="H550" s="42"/>
      <c r="I550" s="42"/>
      <c r="J550" s="42"/>
      <c r="K550" s="43"/>
      <c r="L550" s="50"/>
      <c r="M550" s="2"/>
      <c r="N550" s="51"/>
      <c r="O550" s="52">
        <f>IF(F550=0,"",F550/E549)</f>
        <v>0.84848484848484851</v>
      </c>
      <c r="P550" s="53">
        <v>35</v>
      </c>
      <c r="Q550" s="54">
        <f t="shared" si="62"/>
        <v>1</v>
      </c>
      <c r="R550" s="54">
        <f t="shared" si="63"/>
        <v>0</v>
      </c>
    </row>
    <row r="551" spans="1:19" ht="15.75" customHeight="1">
      <c r="A551" s="40">
        <v>1801</v>
      </c>
      <c r="B551" s="42"/>
      <c r="C551" s="42"/>
      <c r="D551" s="42"/>
      <c r="E551" s="42"/>
      <c r="F551" s="42"/>
      <c r="G551" s="42">
        <v>27</v>
      </c>
      <c r="H551" s="42"/>
      <c r="I551" s="42"/>
      <c r="J551" s="42"/>
      <c r="K551" s="43"/>
      <c r="L551" s="50"/>
      <c r="M551" s="2"/>
      <c r="N551" s="51"/>
      <c r="O551" s="52">
        <f>IF(G551=0,"",G551/F550)</f>
        <v>0.9642857142857143</v>
      </c>
      <c r="P551" s="53">
        <v>35</v>
      </c>
      <c r="Q551" s="54">
        <f t="shared" si="62"/>
        <v>1</v>
      </c>
      <c r="R551" s="54">
        <f t="shared" si="63"/>
        <v>0</v>
      </c>
    </row>
    <row r="552" spans="1:19" ht="15.75" customHeight="1">
      <c r="A552" s="40">
        <v>1802</v>
      </c>
      <c r="B552" s="42"/>
      <c r="C552" s="42"/>
      <c r="D552" s="42"/>
      <c r="E552" s="42"/>
      <c r="F552" s="42"/>
      <c r="G552" s="42"/>
      <c r="H552" s="42">
        <v>27</v>
      </c>
      <c r="I552" s="42"/>
      <c r="J552" s="42"/>
      <c r="K552" s="43"/>
      <c r="L552" s="50"/>
      <c r="M552" s="2"/>
      <c r="N552" s="51"/>
      <c r="O552" s="52">
        <f>IF(H552=0,"",H552/G551)</f>
        <v>1</v>
      </c>
      <c r="P552" s="53">
        <v>30</v>
      </c>
      <c r="Q552" s="54">
        <f t="shared" si="62"/>
        <v>0.8571428571428571</v>
      </c>
      <c r="R552" s="54">
        <f t="shared" si="63"/>
        <v>0.1428571428571429</v>
      </c>
    </row>
    <row r="553" spans="1:19" ht="15.75" customHeight="1">
      <c r="A553" s="40">
        <v>1901</v>
      </c>
      <c r="B553" s="42"/>
      <c r="C553" s="42"/>
      <c r="D553" s="42"/>
      <c r="E553" s="42"/>
      <c r="F553" s="42"/>
      <c r="G553" s="42"/>
      <c r="H553" s="42"/>
      <c r="I553" s="42">
        <v>27</v>
      </c>
      <c r="J553" s="42"/>
      <c r="K553" s="43"/>
      <c r="L553" s="50"/>
      <c r="M553" s="2"/>
      <c r="N553" s="51"/>
      <c r="O553" s="52">
        <f>IF(I553=0,"",I553/H552)</f>
        <v>1</v>
      </c>
      <c r="P553" s="53">
        <v>30</v>
      </c>
      <c r="Q553" s="54">
        <f t="shared" si="62"/>
        <v>1</v>
      </c>
      <c r="R553" s="54">
        <f t="shared" si="63"/>
        <v>0</v>
      </c>
    </row>
    <row r="554" spans="1:19" ht="15.75" customHeight="1">
      <c r="A554" s="40">
        <v>1902</v>
      </c>
      <c r="B554" s="42"/>
      <c r="C554" s="42"/>
      <c r="D554" s="42"/>
      <c r="E554" s="42"/>
      <c r="F554" s="42"/>
      <c r="G554" s="42"/>
      <c r="H554" s="42"/>
      <c r="I554" s="42"/>
      <c r="J554" s="42">
        <v>27</v>
      </c>
      <c r="K554" s="43">
        <v>23</v>
      </c>
      <c r="L554" s="50"/>
      <c r="M554" s="2"/>
      <c r="N554" s="51"/>
      <c r="O554" s="55">
        <f>IF(J554=0,"",J554/I553)</f>
        <v>1</v>
      </c>
      <c r="P554" s="53">
        <v>29</v>
      </c>
      <c r="Q554" s="56">
        <f t="shared" si="62"/>
        <v>0.96666666666666667</v>
      </c>
      <c r="R554" s="56">
        <f t="shared" si="63"/>
        <v>3.3333333333333326E-2</v>
      </c>
    </row>
    <row r="555" spans="1:19" ht="15.75" customHeight="1">
      <c r="A555" s="40">
        <v>2001</v>
      </c>
      <c r="B555" s="42"/>
      <c r="C555" s="42"/>
      <c r="D555" s="42"/>
      <c r="E555" s="42"/>
      <c r="F555" s="42"/>
      <c r="G555" s="42"/>
      <c r="H555" s="42"/>
      <c r="I555" s="42"/>
      <c r="J555" s="42">
        <v>6</v>
      </c>
      <c r="K555" s="43">
        <v>6</v>
      </c>
      <c r="L555" s="50"/>
      <c r="M555" s="2"/>
      <c r="N555" s="1"/>
      <c r="O555" s="83"/>
      <c r="P555" s="58">
        <v>6</v>
      </c>
      <c r="Q555" s="84"/>
      <c r="R555" s="85"/>
    </row>
    <row r="556" spans="1:19" ht="15.75" customHeight="1">
      <c r="A556" s="40">
        <v>2002</v>
      </c>
      <c r="B556" s="42"/>
      <c r="C556" s="42"/>
      <c r="D556" s="42"/>
      <c r="E556" s="42"/>
      <c r="F556" s="42"/>
      <c r="G556" s="42"/>
      <c r="H556" s="42"/>
      <c r="I556" s="42"/>
      <c r="J556" s="42"/>
      <c r="K556" s="43"/>
      <c r="L556" s="50"/>
      <c r="M556" s="2"/>
      <c r="N556" s="1"/>
      <c r="O556" s="61"/>
      <c r="P556" s="62"/>
      <c r="Q556" s="63"/>
      <c r="R556" s="61"/>
    </row>
    <row r="557" spans="1:19" ht="15.75" customHeight="1">
      <c r="A557" s="40">
        <v>2101</v>
      </c>
      <c r="B557" s="42"/>
      <c r="C557" s="42"/>
      <c r="D557" s="42"/>
      <c r="E557" s="42"/>
      <c r="F557" s="42"/>
      <c r="G557" s="42"/>
      <c r="H557" s="42"/>
      <c r="I557" s="42"/>
      <c r="J557" s="42"/>
      <c r="K557" s="43"/>
      <c r="L557" s="50"/>
      <c r="M557" s="2"/>
      <c r="N557" s="1"/>
      <c r="O557" s="61"/>
      <c r="P557" s="62"/>
      <c r="Q557" s="63"/>
      <c r="R557" s="61"/>
    </row>
    <row r="558" spans="1:19" ht="15.75" customHeight="1">
      <c r="A558" s="40">
        <v>2102</v>
      </c>
      <c r="B558" s="42"/>
      <c r="C558" s="42"/>
      <c r="D558" s="42"/>
      <c r="E558" s="42"/>
      <c r="F558" s="42"/>
      <c r="G558" s="42"/>
      <c r="H558" s="42"/>
      <c r="I558" s="42"/>
      <c r="J558" s="42"/>
      <c r="K558" s="43"/>
      <c r="L558" s="50"/>
      <c r="M558" s="2"/>
      <c r="N558" s="1"/>
      <c r="O558" s="61"/>
      <c r="P558" s="62"/>
      <c r="Q558" s="63"/>
      <c r="R558" s="61"/>
    </row>
    <row r="559" spans="1:19" ht="15.75" customHeight="1">
      <c r="A559" s="40">
        <v>2201</v>
      </c>
      <c r="B559" s="42"/>
      <c r="C559" s="42"/>
      <c r="D559" s="42"/>
      <c r="E559" s="42"/>
      <c r="F559" s="42"/>
      <c r="G559" s="42"/>
      <c r="H559" s="42"/>
      <c r="I559" s="42"/>
      <c r="J559" s="42"/>
      <c r="K559" s="43"/>
      <c r="L559" s="50"/>
      <c r="M559" s="2"/>
      <c r="N559" s="1"/>
      <c r="O559" s="64"/>
      <c r="P559" s="65"/>
      <c r="Q559" s="66"/>
      <c r="R559" s="67"/>
    </row>
    <row r="560" spans="1:19" ht="15.75" customHeight="1">
      <c r="A560" s="40">
        <v>2202</v>
      </c>
      <c r="B560" s="42"/>
      <c r="C560" s="42"/>
      <c r="D560" s="42"/>
      <c r="E560" s="42"/>
      <c r="F560" s="42"/>
      <c r="G560" s="42"/>
      <c r="H560" s="42"/>
      <c r="I560" s="42"/>
      <c r="J560" s="42"/>
      <c r="K560" s="43"/>
      <c r="L560" s="50"/>
      <c r="M560" s="2"/>
      <c r="N560" s="1"/>
      <c r="O560" s="68" t="s">
        <v>58</v>
      </c>
      <c r="P560" s="69">
        <v>26</v>
      </c>
      <c r="Q560" s="70">
        <f>IF(SUM(K548:K560)=0,"",SUM(K548:K560))</f>
        <v>29</v>
      </c>
      <c r="R560" s="71" t="s">
        <v>10</v>
      </c>
    </row>
    <row r="561" spans="1:19" ht="15.75" customHeight="1">
      <c r="A561" s="40">
        <v>2301</v>
      </c>
      <c r="B561" s="42"/>
      <c r="C561" s="42"/>
      <c r="D561" s="42"/>
      <c r="E561" s="42"/>
      <c r="F561" s="42"/>
      <c r="G561" s="42"/>
      <c r="H561" s="42"/>
      <c r="I561" s="42"/>
      <c r="J561" s="42"/>
      <c r="K561" s="43"/>
      <c r="L561" s="50"/>
      <c r="M561" s="2"/>
      <c r="N561" s="1"/>
      <c r="O561" s="72" t="s">
        <v>60</v>
      </c>
      <c r="P561" s="73">
        <f>IF(P560/B546=0,"",P560/B546)</f>
        <v>0.52</v>
      </c>
      <c r="Q561" s="74">
        <f>IF(P560/Q560=0,"",P560/Q560)</f>
        <v>0.89655172413793105</v>
      </c>
      <c r="R561" s="75" t="s">
        <v>61</v>
      </c>
    </row>
    <row r="562" spans="1:19" ht="15.75" customHeight="1">
      <c r="A562" s="40">
        <v>2302</v>
      </c>
      <c r="B562" s="42"/>
      <c r="C562" s="42"/>
      <c r="D562" s="42"/>
      <c r="E562" s="42"/>
      <c r="F562" s="42"/>
      <c r="G562" s="42"/>
      <c r="H562" s="42"/>
      <c r="I562" s="42"/>
      <c r="J562" s="42"/>
      <c r="K562" s="43"/>
      <c r="L562" s="76"/>
      <c r="M562" s="77"/>
      <c r="N562" s="78"/>
      <c r="O562" s="77"/>
      <c r="P562" s="78"/>
      <c r="Q562" s="78"/>
      <c r="R562" s="79"/>
    </row>
    <row r="563" spans="1:19" ht="18" customHeight="1">
      <c r="A563" s="28"/>
      <c r="B563" s="1"/>
      <c r="C563" s="1"/>
      <c r="D563" s="151" t="s">
        <v>83</v>
      </c>
      <c r="E563" s="152"/>
      <c r="F563" s="152"/>
      <c r="G563" s="152"/>
      <c r="H563" s="152"/>
      <c r="I563" s="152"/>
      <c r="J563" s="153"/>
      <c r="K563" s="80">
        <f>SUM(K546:K559)</f>
        <v>29</v>
      </c>
      <c r="L563" s="81">
        <f>IF(K554=0,"",K554/B546)</f>
        <v>0.46</v>
      </c>
      <c r="M563" s="81">
        <f>IF(K563=0,"",K563/B546)</f>
        <v>0.57999999999999996</v>
      </c>
      <c r="N563" s="81">
        <f>IF(K554=0,"",M563-L563)</f>
        <v>0.11999999999999994</v>
      </c>
      <c r="O563" s="2"/>
      <c r="P563" s="1"/>
      <c r="Q563" s="25"/>
      <c r="R563" s="2"/>
    </row>
    <row r="564" spans="1:19" ht="12.75" customHeight="1">
      <c r="L564" s="2"/>
      <c r="M564" s="2"/>
      <c r="O564" s="2"/>
    </row>
    <row r="565" spans="1:19" ht="12.75" customHeight="1">
      <c r="L565" s="2"/>
      <c r="M565" s="2"/>
      <c r="O565" s="2"/>
    </row>
    <row r="566" spans="1:19" ht="26.25" customHeight="1">
      <c r="B566" s="154" t="s">
        <v>72</v>
      </c>
      <c r="C566" s="155"/>
      <c r="D566" s="155"/>
      <c r="E566" s="155"/>
      <c r="F566" s="155"/>
      <c r="G566" s="155"/>
      <c r="H566" s="155"/>
      <c r="I566" s="155"/>
      <c r="J566" s="155"/>
      <c r="K566" s="39" t="s">
        <v>84</v>
      </c>
      <c r="L566" s="2"/>
      <c r="M566" s="2"/>
      <c r="N566" s="1"/>
      <c r="O566" s="2"/>
      <c r="P566" s="1"/>
      <c r="Q566" s="1"/>
      <c r="R566" s="1"/>
    </row>
    <row r="567" spans="1:19" ht="20.25" customHeight="1">
      <c r="A567" s="156" t="s">
        <v>9</v>
      </c>
      <c r="B567" s="157" t="s">
        <v>73</v>
      </c>
      <c r="C567" s="152"/>
      <c r="D567" s="152"/>
      <c r="E567" s="152"/>
      <c r="F567" s="152"/>
      <c r="G567" s="152"/>
      <c r="H567" s="152"/>
      <c r="I567" s="152"/>
      <c r="J567" s="153"/>
      <c r="K567" s="158" t="s">
        <v>10</v>
      </c>
      <c r="L567" s="150" t="s">
        <v>2</v>
      </c>
      <c r="M567" s="150" t="s">
        <v>3</v>
      </c>
      <c r="N567" s="159" t="s">
        <v>4</v>
      </c>
      <c r="O567" s="150" t="s">
        <v>5</v>
      </c>
      <c r="P567" s="148" t="s">
        <v>6</v>
      </c>
      <c r="Q567" s="148" t="s">
        <v>7</v>
      </c>
      <c r="R567" s="150" t="s">
        <v>8</v>
      </c>
    </row>
    <row r="568" spans="1:19" ht="15.75" customHeight="1">
      <c r="A568" s="149"/>
      <c r="B568" s="40" t="s">
        <v>74</v>
      </c>
      <c r="C568" s="40" t="s">
        <v>75</v>
      </c>
      <c r="D568" s="40" t="s">
        <v>76</v>
      </c>
      <c r="E568" s="40" t="s">
        <v>77</v>
      </c>
      <c r="F568" s="40" t="s">
        <v>78</v>
      </c>
      <c r="G568" s="40" t="s">
        <v>79</v>
      </c>
      <c r="H568" s="40" t="s">
        <v>80</v>
      </c>
      <c r="I568" s="40" t="s">
        <v>81</v>
      </c>
      <c r="J568" s="40" t="s">
        <v>82</v>
      </c>
      <c r="K568" s="149"/>
      <c r="L568" s="149"/>
      <c r="M568" s="149"/>
      <c r="N568" s="149"/>
      <c r="O568" s="149"/>
      <c r="P568" s="149"/>
      <c r="Q568" s="149"/>
      <c r="R568" s="149"/>
    </row>
    <row r="569" spans="1:19" ht="15.75" customHeight="1">
      <c r="A569" s="40">
        <v>1601</v>
      </c>
      <c r="B569" s="41">
        <v>21</v>
      </c>
      <c r="C569" s="41"/>
      <c r="D569" s="41"/>
      <c r="E569" s="41"/>
      <c r="F569" s="42"/>
      <c r="G569" s="42"/>
      <c r="H569" s="42"/>
      <c r="I569" s="42"/>
      <c r="J569" s="42"/>
      <c r="K569" s="43"/>
      <c r="L569" s="44"/>
      <c r="M569" s="45"/>
      <c r="N569" s="46"/>
      <c r="O569" s="47"/>
      <c r="P569" s="48">
        <f>B569</f>
        <v>21</v>
      </c>
      <c r="Q569" s="49"/>
      <c r="R569" s="47"/>
    </row>
    <row r="570" spans="1:19" ht="15.75" customHeight="1">
      <c r="A570" s="40">
        <v>1602</v>
      </c>
      <c r="B570" s="41"/>
      <c r="C570" s="41">
        <v>20</v>
      </c>
      <c r="D570" s="41"/>
      <c r="E570" s="41"/>
      <c r="F570" s="42"/>
      <c r="G570" s="42"/>
      <c r="H570" s="42"/>
      <c r="I570" s="42"/>
      <c r="J570" s="42"/>
      <c r="K570" s="43"/>
      <c r="L570" s="50"/>
      <c r="M570" s="2"/>
      <c r="N570" s="51"/>
      <c r="O570" s="52">
        <f>IF(C570=0,"",C570/B569)</f>
        <v>0.95238095238095233</v>
      </c>
      <c r="P570" s="53">
        <v>20</v>
      </c>
      <c r="Q570" s="54">
        <f t="shared" ref="Q570:Q577" si="64">IF(P570=0,"",P570/P569)</f>
        <v>0.95238095238095233</v>
      </c>
      <c r="R570" s="54">
        <f t="shared" ref="R570:R577" si="65">IF(P570=0,"",100%-Q570)</f>
        <v>4.7619047619047672E-2</v>
      </c>
    </row>
    <row r="571" spans="1:19" ht="15.75" customHeight="1">
      <c r="A571" s="40">
        <v>1701</v>
      </c>
      <c r="B571" s="41"/>
      <c r="C571" s="41"/>
      <c r="D571" s="41">
        <v>17</v>
      </c>
      <c r="E571" s="41"/>
      <c r="F571" s="42"/>
      <c r="G571" s="42"/>
      <c r="H571" s="42"/>
      <c r="I571" s="42"/>
      <c r="J571" s="42"/>
      <c r="K571" s="43"/>
      <c r="L571" s="50"/>
      <c r="M571" s="2"/>
      <c r="N571" s="51"/>
      <c r="O571" s="52">
        <f>IF(D571=0,"",D571/C570)</f>
        <v>0.85</v>
      </c>
      <c r="P571" s="53">
        <v>17</v>
      </c>
      <c r="Q571" s="54">
        <f t="shared" si="64"/>
        <v>0.85</v>
      </c>
      <c r="R571" s="54">
        <f t="shared" si="65"/>
        <v>0.15000000000000002</v>
      </c>
      <c r="S571" s="8">
        <f>P571/P569</f>
        <v>0.80952380952380953</v>
      </c>
    </row>
    <row r="572" spans="1:19" ht="15.75" customHeight="1">
      <c r="A572" s="40">
        <v>1702</v>
      </c>
      <c r="B572" s="41"/>
      <c r="C572" s="41"/>
      <c r="D572" s="41"/>
      <c r="E572" s="41">
        <v>16</v>
      </c>
      <c r="F572" s="42"/>
      <c r="G572" s="42"/>
      <c r="H572" s="42"/>
      <c r="I572" s="42"/>
      <c r="J572" s="42"/>
      <c r="K572" s="43"/>
      <c r="L572" s="50"/>
      <c r="M572" s="2"/>
      <c r="N572" s="51"/>
      <c r="O572" s="52">
        <f>IF(E572=0,"",E572/D571)</f>
        <v>0.94117647058823528</v>
      </c>
      <c r="P572" s="53">
        <v>16</v>
      </c>
      <c r="Q572" s="54">
        <f t="shared" si="64"/>
        <v>0.94117647058823528</v>
      </c>
      <c r="R572" s="54">
        <f t="shared" si="65"/>
        <v>5.8823529411764719E-2</v>
      </c>
    </row>
    <row r="573" spans="1:19" ht="15.75" customHeight="1">
      <c r="A573" s="40">
        <v>1801</v>
      </c>
      <c r="B573" s="42"/>
      <c r="C573" s="42"/>
      <c r="D573" s="42"/>
      <c r="E573" s="42"/>
      <c r="F573" s="42">
        <v>16</v>
      </c>
      <c r="G573" s="42"/>
      <c r="H573" s="42"/>
      <c r="I573" s="42"/>
      <c r="J573" s="42"/>
      <c r="K573" s="43"/>
      <c r="L573" s="50"/>
      <c r="M573" s="2"/>
      <c r="N573" s="51"/>
      <c r="O573" s="52">
        <f>IF(F573=0,"",F573/E572)</f>
        <v>1</v>
      </c>
      <c r="P573" s="53">
        <v>16</v>
      </c>
      <c r="Q573" s="54">
        <f t="shared" si="64"/>
        <v>1</v>
      </c>
      <c r="R573" s="54">
        <f t="shared" si="65"/>
        <v>0</v>
      </c>
    </row>
    <row r="574" spans="1:19" ht="15.75" customHeight="1">
      <c r="A574" s="40">
        <v>1802</v>
      </c>
      <c r="B574" s="42"/>
      <c r="C574" s="42"/>
      <c r="D574" s="42"/>
      <c r="E574" s="42"/>
      <c r="F574" s="42"/>
      <c r="G574" s="42">
        <v>16</v>
      </c>
      <c r="H574" s="42"/>
      <c r="I574" s="42"/>
      <c r="J574" s="42"/>
      <c r="K574" s="43"/>
      <c r="L574" s="50"/>
      <c r="M574" s="2"/>
      <c r="N574" s="51"/>
      <c r="O574" s="52">
        <f>IF(G574=0,"",G574/F573)</f>
        <v>1</v>
      </c>
      <c r="P574" s="53">
        <v>16</v>
      </c>
      <c r="Q574" s="54">
        <f t="shared" si="64"/>
        <v>1</v>
      </c>
      <c r="R574" s="54">
        <f t="shared" si="65"/>
        <v>0</v>
      </c>
    </row>
    <row r="575" spans="1:19" ht="15.75" customHeight="1">
      <c r="A575" s="40">
        <v>1901</v>
      </c>
      <c r="B575" s="42"/>
      <c r="C575" s="42"/>
      <c r="D575" s="42"/>
      <c r="E575" s="42"/>
      <c r="F575" s="42"/>
      <c r="G575" s="42"/>
      <c r="H575" s="42">
        <v>16</v>
      </c>
      <c r="I575" s="42"/>
      <c r="J575" s="42"/>
      <c r="K575" s="43"/>
      <c r="L575" s="50"/>
      <c r="M575" s="2"/>
      <c r="N575" s="51"/>
      <c r="O575" s="52">
        <f>IF(H575=0,"",H575/G574)</f>
        <v>1</v>
      </c>
      <c r="P575" s="53">
        <v>16</v>
      </c>
      <c r="Q575" s="54">
        <f t="shared" si="64"/>
        <v>1</v>
      </c>
      <c r="R575" s="54">
        <f t="shared" si="65"/>
        <v>0</v>
      </c>
    </row>
    <row r="576" spans="1:19" ht="15.75" customHeight="1">
      <c r="A576" s="40">
        <v>1902</v>
      </c>
      <c r="B576" s="42"/>
      <c r="C576" s="42"/>
      <c r="D576" s="42"/>
      <c r="E576" s="42"/>
      <c r="F576" s="42"/>
      <c r="G576" s="42"/>
      <c r="H576" s="42"/>
      <c r="I576" s="42">
        <v>16</v>
      </c>
      <c r="J576" s="42"/>
      <c r="K576" s="43"/>
      <c r="L576" s="50"/>
      <c r="M576" s="2"/>
      <c r="N576" s="51"/>
      <c r="O576" s="52">
        <f>IF(I576=0,"",I576/H575)</f>
        <v>1</v>
      </c>
      <c r="P576" s="53">
        <v>16</v>
      </c>
      <c r="Q576" s="54">
        <f t="shared" si="64"/>
        <v>1</v>
      </c>
      <c r="R576" s="54">
        <f t="shared" si="65"/>
        <v>0</v>
      </c>
    </row>
    <row r="577" spans="1:19" ht="15.75" customHeight="1">
      <c r="A577" s="40">
        <v>2001</v>
      </c>
      <c r="B577" s="42"/>
      <c r="C577" s="42"/>
      <c r="D577" s="42"/>
      <c r="E577" s="42"/>
      <c r="F577" s="42"/>
      <c r="G577" s="42"/>
      <c r="H577" s="42"/>
      <c r="I577" s="42"/>
      <c r="J577" s="42">
        <v>16</v>
      </c>
      <c r="K577" s="43">
        <v>16</v>
      </c>
      <c r="L577" s="50"/>
      <c r="M577" s="2"/>
      <c r="N577" s="51"/>
      <c r="O577" s="55">
        <f>IF(J577=0,"",J577/I576)</f>
        <v>1</v>
      </c>
      <c r="P577" s="53">
        <v>16</v>
      </c>
      <c r="Q577" s="56">
        <f t="shared" si="64"/>
        <v>1</v>
      </c>
      <c r="R577" s="56">
        <f t="shared" si="65"/>
        <v>0</v>
      </c>
    </row>
    <row r="578" spans="1:19" ht="15.75" customHeight="1">
      <c r="A578" s="40">
        <v>2002</v>
      </c>
      <c r="B578" s="42"/>
      <c r="C578" s="42"/>
      <c r="D578" s="42"/>
      <c r="E578" s="42"/>
      <c r="F578" s="42"/>
      <c r="G578" s="42"/>
      <c r="H578" s="42"/>
      <c r="I578" s="42"/>
      <c r="J578" s="42"/>
      <c r="K578" s="43"/>
      <c r="L578" s="50"/>
      <c r="M578" s="2"/>
      <c r="N578" s="1"/>
      <c r="O578" s="83"/>
      <c r="P578" s="58"/>
      <c r="Q578" s="84"/>
      <c r="R578" s="85"/>
    </row>
    <row r="579" spans="1:19" ht="15.75" customHeight="1">
      <c r="A579" s="40">
        <v>2101</v>
      </c>
      <c r="B579" s="42"/>
      <c r="C579" s="42"/>
      <c r="D579" s="42"/>
      <c r="E579" s="42"/>
      <c r="F579" s="42"/>
      <c r="G579" s="42"/>
      <c r="H579" s="42"/>
      <c r="I579" s="42"/>
      <c r="J579" s="42"/>
      <c r="K579" s="43"/>
      <c r="L579" s="50"/>
      <c r="M579" s="2"/>
      <c r="N579" s="1"/>
      <c r="O579" s="61"/>
      <c r="P579" s="62"/>
      <c r="Q579" s="63"/>
      <c r="R579" s="61"/>
    </row>
    <row r="580" spans="1:19" ht="15.75" customHeight="1">
      <c r="A580" s="40">
        <v>2102</v>
      </c>
      <c r="B580" s="42"/>
      <c r="C580" s="42"/>
      <c r="D580" s="42"/>
      <c r="E580" s="42"/>
      <c r="F580" s="42"/>
      <c r="G580" s="42"/>
      <c r="H580" s="42"/>
      <c r="I580" s="42"/>
      <c r="J580" s="42"/>
      <c r="K580" s="43"/>
      <c r="L580" s="50"/>
      <c r="M580" s="2"/>
      <c r="N580" s="1"/>
      <c r="O580" s="61"/>
      <c r="P580" s="62"/>
      <c r="Q580" s="63"/>
      <c r="R580" s="61"/>
    </row>
    <row r="581" spans="1:19" ht="15.75" customHeight="1">
      <c r="A581" s="40">
        <v>2201</v>
      </c>
      <c r="B581" s="42"/>
      <c r="C581" s="42"/>
      <c r="D581" s="42"/>
      <c r="E581" s="42"/>
      <c r="F581" s="42"/>
      <c r="G581" s="42"/>
      <c r="H581" s="42"/>
      <c r="I581" s="42"/>
      <c r="J581" s="42"/>
      <c r="K581" s="43"/>
      <c r="L581" s="50"/>
      <c r="M581" s="2"/>
      <c r="N581" s="1"/>
      <c r="O581" s="61"/>
      <c r="P581" s="62"/>
      <c r="Q581" s="63"/>
      <c r="R581" s="61"/>
    </row>
    <row r="582" spans="1:19" ht="15.75" customHeight="1">
      <c r="A582" s="40">
        <v>2202</v>
      </c>
      <c r="B582" s="42"/>
      <c r="C582" s="42"/>
      <c r="D582" s="42"/>
      <c r="E582" s="42"/>
      <c r="F582" s="42"/>
      <c r="G582" s="42"/>
      <c r="H582" s="42"/>
      <c r="I582" s="42"/>
      <c r="J582" s="42"/>
      <c r="K582" s="43"/>
      <c r="L582" s="50"/>
      <c r="M582" s="2"/>
      <c r="N582" s="1"/>
      <c r="O582" s="64"/>
      <c r="P582" s="65"/>
      <c r="Q582" s="66"/>
      <c r="R582" s="67"/>
    </row>
    <row r="583" spans="1:19" ht="15.75" customHeight="1">
      <c r="A583" s="40">
        <v>2301</v>
      </c>
      <c r="B583" s="42"/>
      <c r="C583" s="42"/>
      <c r="D583" s="42"/>
      <c r="E583" s="42"/>
      <c r="F583" s="42"/>
      <c r="G583" s="42"/>
      <c r="H583" s="42"/>
      <c r="I583" s="42"/>
      <c r="J583" s="42"/>
      <c r="K583" s="43"/>
      <c r="L583" s="50"/>
      <c r="M583" s="2"/>
      <c r="N583" s="1"/>
      <c r="O583" s="68" t="s">
        <v>58</v>
      </c>
      <c r="P583" s="69">
        <v>12</v>
      </c>
      <c r="Q583" s="70">
        <f>IF(SUM(K571:K583)=0,"",SUM(K571:K583))</f>
        <v>16</v>
      </c>
      <c r="R583" s="71" t="s">
        <v>10</v>
      </c>
    </row>
    <row r="584" spans="1:19" ht="15.75" customHeight="1">
      <c r="A584" s="40">
        <v>2302</v>
      </c>
      <c r="B584" s="42"/>
      <c r="C584" s="42"/>
      <c r="D584" s="42"/>
      <c r="E584" s="42"/>
      <c r="F584" s="42"/>
      <c r="G584" s="42"/>
      <c r="H584" s="42"/>
      <c r="I584" s="42"/>
      <c r="J584" s="42"/>
      <c r="K584" s="43"/>
      <c r="L584" s="50"/>
      <c r="M584" s="2"/>
      <c r="N584" s="1"/>
      <c r="O584" s="72" t="s">
        <v>60</v>
      </c>
      <c r="P584" s="73">
        <f>IF(P583/B569=0,"",P583/B569)</f>
        <v>0.5714285714285714</v>
      </c>
      <c r="Q584" s="74">
        <f>IF(P583/Q583=0,"",P583/Q583)</f>
        <v>0.75</v>
      </c>
      <c r="R584" s="75" t="s">
        <v>61</v>
      </c>
    </row>
    <row r="585" spans="1:19" ht="15.75" customHeight="1">
      <c r="A585" s="40">
        <v>2401</v>
      </c>
      <c r="B585" s="42"/>
      <c r="C585" s="42"/>
      <c r="D585" s="42"/>
      <c r="E585" s="42"/>
      <c r="F585" s="42"/>
      <c r="G585" s="42"/>
      <c r="H585" s="42"/>
      <c r="I585" s="42"/>
      <c r="J585" s="42"/>
      <c r="K585" s="43"/>
      <c r="L585" s="76"/>
      <c r="M585" s="77"/>
      <c r="N585" s="78"/>
      <c r="O585" s="77"/>
      <c r="P585" s="78"/>
      <c r="Q585" s="78"/>
      <c r="R585" s="79"/>
    </row>
    <row r="586" spans="1:19" ht="18" customHeight="1">
      <c r="A586" s="28"/>
      <c r="B586" s="1"/>
      <c r="C586" s="1"/>
      <c r="D586" s="151" t="s">
        <v>83</v>
      </c>
      <c r="E586" s="152"/>
      <c r="F586" s="152"/>
      <c r="G586" s="152"/>
      <c r="H586" s="152"/>
      <c r="I586" s="152"/>
      <c r="J586" s="153"/>
      <c r="K586" s="80">
        <f>SUM(K569:K582)</f>
        <v>16</v>
      </c>
      <c r="L586" s="81">
        <f>IF(K577=0,"",K577/B569)</f>
        <v>0.76190476190476186</v>
      </c>
      <c r="M586" s="81">
        <f>IF(K586=0,"",K586/B569)</f>
        <v>0.76190476190476186</v>
      </c>
      <c r="N586" s="81">
        <f>IF(K577=0,"",M586-L586)</f>
        <v>0</v>
      </c>
      <c r="O586" s="2"/>
      <c r="P586" s="1"/>
      <c r="Q586" s="25"/>
      <c r="R586" s="2"/>
    </row>
    <row r="587" spans="1:19" ht="12.75" customHeight="1">
      <c r="L587" s="2"/>
      <c r="M587" s="2"/>
      <c r="O587" s="2"/>
    </row>
    <row r="588" spans="1:19" ht="12.75" customHeight="1">
      <c r="L588" s="2"/>
      <c r="M588" s="2"/>
      <c r="O588" s="2"/>
    </row>
    <row r="589" spans="1:19" ht="26.25" customHeight="1">
      <c r="A589" s="154" t="s">
        <v>11</v>
      </c>
      <c r="B589" s="155"/>
      <c r="C589" s="155"/>
      <c r="D589" s="155"/>
      <c r="E589" s="155"/>
      <c r="F589" s="155"/>
      <c r="G589" s="162" t="s">
        <v>85</v>
      </c>
      <c r="H589" s="155"/>
      <c r="I589" s="155"/>
      <c r="J589" s="82"/>
      <c r="K589" s="82"/>
      <c r="L589" s="1"/>
      <c r="M589" s="2"/>
      <c r="N589" s="2"/>
      <c r="O589" s="1"/>
      <c r="P589" s="2"/>
      <c r="Q589" s="1"/>
      <c r="R589" s="1"/>
      <c r="S589" s="1"/>
    </row>
    <row r="590" spans="1:19" ht="20.25" customHeight="1">
      <c r="A590" s="156" t="s">
        <v>9</v>
      </c>
      <c r="B590" s="157" t="s">
        <v>73</v>
      </c>
      <c r="C590" s="152"/>
      <c r="D590" s="152"/>
      <c r="E590" s="152"/>
      <c r="F590" s="152"/>
      <c r="G590" s="152"/>
      <c r="H590" s="152"/>
      <c r="I590" s="152"/>
      <c r="J590" s="153"/>
      <c r="K590" s="158" t="s">
        <v>10</v>
      </c>
      <c r="L590" s="150" t="s">
        <v>2</v>
      </c>
      <c r="M590" s="150" t="s">
        <v>3</v>
      </c>
      <c r="N590" s="159" t="s">
        <v>4</v>
      </c>
      <c r="O590" s="150" t="s">
        <v>5</v>
      </c>
      <c r="P590" s="148" t="s">
        <v>6</v>
      </c>
      <c r="Q590" s="148" t="s">
        <v>7</v>
      </c>
      <c r="R590" s="150" t="s">
        <v>8</v>
      </c>
    </row>
    <row r="591" spans="1:19" ht="15.75" customHeight="1">
      <c r="A591" s="149"/>
      <c r="B591" s="40" t="s">
        <v>74</v>
      </c>
      <c r="C591" s="40" t="s">
        <v>75</v>
      </c>
      <c r="D591" s="40" t="s">
        <v>76</v>
      </c>
      <c r="E591" s="40" t="s">
        <v>77</v>
      </c>
      <c r="F591" s="40" t="s">
        <v>78</v>
      </c>
      <c r="G591" s="40" t="s">
        <v>79</v>
      </c>
      <c r="H591" s="40" t="s">
        <v>80</v>
      </c>
      <c r="I591" s="40" t="s">
        <v>81</v>
      </c>
      <c r="J591" s="40" t="s">
        <v>82</v>
      </c>
      <c r="K591" s="149"/>
      <c r="L591" s="149"/>
      <c r="M591" s="149"/>
      <c r="N591" s="149"/>
      <c r="O591" s="149"/>
      <c r="P591" s="149"/>
      <c r="Q591" s="149"/>
      <c r="R591" s="149"/>
    </row>
    <row r="592" spans="1:19" ht="15.75" customHeight="1">
      <c r="A592" s="40">
        <v>1602</v>
      </c>
      <c r="B592" s="41">
        <v>60</v>
      </c>
      <c r="C592" s="42"/>
      <c r="D592" s="42"/>
      <c r="E592" s="42"/>
      <c r="F592" s="42"/>
      <c r="G592" s="42"/>
      <c r="H592" s="42"/>
      <c r="I592" s="42"/>
      <c r="J592" s="42"/>
      <c r="K592" s="43"/>
      <c r="L592" s="44"/>
      <c r="M592" s="45"/>
      <c r="N592" s="46"/>
      <c r="O592" s="47"/>
      <c r="P592" s="48">
        <f>B592</f>
        <v>60</v>
      </c>
      <c r="Q592" s="49"/>
      <c r="R592" s="47"/>
    </row>
    <row r="593" spans="1:20" ht="15.75" customHeight="1">
      <c r="A593" s="40">
        <v>1701</v>
      </c>
      <c r="B593" s="42"/>
      <c r="C593" s="42">
        <v>54</v>
      </c>
      <c r="D593" s="42"/>
      <c r="E593" s="42"/>
      <c r="F593" s="42"/>
      <c r="G593" s="42"/>
      <c r="H593" s="42"/>
      <c r="I593" s="42"/>
      <c r="J593" s="42"/>
      <c r="K593" s="43"/>
      <c r="L593" s="50"/>
      <c r="M593" s="2"/>
      <c r="N593" s="51"/>
      <c r="O593" s="52">
        <f>IF(C593=0,"",C593/B592)</f>
        <v>0.9</v>
      </c>
      <c r="P593" s="53">
        <v>54</v>
      </c>
      <c r="Q593" s="54">
        <f t="shared" ref="Q593:Q600" si="66">IF(P593=0,"",P593/P592)</f>
        <v>0.9</v>
      </c>
      <c r="R593" s="54">
        <f t="shared" ref="R593:R600" si="67">IF(P593=0,"",100%-Q593)</f>
        <v>9.9999999999999978E-2</v>
      </c>
    </row>
    <row r="594" spans="1:20" ht="15.75" customHeight="1">
      <c r="A594" s="40">
        <v>1702</v>
      </c>
      <c r="B594" s="42"/>
      <c r="C594" s="42"/>
      <c r="D594" s="42">
        <v>50</v>
      </c>
      <c r="E594" s="42"/>
      <c r="F594" s="42"/>
      <c r="G594" s="42"/>
      <c r="H594" s="42"/>
      <c r="I594" s="42"/>
      <c r="J594" s="42"/>
      <c r="K594" s="43"/>
      <c r="L594" s="50"/>
      <c r="M594" s="2"/>
      <c r="N594" s="51"/>
      <c r="O594" s="52">
        <f>IF(D594=0,"",D594/C593)</f>
        <v>0.92592592592592593</v>
      </c>
      <c r="P594" s="53">
        <v>50</v>
      </c>
      <c r="Q594" s="54">
        <f t="shared" si="66"/>
        <v>0.92592592592592593</v>
      </c>
      <c r="R594" s="54">
        <f t="shared" si="67"/>
        <v>7.407407407407407E-2</v>
      </c>
      <c r="T594" s="87">
        <f>P594/P592</f>
        <v>0.83333333333333337</v>
      </c>
    </row>
    <row r="595" spans="1:20" ht="15.75" customHeight="1">
      <c r="A595" s="40">
        <v>1801</v>
      </c>
      <c r="B595" s="42"/>
      <c r="C595" s="42"/>
      <c r="D595" s="42"/>
      <c r="E595" s="42">
        <v>43</v>
      </c>
      <c r="F595" s="42"/>
      <c r="G595" s="42"/>
      <c r="H595" s="42"/>
      <c r="I595" s="42"/>
      <c r="J595" s="42"/>
      <c r="K595" s="43"/>
      <c r="L595" s="50"/>
      <c r="M595" s="2"/>
      <c r="N595" s="51"/>
      <c r="O595" s="52">
        <f>IF(E595=0,"",E595/D594)</f>
        <v>0.86</v>
      </c>
      <c r="P595" s="53">
        <v>47</v>
      </c>
      <c r="Q595" s="54">
        <f t="shared" si="66"/>
        <v>0.94</v>
      </c>
      <c r="R595" s="54">
        <f t="shared" si="67"/>
        <v>6.0000000000000053E-2</v>
      </c>
    </row>
    <row r="596" spans="1:20" ht="15.75" customHeight="1">
      <c r="A596" s="40">
        <v>1802</v>
      </c>
      <c r="B596" s="42"/>
      <c r="C596" s="42"/>
      <c r="D596" s="42"/>
      <c r="E596" s="42"/>
      <c r="F596" s="42">
        <v>42</v>
      </c>
      <c r="G596" s="42"/>
      <c r="H596" s="42"/>
      <c r="I596" s="42"/>
      <c r="J596" s="42"/>
      <c r="K596" s="43"/>
      <c r="L596" s="50"/>
      <c r="M596" s="2"/>
      <c r="N596" s="51"/>
      <c r="O596" s="52">
        <f>IF(F596=0,"",F596/E595)</f>
        <v>0.97674418604651159</v>
      </c>
      <c r="P596" s="53">
        <v>45</v>
      </c>
      <c r="Q596" s="54">
        <f t="shared" si="66"/>
        <v>0.95744680851063835</v>
      </c>
      <c r="R596" s="54">
        <f t="shared" si="67"/>
        <v>4.2553191489361653E-2</v>
      </c>
    </row>
    <row r="597" spans="1:20" ht="15.75" customHeight="1">
      <c r="A597" s="40">
        <v>1901</v>
      </c>
      <c r="B597" s="42"/>
      <c r="C597" s="42"/>
      <c r="D597" s="42"/>
      <c r="E597" s="42"/>
      <c r="F597" s="42"/>
      <c r="G597" s="42">
        <v>42</v>
      </c>
      <c r="H597" s="42"/>
      <c r="I597" s="42"/>
      <c r="J597" s="42"/>
      <c r="K597" s="43"/>
      <c r="L597" s="50"/>
      <c r="M597" s="2"/>
      <c r="N597" s="51"/>
      <c r="O597" s="52">
        <f>IF(G597=0,"",G597/F596)</f>
        <v>1</v>
      </c>
      <c r="P597" s="53">
        <v>45</v>
      </c>
      <c r="Q597" s="54">
        <f t="shared" si="66"/>
        <v>1</v>
      </c>
      <c r="R597" s="54">
        <f t="shared" si="67"/>
        <v>0</v>
      </c>
    </row>
    <row r="598" spans="1:20" ht="15.75" customHeight="1">
      <c r="A598" s="40">
        <v>1902</v>
      </c>
      <c r="B598" s="42"/>
      <c r="C598" s="42"/>
      <c r="D598" s="42"/>
      <c r="E598" s="42"/>
      <c r="F598" s="42"/>
      <c r="G598" s="42"/>
      <c r="H598" s="42">
        <v>42</v>
      </c>
      <c r="I598" s="42"/>
      <c r="J598" s="42"/>
      <c r="K598" s="43"/>
      <c r="L598" s="50"/>
      <c r="M598" s="2"/>
      <c r="N598" s="51"/>
      <c r="O598" s="52">
        <f>IF(H598=0,"",H598/G597)</f>
        <v>1</v>
      </c>
      <c r="P598" s="53">
        <v>45</v>
      </c>
      <c r="Q598" s="54">
        <f t="shared" si="66"/>
        <v>1</v>
      </c>
      <c r="R598" s="54">
        <f t="shared" si="67"/>
        <v>0</v>
      </c>
    </row>
    <row r="599" spans="1:20" ht="15.75" customHeight="1">
      <c r="A599" s="40">
        <v>2001</v>
      </c>
      <c r="B599" s="42"/>
      <c r="C599" s="42"/>
      <c r="D599" s="42"/>
      <c r="E599" s="42"/>
      <c r="F599" s="42"/>
      <c r="G599" s="42"/>
      <c r="H599" s="42"/>
      <c r="I599" s="42">
        <v>42</v>
      </c>
      <c r="J599" s="42"/>
      <c r="K599" s="43"/>
      <c r="L599" s="50"/>
      <c r="M599" s="2"/>
      <c r="N599" s="51"/>
      <c r="O599" s="52">
        <f>IF(I599=0,"",I599/H598)</f>
        <v>1</v>
      </c>
      <c r="P599" s="53">
        <v>45</v>
      </c>
      <c r="Q599" s="54">
        <f t="shared" si="66"/>
        <v>1</v>
      </c>
      <c r="R599" s="54">
        <f t="shared" si="67"/>
        <v>0</v>
      </c>
    </row>
    <row r="600" spans="1:20" ht="15.75" customHeight="1">
      <c r="A600" s="40">
        <v>2002</v>
      </c>
      <c r="B600" s="42"/>
      <c r="C600" s="42"/>
      <c r="D600" s="42"/>
      <c r="E600" s="42"/>
      <c r="F600" s="42"/>
      <c r="G600" s="42"/>
      <c r="H600" s="42"/>
      <c r="I600" s="42"/>
      <c r="J600" s="42">
        <v>42</v>
      </c>
      <c r="K600" s="43">
        <v>31</v>
      </c>
      <c r="L600" s="50"/>
      <c r="M600" s="2"/>
      <c r="N600" s="51"/>
      <c r="O600" s="55">
        <f>IF(J600=0,"",J600/I599)</f>
        <v>1</v>
      </c>
      <c r="P600" s="53">
        <v>45</v>
      </c>
      <c r="Q600" s="56">
        <f t="shared" si="66"/>
        <v>1</v>
      </c>
      <c r="R600" s="56">
        <f t="shared" si="67"/>
        <v>0</v>
      </c>
    </row>
    <row r="601" spans="1:20" ht="15.75" customHeight="1">
      <c r="A601" s="40">
        <v>2101</v>
      </c>
      <c r="B601" s="42"/>
      <c r="C601" s="42"/>
      <c r="D601" s="42"/>
      <c r="E601" s="42"/>
      <c r="F601" s="42"/>
      <c r="G601" s="42"/>
      <c r="H601" s="42"/>
      <c r="I601" s="42"/>
      <c r="J601" s="42">
        <v>9</v>
      </c>
      <c r="K601" s="43">
        <v>7</v>
      </c>
      <c r="L601" s="50"/>
      <c r="M601" s="2"/>
      <c r="N601" s="1"/>
      <c r="O601" s="57"/>
      <c r="P601" s="58">
        <v>13</v>
      </c>
      <c r="Q601" s="59"/>
      <c r="R601" s="60"/>
    </row>
    <row r="602" spans="1:20" ht="15.75" customHeight="1">
      <c r="A602" s="40">
        <v>2102</v>
      </c>
      <c r="B602" s="42"/>
      <c r="C602" s="42"/>
      <c r="D602" s="42"/>
      <c r="E602" s="42"/>
      <c r="F602" s="42"/>
      <c r="G602" s="42"/>
      <c r="H602" s="42"/>
      <c r="I602" s="42"/>
      <c r="J602" s="42">
        <v>3</v>
      </c>
      <c r="K602" s="43">
        <v>3</v>
      </c>
      <c r="L602" s="50"/>
      <c r="M602" s="2"/>
      <c r="N602" s="1"/>
      <c r="O602" s="61"/>
      <c r="P602" s="62">
        <v>5</v>
      </c>
      <c r="Q602" s="63"/>
      <c r="R602" s="61"/>
    </row>
    <row r="603" spans="1:20" ht="15.75" customHeight="1">
      <c r="A603" s="40">
        <v>2201</v>
      </c>
      <c r="B603" s="42"/>
      <c r="C603" s="42"/>
      <c r="D603" s="42"/>
      <c r="E603" s="42"/>
      <c r="F603" s="42"/>
      <c r="G603" s="42"/>
      <c r="H603" s="42"/>
      <c r="I603" s="42"/>
      <c r="J603" s="42">
        <v>1</v>
      </c>
      <c r="K603" s="43">
        <v>1</v>
      </c>
      <c r="L603" s="50"/>
      <c r="M603" s="2"/>
      <c r="N603" s="1"/>
      <c r="O603" s="61"/>
      <c r="P603" s="62">
        <v>1</v>
      </c>
      <c r="Q603" s="63"/>
      <c r="R603" s="61"/>
    </row>
    <row r="604" spans="1:20" ht="15.75" customHeight="1">
      <c r="A604" s="40">
        <v>2202</v>
      </c>
      <c r="B604" s="42"/>
      <c r="C604" s="42"/>
      <c r="D604" s="42"/>
      <c r="E604" s="42"/>
      <c r="F604" s="42"/>
      <c r="G604" s="42"/>
      <c r="H604" s="42"/>
      <c r="I604" s="42"/>
      <c r="J604" s="42"/>
      <c r="K604" s="43"/>
      <c r="L604" s="50"/>
      <c r="M604" s="2"/>
      <c r="N604" s="1"/>
      <c r="O604" s="61"/>
      <c r="P604" s="62"/>
      <c r="Q604" s="63"/>
      <c r="R604" s="61"/>
    </row>
    <row r="605" spans="1:20" ht="15.75" customHeight="1">
      <c r="A605" s="40">
        <v>2301</v>
      </c>
      <c r="B605" s="42"/>
      <c r="C605" s="42"/>
      <c r="D605" s="42"/>
      <c r="E605" s="42"/>
      <c r="F605" s="42"/>
      <c r="G605" s="42"/>
      <c r="H605" s="42"/>
      <c r="I605" s="42"/>
      <c r="J605" s="42"/>
      <c r="K605" s="43"/>
      <c r="L605" s="50"/>
      <c r="M605" s="2"/>
      <c r="N605" s="1"/>
      <c r="O605" s="64"/>
      <c r="P605" s="65"/>
      <c r="Q605" s="66"/>
      <c r="R605" s="67"/>
    </row>
    <row r="606" spans="1:20" ht="15.75" customHeight="1">
      <c r="A606" s="40">
        <v>2302</v>
      </c>
      <c r="B606" s="42"/>
      <c r="C606" s="42"/>
      <c r="D606" s="42"/>
      <c r="E606" s="42"/>
      <c r="F606" s="42"/>
      <c r="G606" s="42"/>
      <c r="H606" s="42"/>
      <c r="I606" s="42"/>
      <c r="J606" s="42"/>
      <c r="K606" s="43"/>
      <c r="L606" s="50"/>
      <c r="M606" s="2"/>
      <c r="N606" s="1"/>
      <c r="O606" s="68" t="s">
        <v>58</v>
      </c>
      <c r="P606" s="69">
        <v>34</v>
      </c>
      <c r="Q606" s="70">
        <f>IF(SUM(K594:K606)=0,"",SUM(K594:K606))</f>
        <v>42</v>
      </c>
      <c r="R606" s="71" t="s">
        <v>10</v>
      </c>
    </row>
    <row r="607" spans="1:20" ht="15.75" customHeight="1">
      <c r="A607" s="40">
        <v>2401</v>
      </c>
      <c r="B607" s="42"/>
      <c r="C607" s="42"/>
      <c r="D607" s="42"/>
      <c r="E607" s="42"/>
      <c r="F607" s="42"/>
      <c r="G607" s="42"/>
      <c r="H607" s="42"/>
      <c r="I607" s="42"/>
      <c r="J607" s="42"/>
      <c r="K607" s="43"/>
      <c r="L607" s="50"/>
      <c r="M607" s="2"/>
      <c r="N607" s="1"/>
      <c r="O607" s="72" t="s">
        <v>60</v>
      </c>
      <c r="P607" s="73">
        <f>IF(P606/B592=0,"",P606/B592)</f>
        <v>0.56666666666666665</v>
      </c>
      <c r="Q607" s="74">
        <f>IF(P606/Q606=0,"",P606/Q606)</f>
        <v>0.80952380952380953</v>
      </c>
      <c r="R607" s="75" t="s">
        <v>61</v>
      </c>
    </row>
    <row r="608" spans="1:20" ht="15.75" customHeight="1">
      <c r="A608" s="40">
        <v>2402</v>
      </c>
      <c r="B608" s="42"/>
      <c r="C608" s="42"/>
      <c r="D608" s="42"/>
      <c r="E608" s="42"/>
      <c r="F608" s="42"/>
      <c r="G608" s="42"/>
      <c r="H608" s="42"/>
      <c r="I608" s="42"/>
      <c r="J608" s="42"/>
      <c r="K608" s="43"/>
      <c r="L608" s="76"/>
      <c r="M608" s="77"/>
      <c r="N608" s="78"/>
      <c r="O608" s="77"/>
      <c r="P608" s="78"/>
      <c r="Q608" s="78"/>
      <c r="R608" s="79"/>
    </row>
    <row r="609" spans="1:20" ht="18" customHeight="1">
      <c r="A609" s="28"/>
      <c r="B609" s="1"/>
      <c r="C609" s="1"/>
      <c r="D609" s="151" t="s">
        <v>83</v>
      </c>
      <c r="E609" s="152"/>
      <c r="F609" s="152"/>
      <c r="G609" s="152"/>
      <c r="H609" s="152"/>
      <c r="I609" s="152"/>
      <c r="J609" s="153"/>
      <c r="K609" s="80">
        <f>SUM(K600:K605)</f>
        <v>42</v>
      </c>
      <c r="L609" s="81">
        <f>IF(K600=0,"",K600/B592)</f>
        <v>0.51666666666666672</v>
      </c>
      <c r="M609" s="81">
        <f>IF(K609=0,"",K609/B592)</f>
        <v>0.7</v>
      </c>
      <c r="N609" s="81">
        <f>IF(K601=0,"",M609-L609)</f>
        <v>0.18333333333333324</v>
      </c>
      <c r="O609" s="2"/>
      <c r="P609" s="1"/>
      <c r="Q609" s="25"/>
      <c r="R609" s="2"/>
    </row>
    <row r="610" spans="1:20" ht="12.75" customHeight="1">
      <c r="L610" s="2"/>
      <c r="M610" s="2"/>
      <c r="O610" s="2"/>
    </row>
    <row r="611" spans="1:20" ht="12.75" customHeight="1">
      <c r="L611" s="2"/>
      <c r="M611" s="2"/>
      <c r="O611" s="2"/>
    </row>
    <row r="612" spans="1:20" ht="26.25" customHeight="1">
      <c r="A612" s="154" t="s">
        <v>11</v>
      </c>
      <c r="B612" s="155"/>
      <c r="C612" s="155"/>
      <c r="D612" s="155"/>
      <c r="E612" s="155"/>
      <c r="F612" s="155"/>
      <c r="G612" s="162" t="s">
        <v>86</v>
      </c>
      <c r="H612" s="155"/>
      <c r="I612" s="155"/>
      <c r="J612" s="82"/>
      <c r="K612" s="82"/>
      <c r="L612" s="1"/>
      <c r="M612" s="2"/>
      <c r="N612" s="2"/>
      <c r="O612" s="1"/>
      <c r="P612" s="2"/>
      <c r="Q612" s="1"/>
      <c r="R612" s="1"/>
      <c r="S612" s="1"/>
    </row>
    <row r="613" spans="1:20" ht="20.25" customHeight="1">
      <c r="A613" s="156" t="s">
        <v>9</v>
      </c>
      <c r="B613" s="157" t="s">
        <v>73</v>
      </c>
      <c r="C613" s="152"/>
      <c r="D613" s="152"/>
      <c r="E613" s="152"/>
      <c r="F613" s="152"/>
      <c r="G613" s="152"/>
      <c r="H613" s="152"/>
      <c r="I613" s="152"/>
      <c r="J613" s="153"/>
      <c r="K613" s="158" t="s">
        <v>10</v>
      </c>
      <c r="L613" s="150" t="s">
        <v>2</v>
      </c>
      <c r="M613" s="150" t="s">
        <v>3</v>
      </c>
      <c r="N613" s="159" t="s">
        <v>4</v>
      </c>
      <c r="O613" s="150" t="s">
        <v>5</v>
      </c>
      <c r="P613" s="148" t="s">
        <v>6</v>
      </c>
      <c r="Q613" s="148" t="s">
        <v>7</v>
      </c>
      <c r="R613" s="150" t="s">
        <v>8</v>
      </c>
    </row>
    <row r="614" spans="1:20" ht="15.75" customHeight="1">
      <c r="A614" s="149"/>
      <c r="B614" s="40" t="s">
        <v>74</v>
      </c>
      <c r="C614" s="40" t="s">
        <v>75</v>
      </c>
      <c r="D614" s="40" t="s">
        <v>76</v>
      </c>
      <c r="E614" s="40" t="s">
        <v>77</v>
      </c>
      <c r="F614" s="40" t="s">
        <v>78</v>
      </c>
      <c r="G614" s="40" t="s">
        <v>79</v>
      </c>
      <c r="H614" s="40" t="s">
        <v>80</v>
      </c>
      <c r="I614" s="40" t="s">
        <v>81</v>
      </c>
      <c r="J614" s="40" t="s">
        <v>82</v>
      </c>
      <c r="K614" s="149"/>
      <c r="L614" s="149"/>
      <c r="M614" s="149"/>
      <c r="N614" s="149"/>
      <c r="O614" s="149"/>
      <c r="P614" s="149"/>
      <c r="Q614" s="149"/>
      <c r="R614" s="149"/>
    </row>
    <row r="615" spans="1:20" ht="15.75" customHeight="1">
      <c r="A615" s="40">
        <v>1701</v>
      </c>
      <c r="B615" s="41">
        <v>26</v>
      </c>
      <c r="C615" s="42"/>
      <c r="D615" s="42"/>
      <c r="E615" s="42"/>
      <c r="F615" s="42"/>
      <c r="G615" s="42"/>
      <c r="H615" s="42"/>
      <c r="I615" s="42"/>
      <c r="J615" s="42"/>
      <c r="K615" s="43"/>
      <c r="L615" s="44"/>
      <c r="M615" s="45"/>
      <c r="N615" s="46"/>
      <c r="O615" s="47"/>
      <c r="P615" s="48">
        <f>B615</f>
        <v>26</v>
      </c>
      <c r="Q615" s="49"/>
      <c r="R615" s="47"/>
    </row>
    <row r="616" spans="1:20" ht="15.75" customHeight="1">
      <c r="A616" s="40">
        <v>1702</v>
      </c>
      <c r="B616" s="42"/>
      <c r="C616" s="42">
        <v>19</v>
      </c>
      <c r="D616" s="42"/>
      <c r="E616" s="42"/>
      <c r="F616" s="42"/>
      <c r="G616" s="42"/>
      <c r="H616" s="42"/>
      <c r="I616" s="42"/>
      <c r="J616" s="42"/>
      <c r="K616" s="43"/>
      <c r="L616" s="50"/>
      <c r="M616" s="2"/>
      <c r="N616" s="51"/>
      <c r="O616" s="52">
        <f>IF(C616=0,"",C616/B615)</f>
        <v>0.73076923076923073</v>
      </c>
      <c r="P616" s="53">
        <v>19</v>
      </c>
      <c r="Q616" s="54">
        <f t="shared" ref="Q616:Q624" si="68">IF(P616=0,"",P616/P615)</f>
        <v>0.73076923076923073</v>
      </c>
      <c r="R616" s="54">
        <f t="shared" ref="R616:R624" si="69">IF(P616=0,"",100%-Q616)</f>
        <v>0.26923076923076927</v>
      </c>
    </row>
    <row r="617" spans="1:20" ht="15.75" customHeight="1">
      <c r="A617" s="40">
        <v>1801</v>
      </c>
      <c r="B617" s="42"/>
      <c r="C617" s="42"/>
      <c r="D617" s="42">
        <v>19</v>
      </c>
      <c r="E617" s="42"/>
      <c r="F617" s="42"/>
      <c r="G617" s="42"/>
      <c r="H617" s="42"/>
      <c r="I617" s="42"/>
      <c r="J617" s="42"/>
      <c r="K617" s="43"/>
      <c r="L617" s="50"/>
      <c r="M617" s="2"/>
      <c r="N617" s="51"/>
      <c r="O617" s="52">
        <f>IF(D617=0,"",D617/C616)</f>
        <v>1</v>
      </c>
      <c r="P617" s="53">
        <v>19</v>
      </c>
      <c r="Q617" s="54">
        <f t="shared" si="68"/>
        <v>1</v>
      </c>
      <c r="R617" s="54">
        <f t="shared" si="69"/>
        <v>0</v>
      </c>
      <c r="T617" s="87">
        <f>P617/P615</f>
        <v>0.73076923076923073</v>
      </c>
    </row>
    <row r="618" spans="1:20" ht="15.75" customHeight="1">
      <c r="A618" s="40">
        <v>1802</v>
      </c>
      <c r="B618" s="42"/>
      <c r="C618" s="42"/>
      <c r="D618" s="42"/>
      <c r="E618" s="42">
        <v>14</v>
      </c>
      <c r="F618" s="42"/>
      <c r="G618" s="42"/>
      <c r="H618" s="42"/>
      <c r="I618" s="42"/>
      <c r="J618" s="42"/>
      <c r="K618" s="43"/>
      <c r="L618" s="50"/>
      <c r="M618" s="2"/>
      <c r="N618" s="51"/>
      <c r="O618" s="52">
        <f>IF(E618=0,"",E618/D617)</f>
        <v>0.73684210526315785</v>
      </c>
      <c r="P618" s="53">
        <v>15</v>
      </c>
      <c r="Q618" s="54">
        <f t="shared" si="68"/>
        <v>0.78947368421052633</v>
      </c>
      <c r="R618" s="54">
        <f t="shared" si="69"/>
        <v>0.21052631578947367</v>
      </c>
    </row>
    <row r="619" spans="1:20" ht="15.75" customHeight="1">
      <c r="A619" s="40">
        <v>1901</v>
      </c>
      <c r="B619" s="42"/>
      <c r="C619" s="42"/>
      <c r="D619" s="42"/>
      <c r="E619" s="42"/>
      <c r="F619" s="42">
        <v>13</v>
      </c>
      <c r="G619" s="42"/>
      <c r="H619" s="42"/>
      <c r="I619" s="42"/>
      <c r="J619" s="42"/>
      <c r="K619" s="43"/>
      <c r="L619" s="50"/>
      <c r="M619" s="2"/>
      <c r="N619" s="51"/>
      <c r="O619" s="52">
        <f>IF(F619=0,"",F619/E618)</f>
        <v>0.9285714285714286</v>
      </c>
      <c r="P619" s="53">
        <v>15</v>
      </c>
      <c r="Q619" s="54">
        <f t="shared" si="68"/>
        <v>1</v>
      </c>
      <c r="R619" s="54">
        <f t="shared" si="69"/>
        <v>0</v>
      </c>
    </row>
    <row r="620" spans="1:20" ht="15.75" customHeight="1">
      <c r="A620" s="40">
        <v>1902</v>
      </c>
      <c r="B620" s="42"/>
      <c r="C620" s="42"/>
      <c r="D620" s="42"/>
      <c r="E620" s="42"/>
      <c r="F620" s="42"/>
      <c r="G620" s="42">
        <v>12</v>
      </c>
      <c r="H620" s="42"/>
      <c r="I620" s="42"/>
      <c r="J620" s="42"/>
      <c r="K620" s="43"/>
      <c r="L620" s="50"/>
      <c r="M620" s="2"/>
      <c r="N620" s="51"/>
      <c r="O620" s="52">
        <f>IF(G620=0,"",G620/F619)</f>
        <v>0.92307692307692313</v>
      </c>
      <c r="P620" s="53">
        <v>14</v>
      </c>
      <c r="Q620" s="54">
        <f t="shared" si="68"/>
        <v>0.93333333333333335</v>
      </c>
      <c r="R620" s="54">
        <f t="shared" si="69"/>
        <v>6.6666666666666652E-2</v>
      </c>
    </row>
    <row r="621" spans="1:20" ht="15.75" customHeight="1">
      <c r="A621" s="40">
        <v>2001</v>
      </c>
      <c r="B621" s="42"/>
      <c r="C621" s="42"/>
      <c r="D621" s="42"/>
      <c r="E621" s="42"/>
      <c r="F621" s="42"/>
      <c r="G621" s="42"/>
      <c r="H621" s="42">
        <v>12</v>
      </c>
      <c r="I621" s="42"/>
      <c r="J621" s="42"/>
      <c r="K621" s="43"/>
      <c r="L621" s="50"/>
      <c r="M621" s="2"/>
      <c r="N621" s="51"/>
      <c r="O621" s="52">
        <f>IF(H621=0,"",H621/G620)</f>
        <v>1</v>
      </c>
      <c r="P621" s="53">
        <v>14</v>
      </c>
      <c r="Q621" s="54">
        <f t="shared" si="68"/>
        <v>1</v>
      </c>
      <c r="R621" s="54">
        <f t="shared" si="69"/>
        <v>0</v>
      </c>
    </row>
    <row r="622" spans="1:20" ht="15.75" customHeight="1">
      <c r="A622" s="40">
        <v>2002</v>
      </c>
      <c r="B622" s="42"/>
      <c r="C622" s="42"/>
      <c r="D622" s="42"/>
      <c r="E622" s="42"/>
      <c r="F622" s="42"/>
      <c r="G622" s="42"/>
      <c r="H622" s="42"/>
      <c r="I622" s="42">
        <v>12</v>
      </c>
      <c r="J622" s="42"/>
      <c r="K622" s="43"/>
      <c r="L622" s="50"/>
      <c r="M622" s="2"/>
      <c r="N622" s="51"/>
      <c r="O622" s="52">
        <f>IF(I622=0,"",I622/H621)</f>
        <v>1</v>
      </c>
      <c r="P622" s="53">
        <v>14</v>
      </c>
      <c r="Q622" s="54">
        <f t="shared" si="68"/>
        <v>1</v>
      </c>
      <c r="R622" s="54">
        <f t="shared" si="69"/>
        <v>0</v>
      </c>
    </row>
    <row r="623" spans="1:20" ht="15.75" customHeight="1">
      <c r="A623" s="40">
        <v>2101</v>
      </c>
      <c r="B623" s="42"/>
      <c r="C623" s="42"/>
      <c r="D623" s="42"/>
      <c r="E623" s="42"/>
      <c r="F623" s="42"/>
      <c r="G623" s="42"/>
      <c r="H623" s="42"/>
      <c r="I623" s="42"/>
      <c r="J623" s="42">
        <v>12</v>
      </c>
      <c r="K623" s="43">
        <v>12</v>
      </c>
      <c r="L623" s="50"/>
      <c r="M623" s="2"/>
      <c r="N623" s="51"/>
      <c r="O623" s="55">
        <f>IF(J623=0,"",J623/I622)</f>
        <v>1</v>
      </c>
      <c r="P623" s="53">
        <v>14</v>
      </c>
      <c r="Q623" s="56">
        <f t="shared" si="68"/>
        <v>1</v>
      </c>
      <c r="R623" s="56">
        <f t="shared" si="69"/>
        <v>0</v>
      </c>
    </row>
    <row r="624" spans="1:20" ht="15.75" customHeight="1">
      <c r="A624" s="40">
        <v>2102</v>
      </c>
      <c r="B624" s="42"/>
      <c r="C624" s="42"/>
      <c r="D624" s="42"/>
      <c r="E624" s="42"/>
      <c r="F624" s="42"/>
      <c r="G624" s="42"/>
      <c r="H624" s="42"/>
      <c r="I624" s="42"/>
      <c r="J624" s="42">
        <v>2</v>
      </c>
      <c r="K624" s="43"/>
      <c r="L624" s="50"/>
      <c r="M624" s="2"/>
      <c r="N624" s="1"/>
      <c r="O624" s="57"/>
      <c r="P624" s="58">
        <v>2</v>
      </c>
      <c r="Q624" s="59">
        <f t="shared" si="68"/>
        <v>0.14285714285714285</v>
      </c>
      <c r="R624" s="60">
        <f t="shared" si="69"/>
        <v>0.85714285714285721</v>
      </c>
    </row>
    <row r="625" spans="1:22" ht="15.75" customHeight="1">
      <c r="A625" s="40">
        <v>2201</v>
      </c>
      <c r="B625" s="42"/>
      <c r="C625" s="42"/>
      <c r="D625" s="42"/>
      <c r="E625" s="42"/>
      <c r="F625" s="42"/>
      <c r="G625" s="42"/>
      <c r="H625" s="42"/>
      <c r="I625" s="42"/>
      <c r="J625" s="42">
        <v>2</v>
      </c>
      <c r="K625" s="43">
        <v>1</v>
      </c>
      <c r="L625" s="50"/>
      <c r="M625" s="2"/>
      <c r="N625" s="1"/>
      <c r="O625" s="61"/>
      <c r="P625" s="62">
        <v>2</v>
      </c>
      <c r="Q625" s="63"/>
      <c r="R625" s="61"/>
    </row>
    <row r="626" spans="1:22" ht="15.75" customHeight="1">
      <c r="A626" s="40">
        <v>2202</v>
      </c>
      <c r="B626" s="42"/>
      <c r="C626" s="42"/>
      <c r="D626" s="42"/>
      <c r="E626" s="42"/>
      <c r="F626" s="42"/>
      <c r="G626" s="42"/>
      <c r="H626" s="42"/>
      <c r="I626" s="42"/>
      <c r="J626" s="42">
        <v>1</v>
      </c>
      <c r="K626" s="43"/>
      <c r="L626" s="50"/>
      <c r="M626" s="2"/>
      <c r="N626" s="1"/>
      <c r="O626" s="61"/>
      <c r="P626" s="62">
        <v>1</v>
      </c>
      <c r="Q626" s="63"/>
      <c r="R626" s="61"/>
    </row>
    <row r="627" spans="1:22" ht="15.75" customHeight="1">
      <c r="A627" s="40">
        <v>2301</v>
      </c>
      <c r="B627" s="42"/>
      <c r="C627" s="42"/>
      <c r="D627" s="42"/>
      <c r="E627" s="42"/>
      <c r="F627" s="42"/>
      <c r="G627" s="42"/>
      <c r="H627" s="42"/>
      <c r="I627" s="42"/>
      <c r="J627" s="42">
        <v>1</v>
      </c>
      <c r="K627" s="43"/>
      <c r="L627" s="50"/>
      <c r="M627" s="2"/>
      <c r="N627" s="1"/>
      <c r="O627" s="61"/>
      <c r="P627" s="62">
        <v>1</v>
      </c>
      <c r="Q627" s="63"/>
      <c r="R627" s="61"/>
    </row>
    <row r="628" spans="1:22" ht="15.75" customHeight="1">
      <c r="A628" s="40">
        <v>2302</v>
      </c>
      <c r="B628" s="42"/>
      <c r="C628" s="42"/>
      <c r="D628" s="42"/>
      <c r="E628" s="42"/>
      <c r="F628" s="42"/>
      <c r="G628" s="42"/>
      <c r="H628" s="42"/>
      <c r="I628" s="42"/>
      <c r="J628" s="42">
        <v>1</v>
      </c>
      <c r="K628" s="43"/>
      <c r="L628" s="50"/>
      <c r="M628" s="2"/>
      <c r="N628" s="1"/>
      <c r="O628" s="64"/>
      <c r="P628" s="65">
        <v>1</v>
      </c>
      <c r="Q628" s="66"/>
      <c r="R628" s="67"/>
    </row>
    <row r="629" spans="1:22" ht="15.75" customHeight="1">
      <c r="A629" s="40">
        <v>2401</v>
      </c>
      <c r="B629" s="42"/>
      <c r="C629" s="42"/>
      <c r="D629" s="42"/>
      <c r="E629" s="42"/>
      <c r="F629" s="42"/>
      <c r="G629" s="42"/>
      <c r="H629" s="42"/>
      <c r="I629" s="42"/>
      <c r="J629" s="42"/>
      <c r="K629" s="43"/>
      <c r="L629" s="50"/>
      <c r="M629" s="2"/>
      <c r="N629" s="1"/>
      <c r="O629" s="68" t="s">
        <v>58</v>
      </c>
      <c r="P629" s="69">
        <v>9</v>
      </c>
      <c r="Q629" s="70">
        <f>IF(SUM(K617:K629)=0,"",SUM(K617:K629))</f>
        <v>13</v>
      </c>
      <c r="R629" s="71" t="s">
        <v>10</v>
      </c>
    </row>
    <row r="630" spans="1:22" ht="15.75" customHeight="1">
      <c r="A630" s="40">
        <v>2402</v>
      </c>
      <c r="B630" s="42"/>
      <c r="C630" s="42"/>
      <c r="D630" s="42"/>
      <c r="E630" s="42"/>
      <c r="F630" s="42"/>
      <c r="G630" s="42"/>
      <c r="H630" s="42"/>
      <c r="I630" s="42"/>
      <c r="J630" s="42"/>
      <c r="K630" s="43"/>
      <c r="L630" s="50"/>
      <c r="M630" s="2"/>
      <c r="N630" s="1"/>
      <c r="O630" s="72" t="s">
        <v>60</v>
      </c>
      <c r="P630" s="73">
        <f>IF(P629/B615=0,"",P629/B615)</f>
        <v>0.34615384615384615</v>
      </c>
      <c r="Q630" s="74">
        <f>IF(P629/Q629=0,"",P629/Q629)</f>
        <v>0.69230769230769229</v>
      </c>
      <c r="R630" s="75" t="s">
        <v>61</v>
      </c>
    </row>
    <row r="631" spans="1:22" ht="15.75" customHeight="1">
      <c r="A631" s="40">
        <v>2501</v>
      </c>
      <c r="B631" s="42"/>
      <c r="C631" s="42"/>
      <c r="D631" s="42"/>
      <c r="E631" s="42"/>
      <c r="F631" s="42"/>
      <c r="G631" s="42"/>
      <c r="H631" s="42"/>
      <c r="I631" s="42"/>
      <c r="J631" s="42"/>
      <c r="K631" s="43"/>
      <c r="L631" s="76"/>
      <c r="M631" s="77"/>
      <c r="N631" s="78"/>
      <c r="O631" s="77"/>
      <c r="P631" s="78"/>
      <c r="Q631" s="78"/>
      <c r="R631" s="79"/>
    </row>
    <row r="632" spans="1:22" ht="18" customHeight="1">
      <c r="A632" s="28"/>
      <c r="B632" s="1"/>
      <c r="C632" s="1"/>
      <c r="D632" s="151" t="s">
        <v>83</v>
      </c>
      <c r="E632" s="152"/>
      <c r="F632" s="152"/>
      <c r="G632" s="152"/>
      <c r="H632" s="152"/>
      <c r="I632" s="152"/>
      <c r="J632" s="153"/>
      <c r="K632" s="80">
        <f>SUM(K623:K627)</f>
        <v>13</v>
      </c>
      <c r="L632" s="81">
        <f>IF(K623=0,"",K623/B615)</f>
        <v>0.46153846153846156</v>
      </c>
      <c r="M632" s="81">
        <f>IF(K632=0,"",K632/B615)</f>
        <v>0.5</v>
      </c>
      <c r="N632" s="81" t="str">
        <f>IF(K624=0,"",M632-L632)</f>
        <v/>
      </c>
      <c r="O632" s="2"/>
      <c r="P632" s="1"/>
      <c r="Q632" s="25"/>
      <c r="R632" s="2"/>
    </row>
    <row r="633" spans="1:22" ht="12.75" customHeight="1">
      <c r="L633" s="2"/>
      <c r="M633" s="2"/>
      <c r="O633" s="2"/>
    </row>
    <row r="634" spans="1:22" ht="12.75" customHeight="1">
      <c r="L634" s="2"/>
      <c r="M634" s="2"/>
      <c r="O634" s="2"/>
    </row>
    <row r="635" spans="1:22" ht="26.25" customHeight="1">
      <c r="B635" s="154" t="s">
        <v>72</v>
      </c>
      <c r="C635" s="155"/>
      <c r="D635" s="155"/>
      <c r="E635" s="155"/>
      <c r="F635" s="155"/>
      <c r="G635" s="155"/>
      <c r="H635" s="155"/>
      <c r="I635" s="155"/>
      <c r="J635" s="155"/>
      <c r="K635" s="39" t="s">
        <v>87</v>
      </c>
      <c r="L635" s="2"/>
      <c r="M635" s="2"/>
      <c r="N635" s="1"/>
      <c r="O635" s="2"/>
      <c r="P635" s="1"/>
      <c r="Q635" s="1"/>
      <c r="R635" s="1"/>
      <c r="V635" s="143">
        <f>AVERAGE(P630,P653)</f>
        <v>0.45879120879120877</v>
      </c>
    </row>
    <row r="636" spans="1:22" ht="20.25" customHeight="1">
      <c r="A636" s="156" t="s">
        <v>9</v>
      </c>
      <c r="B636" s="157" t="s">
        <v>73</v>
      </c>
      <c r="C636" s="152"/>
      <c r="D636" s="152"/>
      <c r="E636" s="152"/>
      <c r="F636" s="152"/>
      <c r="G636" s="152"/>
      <c r="H636" s="152"/>
      <c r="I636" s="152"/>
      <c r="J636" s="153"/>
      <c r="K636" s="158" t="s">
        <v>10</v>
      </c>
      <c r="L636" s="150" t="s">
        <v>2</v>
      </c>
      <c r="M636" s="150" t="s">
        <v>3</v>
      </c>
      <c r="N636" s="159" t="s">
        <v>4</v>
      </c>
      <c r="O636" s="150" t="s">
        <v>5</v>
      </c>
      <c r="P636" s="148" t="s">
        <v>6</v>
      </c>
      <c r="Q636" s="148" t="s">
        <v>7</v>
      </c>
      <c r="R636" s="150" t="s">
        <v>8</v>
      </c>
    </row>
    <row r="637" spans="1:22" ht="15.75" customHeight="1">
      <c r="A637" s="149"/>
      <c r="B637" s="40" t="s">
        <v>74</v>
      </c>
      <c r="C637" s="40" t="s">
        <v>75</v>
      </c>
      <c r="D637" s="40" t="s">
        <v>76</v>
      </c>
      <c r="E637" s="40" t="s">
        <v>77</v>
      </c>
      <c r="F637" s="40" t="s">
        <v>78</v>
      </c>
      <c r="G637" s="40" t="s">
        <v>79</v>
      </c>
      <c r="H637" s="40" t="s">
        <v>80</v>
      </c>
      <c r="I637" s="40" t="s">
        <v>81</v>
      </c>
      <c r="J637" s="40" t="s">
        <v>82</v>
      </c>
      <c r="K637" s="149"/>
      <c r="L637" s="149"/>
      <c r="M637" s="149"/>
      <c r="N637" s="149"/>
      <c r="O637" s="149"/>
      <c r="P637" s="149"/>
      <c r="Q637" s="149"/>
      <c r="R637" s="149"/>
    </row>
    <row r="638" spans="1:22" ht="15.75" customHeight="1">
      <c r="A638" s="40">
        <v>1702</v>
      </c>
      <c r="B638" s="41">
        <v>70</v>
      </c>
      <c r="C638" s="42"/>
      <c r="D638" s="42"/>
      <c r="E638" s="42"/>
      <c r="F638" s="42"/>
      <c r="G638" s="42"/>
      <c r="H638" s="42"/>
      <c r="I638" s="42"/>
      <c r="J638" s="42"/>
      <c r="K638" s="43"/>
      <c r="L638" s="44"/>
      <c r="M638" s="45"/>
      <c r="N638" s="46"/>
      <c r="O638" s="47"/>
      <c r="P638" s="48">
        <f>B638</f>
        <v>70</v>
      </c>
      <c r="Q638" s="49"/>
      <c r="R638" s="47"/>
    </row>
    <row r="639" spans="1:22" ht="15.75" customHeight="1">
      <c r="A639" s="40">
        <v>1801</v>
      </c>
      <c r="B639" s="42"/>
      <c r="C639" s="42">
        <v>65</v>
      </c>
      <c r="D639" s="42"/>
      <c r="E639" s="42"/>
      <c r="F639" s="42"/>
      <c r="G639" s="42"/>
      <c r="H639" s="42"/>
      <c r="I639" s="42"/>
      <c r="J639" s="42"/>
      <c r="K639" s="43"/>
      <c r="L639" s="50"/>
      <c r="M639" s="2"/>
      <c r="N639" s="51"/>
      <c r="O639" s="52">
        <f>IF(C639=0,"",C639/B638)</f>
        <v>0.9285714285714286</v>
      </c>
      <c r="P639" s="53">
        <v>65</v>
      </c>
      <c r="Q639" s="54">
        <f t="shared" ref="Q639:Q646" si="70">IF(P639=0,"",P639/P638)</f>
        <v>0.9285714285714286</v>
      </c>
      <c r="R639" s="54">
        <f t="shared" ref="R639:R646" si="71">IF(P639=0,"",100%-Q639)</f>
        <v>7.1428571428571397E-2</v>
      </c>
    </row>
    <row r="640" spans="1:22" ht="15.75" customHeight="1">
      <c r="A640" s="40">
        <v>1802</v>
      </c>
      <c r="B640" s="42"/>
      <c r="C640" s="42"/>
      <c r="D640" s="42">
        <v>59</v>
      </c>
      <c r="E640" s="42"/>
      <c r="F640" s="42"/>
      <c r="G640" s="42"/>
      <c r="H640" s="42"/>
      <c r="I640" s="42"/>
      <c r="J640" s="42"/>
      <c r="K640" s="43"/>
      <c r="L640" s="50"/>
      <c r="M640" s="2"/>
      <c r="N640" s="51"/>
      <c r="O640" s="52">
        <f>IF(D640=0,"",D640/C639)</f>
        <v>0.90769230769230769</v>
      </c>
      <c r="P640" s="53">
        <v>60</v>
      </c>
      <c r="Q640" s="54">
        <f t="shared" si="70"/>
        <v>0.92307692307692313</v>
      </c>
      <c r="R640" s="54">
        <f t="shared" si="71"/>
        <v>7.6923076923076872E-2</v>
      </c>
      <c r="S640" s="8">
        <f>P640/P638</f>
        <v>0.8571428571428571</v>
      </c>
    </row>
    <row r="641" spans="1:18" ht="15.75" customHeight="1">
      <c r="A641" s="40">
        <v>1901</v>
      </c>
      <c r="B641" s="42"/>
      <c r="C641" s="42"/>
      <c r="D641" s="42"/>
      <c r="E641" s="42">
        <v>55</v>
      </c>
      <c r="F641" s="42"/>
      <c r="G641" s="42"/>
      <c r="H641" s="42"/>
      <c r="I641" s="42"/>
      <c r="J641" s="42"/>
      <c r="K641" s="43"/>
      <c r="L641" s="50"/>
      <c r="M641" s="2"/>
      <c r="N641" s="51"/>
      <c r="O641" s="52">
        <f>IF(E641=0,"",E641/D640)</f>
        <v>0.93220338983050843</v>
      </c>
      <c r="P641" s="53">
        <v>57</v>
      </c>
      <c r="Q641" s="54">
        <f t="shared" si="70"/>
        <v>0.95</v>
      </c>
      <c r="R641" s="54">
        <f t="shared" si="71"/>
        <v>5.0000000000000044E-2</v>
      </c>
    </row>
    <row r="642" spans="1:18" ht="15.75" customHeight="1">
      <c r="A642" s="40">
        <v>1902</v>
      </c>
      <c r="B642" s="42"/>
      <c r="C642" s="42"/>
      <c r="D642" s="42"/>
      <c r="E642" s="42"/>
      <c r="F642" s="42">
        <v>49</v>
      </c>
      <c r="G642" s="42"/>
      <c r="H642" s="42"/>
      <c r="I642" s="42"/>
      <c r="J642" s="42"/>
      <c r="K642" s="43"/>
      <c r="L642" s="50"/>
      <c r="M642" s="2"/>
      <c r="N642" s="51"/>
      <c r="O642" s="52">
        <f>IF(F642=0,"",F642/E641)</f>
        <v>0.89090909090909087</v>
      </c>
      <c r="P642" s="53">
        <v>56</v>
      </c>
      <c r="Q642" s="54">
        <f t="shared" si="70"/>
        <v>0.98245614035087714</v>
      </c>
      <c r="R642" s="54">
        <f t="shared" si="71"/>
        <v>1.7543859649122862E-2</v>
      </c>
    </row>
    <row r="643" spans="1:18" ht="15.75" customHeight="1">
      <c r="A643" s="40">
        <v>2001</v>
      </c>
      <c r="B643" s="42"/>
      <c r="C643" s="42"/>
      <c r="D643" s="42"/>
      <c r="E643" s="42"/>
      <c r="F643" s="42"/>
      <c r="G643" s="42">
        <v>44</v>
      </c>
      <c r="H643" s="42"/>
      <c r="I643" s="42"/>
      <c r="J643" s="42"/>
      <c r="K643" s="43"/>
      <c r="L643" s="50"/>
      <c r="M643" s="2"/>
      <c r="N643" s="51"/>
      <c r="O643" s="52">
        <f>IF(G643=0,"",G643/F642)</f>
        <v>0.89795918367346939</v>
      </c>
      <c r="P643" s="53">
        <v>56</v>
      </c>
      <c r="Q643" s="54">
        <f t="shared" si="70"/>
        <v>1</v>
      </c>
      <c r="R643" s="54">
        <f t="shared" si="71"/>
        <v>0</v>
      </c>
    </row>
    <row r="644" spans="1:18" ht="15.75" customHeight="1">
      <c r="A644" s="40">
        <v>2002</v>
      </c>
      <c r="B644" s="42"/>
      <c r="C644" s="42"/>
      <c r="D644" s="42"/>
      <c r="E644" s="42"/>
      <c r="F644" s="42"/>
      <c r="G644" s="42"/>
      <c r="H644" s="42">
        <v>44</v>
      </c>
      <c r="I644" s="42"/>
      <c r="J644" s="42"/>
      <c r="K644" s="43"/>
      <c r="L644" s="50"/>
      <c r="M644" s="2"/>
      <c r="N644" s="51"/>
      <c r="O644" s="52">
        <f>IF(H644=0,"",H644/G643)</f>
        <v>1</v>
      </c>
      <c r="P644" s="53">
        <v>56</v>
      </c>
      <c r="Q644" s="54">
        <f t="shared" si="70"/>
        <v>1</v>
      </c>
      <c r="R644" s="54">
        <f t="shared" si="71"/>
        <v>0</v>
      </c>
    </row>
    <row r="645" spans="1:18" ht="15.75" customHeight="1">
      <c r="A645" s="40">
        <v>2101</v>
      </c>
      <c r="B645" s="42"/>
      <c r="C645" s="42"/>
      <c r="D645" s="42"/>
      <c r="E645" s="42"/>
      <c r="F645" s="42"/>
      <c r="G645" s="42"/>
      <c r="H645" s="42"/>
      <c r="I645" s="42">
        <v>44</v>
      </c>
      <c r="J645" s="42"/>
      <c r="K645" s="43"/>
      <c r="L645" s="50"/>
      <c r="M645" s="2"/>
      <c r="N645" s="51"/>
      <c r="O645" s="52">
        <f>IF(I645=0,"",I645/H644)</f>
        <v>1</v>
      </c>
      <c r="P645" s="53">
        <v>56</v>
      </c>
      <c r="Q645" s="54">
        <f t="shared" si="70"/>
        <v>1</v>
      </c>
      <c r="R645" s="54">
        <f t="shared" si="71"/>
        <v>0</v>
      </c>
    </row>
    <row r="646" spans="1:18" ht="15.75" customHeight="1">
      <c r="A646" s="40">
        <v>2102</v>
      </c>
      <c r="B646" s="42"/>
      <c r="C646" s="42"/>
      <c r="D646" s="42"/>
      <c r="E646" s="42"/>
      <c r="F646" s="42"/>
      <c r="G646" s="42"/>
      <c r="H646" s="42"/>
      <c r="I646" s="42"/>
      <c r="J646" s="42">
        <v>46</v>
      </c>
      <c r="K646" s="43">
        <v>37</v>
      </c>
      <c r="L646" s="50"/>
      <c r="M646" s="2"/>
      <c r="N646" s="51"/>
      <c r="O646" s="55">
        <f>IF(J646=0,"",J646/I645)</f>
        <v>1.0454545454545454</v>
      </c>
      <c r="P646" s="53">
        <v>55</v>
      </c>
      <c r="Q646" s="56">
        <f t="shared" si="70"/>
        <v>0.9821428571428571</v>
      </c>
      <c r="R646" s="56">
        <f t="shared" si="71"/>
        <v>1.7857142857142905E-2</v>
      </c>
    </row>
    <row r="647" spans="1:18" ht="15.75" customHeight="1">
      <c r="A647" s="40">
        <v>2201</v>
      </c>
      <c r="B647" s="42"/>
      <c r="C647" s="42"/>
      <c r="D647" s="42"/>
      <c r="E647" s="42"/>
      <c r="F647" s="42"/>
      <c r="G647" s="42"/>
      <c r="H647" s="42"/>
      <c r="I647" s="42"/>
      <c r="J647" s="42">
        <v>10</v>
      </c>
      <c r="K647" s="43">
        <v>8</v>
      </c>
      <c r="L647" s="50"/>
      <c r="M647" s="2"/>
      <c r="N647" s="1"/>
      <c r="O647" s="83"/>
      <c r="P647" s="58">
        <v>15</v>
      </c>
      <c r="Q647" s="84"/>
      <c r="R647" s="85"/>
    </row>
    <row r="648" spans="1:18" ht="15.75" customHeight="1">
      <c r="A648" s="40">
        <v>2202</v>
      </c>
      <c r="B648" s="42"/>
      <c r="C648" s="42"/>
      <c r="D648" s="42"/>
      <c r="E648" s="42"/>
      <c r="F648" s="42"/>
      <c r="G648" s="42"/>
      <c r="H648" s="42"/>
      <c r="I648" s="42"/>
      <c r="J648" s="42">
        <v>5</v>
      </c>
      <c r="K648" s="88">
        <v>2</v>
      </c>
      <c r="L648" s="50"/>
      <c r="M648" s="2"/>
      <c r="N648" s="1"/>
      <c r="O648" s="61"/>
      <c r="P648" s="62">
        <v>6</v>
      </c>
      <c r="Q648" s="63"/>
      <c r="R648" s="61"/>
    </row>
    <row r="649" spans="1:18" ht="15.75" customHeight="1">
      <c r="A649" s="40">
        <v>2301</v>
      </c>
      <c r="B649" s="42"/>
      <c r="C649" s="42"/>
      <c r="D649" s="42"/>
      <c r="E649" s="42"/>
      <c r="F649" s="42"/>
      <c r="G649" s="42"/>
      <c r="H649" s="42"/>
      <c r="I649" s="42"/>
      <c r="J649" s="42">
        <v>2</v>
      </c>
      <c r="K649" s="43"/>
      <c r="L649" s="50"/>
      <c r="M649" s="2"/>
      <c r="N649" s="1"/>
      <c r="O649" s="61"/>
      <c r="P649" s="62">
        <v>3</v>
      </c>
      <c r="Q649" s="63"/>
      <c r="R649" s="61"/>
    </row>
    <row r="650" spans="1:18" ht="15.75" customHeight="1">
      <c r="A650" s="40">
        <v>2302</v>
      </c>
      <c r="B650" s="42"/>
      <c r="C650" s="42"/>
      <c r="D650" s="42"/>
      <c r="E650" s="42"/>
      <c r="F650" s="42"/>
      <c r="G650" s="42"/>
      <c r="H650" s="42"/>
      <c r="I650" s="42"/>
      <c r="J650" s="42">
        <v>3</v>
      </c>
      <c r="K650" s="43">
        <v>3</v>
      </c>
      <c r="L650" s="50"/>
      <c r="M650" s="2"/>
      <c r="N650" s="1"/>
      <c r="O650" s="61"/>
      <c r="P650" s="62">
        <v>3</v>
      </c>
      <c r="Q650" s="63"/>
      <c r="R650" s="61"/>
    </row>
    <row r="651" spans="1:18" ht="15.75" customHeight="1">
      <c r="A651" s="40">
        <v>2401</v>
      </c>
      <c r="B651" s="42"/>
      <c r="C651" s="42"/>
      <c r="D651" s="42"/>
      <c r="E651" s="42"/>
      <c r="F651" s="42"/>
      <c r="G651" s="42"/>
      <c r="H651" s="42"/>
      <c r="I651" s="42"/>
      <c r="J651" s="42"/>
      <c r="K651" s="43"/>
      <c r="L651" s="50"/>
      <c r="M651" s="2"/>
      <c r="N651" s="1"/>
      <c r="O651" s="64"/>
      <c r="P651" s="65"/>
      <c r="Q651" s="66"/>
      <c r="R651" s="67"/>
    </row>
    <row r="652" spans="1:18" ht="15.75" customHeight="1">
      <c r="A652" s="40">
        <v>2402</v>
      </c>
      <c r="B652" s="42"/>
      <c r="C652" s="42"/>
      <c r="D652" s="42"/>
      <c r="E652" s="42"/>
      <c r="F652" s="42"/>
      <c r="G652" s="42"/>
      <c r="H652" s="42"/>
      <c r="I652" s="42"/>
      <c r="J652" s="42"/>
      <c r="K652" s="43"/>
      <c r="L652" s="50"/>
      <c r="M652" s="2"/>
      <c r="N652" s="1"/>
      <c r="O652" s="68" t="s">
        <v>58</v>
      </c>
      <c r="P652" s="69">
        <v>40</v>
      </c>
      <c r="Q652" s="70">
        <f>IF(SUM(K640:K652)=0,"",SUM(K640:K652))</f>
        <v>50</v>
      </c>
      <c r="R652" s="71" t="s">
        <v>10</v>
      </c>
    </row>
    <row r="653" spans="1:18" ht="15.75" customHeight="1">
      <c r="A653" s="40">
        <v>2501</v>
      </c>
      <c r="B653" s="42"/>
      <c r="C653" s="42"/>
      <c r="D653" s="42"/>
      <c r="E653" s="42"/>
      <c r="F653" s="42"/>
      <c r="G653" s="42"/>
      <c r="H653" s="42"/>
      <c r="I653" s="42"/>
      <c r="J653" s="42"/>
      <c r="K653" s="43"/>
      <c r="L653" s="50"/>
      <c r="M653" s="2"/>
      <c r="N653" s="1"/>
      <c r="O653" s="72" t="s">
        <v>60</v>
      </c>
      <c r="P653" s="73">
        <f>IF(P652/B638=0,"",P652/B638)</f>
        <v>0.5714285714285714</v>
      </c>
      <c r="Q653" s="74">
        <f>IF(P652/Q652=0,"",P652/Q652)</f>
        <v>0.8</v>
      </c>
      <c r="R653" s="75" t="s">
        <v>61</v>
      </c>
    </row>
    <row r="654" spans="1:18" ht="15.75" customHeight="1">
      <c r="A654" s="40">
        <v>2502</v>
      </c>
      <c r="B654" s="42"/>
      <c r="C654" s="42"/>
      <c r="D654" s="42"/>
      <c r="E654" s="42"/>
      <c r="F654" s="42"/>
      <c r="G654" s="42"/>
      <c r="H654" s="42"/>
      <c r="I654" s="42"/>
      <c r="J654" s="42"/>
      <c r="K654" s="43"/>
      <c r="L654" s="76"/>
      <c r="M654" s="77"/>
      <c r="N654" s="78"/>
      <c r="O654" s="77"/>
      <c r="P654" s="78"/>
      <c r="Q654" s="78"/>
      <c r="R654" s="79"/>
    </row>
    <row r="655" spans="1:18" ht="18" customHeight="1">
      <c r="A655" s="28"/>
      <c r="B655" s="1"/>
      <c r="C655" s="1"/>
      <c r="D655" s="151" t="s">
        <v>83</v>
      </c>
      <c r="E655" s="152"/>
      <c r="F655" s="152"/>
      <c r="G655" s="152"/>
      <c r="H655" s="152"/>
      <c r="I655" s="152"/>
      <c r="J655" s="153"/>
      <c r="K655" s="80">
        <f>SUM(K638:K651)</f>
        <v>50</v>
      </c>
      <c r="L655" s="81">
        <f>IF(K646=0,"",K646/B638)</f>
        <v>0.52857142857142858</v>
      </c>
      <c r="M655" s="81">
        <f>IF(K655=0,"",K655/B638)</f>
        <v>0.7142857142857143</v>
      </c>
      <c r="N655" s="81">
        <f>IF(K646=0,"",M655-L655)</f>
        <v>0.18571428571428572</v>
      </c>
      <c r="O655" s="2"/>
      <c r="P655" s="1"/>
      <c r="Q655" s="25"/>
      <c r="R655" s="2"/>
    </row>
    <row r="656" spans="1:18" ht="12.75" customHeight="1">
      <c r="L656" s="2"/>
      <c r="M656" s="2"/>
      <c r="O656" s="2"/>
    </row>
    <row r="657" spans="1:19" ht="12.75" customHeight="1">
      <c r="L657" s="2"/>
      <c r="M657" s="2"/>
      <c r="O657" s="2"/>
    </row>
    <row r="658" spans="1:19" ht="26.25" customHeight="1">
      <c r="B658" s="154" t="s">
        <v>72</v>
      </c>
      <c r="C658" s="155"/>
      <c r="D658" s="155"/>
      <c r="E658" s="155"/>
      <c r="F658" s="155"/>
      <c r="G658" s="155"/>
      <c r="H658" s="155"/>
      <c r="I658" s="155"/>
      <c r="J658" s="155"/>
      <c r="K658" s="39" t="s">
        <v>88</v>
      </c>
      <c r="L658" s="2"/>
      <c r="M658" s="2"/>
      <c r="N658" s="1"/>
      <c r="O658" s="2"/>
      <c r="P658" s="1"/>
      <c r="Q658" s="1"/>
      <c r="R658" s="1"/>
    </row>
    <row r="659" spans="1:19" ht="20.25" customHeight="1">
      <c r="A659" s="156" t="s">
        <v>9</v>
      </c>
      <c r="B659" s="157" t="s">
        <v>73</v>
      </c>
      <c r="C659" s="152"/>
      <c r="D659" s="152"/>
      <c r="E659" s="152"/>
      <c r="F659" s="152"/>
      <c r="G659" s="152"/>
      <c r="H659" s="152"/>
      <c r="I659" s="152"/>
      <c r="J659" s="153"/>
      <c r="K659" s="158" t="s">
        <v>10</v>
      </c>
      <c r="L659" s="150" t="s">
        <v>2</v>
      </c>
      <c r="M659" s="150" t="s">
        <v>3</v>
      </c>
      <c r="N659" s="159" t="s">
        <v>4</v>
      </c>
      <c r="O659" s="150" t="s">
        <v>5</v>
      </c>
      <c r="P659" s="148" t="s">
        <v>6</v>
      </c>
      <c r="Q659" s="148" t="s">
        <v>7</v>
      </c>
      <c r="R659" s="150" t="s">
        <v>8</v>
      </c>
    </row>
    <row r="660" spans="1:19" ht="15.75" customHeight="1">
      <c r="A660" s="149"/>
      <c r="B660" s="40" t="s">
        <v>74</v>
      </c>
      <c r="C660" s="40" t="s">
        <v>75</v>
      </c>
      <c r="D660" s="40" t="s">
        <v>76</v>
      </c>
      <c r="E660" s="40" t="s">
        <v>77</v>
      </c>
      <c r="F660" s="40" t="s">
        <v>78</v>
      </c>
      <c r="G660" s="40" t="s">
        <v>79</v>
      </c>
      <c r="H660" s="40" t="s">
        <v>80</v>
      </c>
      <c r="I660" s="40" t="s">
        <v>81</v>
      </c>
      <c r="J660" s="40" t="s">
        <v>82</v>
      </c>
      <c r="K660" s="149"/>
      <c r="L660" s="149"/>
      <c r="M660" s="149"/>
      <c r="N660" s="149"/>
      <c r="O660" s="149"/>
      <c r="P660" s="149"/>
      <c r="Q660" s="149"/>
      <c r="R660" s="149"/>
    </row>
    <row r="661" spans="1:19" ht="15.75" customHeight="1">
      <c r="A661" s="40">
        <v>1801</v>
      </c>
      <c r="B661" s="41">
        <v>36</v>
      </c>
      <c r="C661" s="42"/>
      <c r="D661" s="42"/>
      <c r="E661" s="42"/>
      <c r="F661" s="42"/>
      <c r="G661" s="42"/>
      <c r="H661" s="42"/>
      <c r="I661" s="42"/>
      <c r="J661" s="42"/>
      <c r="K661" s="43"/>
      <c r="L661" s="44"/>
      <c r="M661" s="45"/>
      <c r="N661" s="46"/>
      <c r="O661" s="47"/>
      <c r="P661" s="48">
        <f>B661</f>
        <v>36</v>
      </c>
      <c r="Q661" s="49"/>
      <c r="R661" s="47"/>
    </row>
    <row r="662" spans="1:19" ht="15.75" customHeight="1">
      <c r="A662" s="40">
        <v>1802</v>
      </c>
      <c r="B662" s="42"/>
      <c r="C662" s="42">
        <v>33</v>
      </c>
      <c r="D662" s="42"/>
      <c r="E662" s="42"/>
      <c r="F662" s="42"/>
      <c r="G662" s="42"/>
      <c r="H662" s="42"/>
      <c r="I662" s="42"/>
      <c r="J662" s="42"/>
      <c r="K662" s="43"/>
      <c r="L662" s="50"/>
      <c r="M662" s="2"/>
      <c r="N662" s="51"/>
      <c r="O662" s="52">
        <f>IF(C662=0,"",C662/B661)</f>
        <v>0.91666666666666663</v>
      </c>
      <c r="P662" s="53">
        <v>33</v>
      </c>
      <c r="Q662" s="54">
        <f t="shared" ref="Q662:Q669" si="72">IF(P662=0,"",P662/P661)</f>
        <v>0.91666666666666663</v>
      </c>
      <c r="R662" s="54">
        <f t="shared" ref="R662:R669" si="73">IF(P662=0,"",100%-Q662)</f>
        <v>8.333333333333337E-2</v>
      </c>
    </row>
    <row r="663" spans="1:19" ht="15.75" customHeight="1">
      <c r="A663" s="40">
        <v>1901</v>
      </c>
      <c r="B663" s="42"/>
      <c r="C663" s="42"/>
      <c r="D663" s="42">
        <v>28</v>
      </c>
      <c r="E663" s="42"/>
      <c r="F663" s="42"/>
      <c r="G663" s="42"/>
      <c r="H663" s="42"/>
      <c r="I663" s="42"/>
      <c r="J663" s="42"/>
      <c r="K663" s="43"/>
      <c r="L663" s="50"/>
      <c r="M663" s="2"/>
      <c r="N663" s="51"/>
      <c r="O663" s="52">
        <f>IF(D663=0,"",D663/C662)</f>
        <v>0.84848484848484851</v>
      </c>
      <c r="P663" s="53">
        <v>28</v>
      </c>
      <c r="Q663" s="54">
        <f t="shared" si="72"/>
        <v>0.84848484848484851</v>
      </c>
      <c r="R663" s="54">
        <f t="shared" si="73"/>
        <v>0.15151515151515149</v>
      </c>
      <c r="S663" s="8">
        <f>P663/P661</f>
        <v>0.77777777777777779</v>
      </c>
    </row>
    <row r="664" spans="1:19" ht="15.75" customHeight="1">
      <c r="A664" s="40">
        <v>1902</v>
      </c>
      <c r="B664" s="42"/>
      <c r="C664" s="42"/>
      <c r="D664" s="42"/>
      <c r="E664" s="42">
        <v>26</v>
      </c>
      <c r="F664" s="42"/>
      <c r="G664" s="42"/>
      <c r="H664" s="42"/>
      <c r="I664" s="42"/>
      <c r="J664" s="42"/>
      <c r="K664" s="43"/>
      <c r="L664" s="50"/>
      <c r="M664" s="2"/>
      <c r="N664" s="51"/>
      <c r="O664" s="52">
        <f>IF(E664=0,"",E664/D663)</f>
        <v>0.9285714285714286</v>
      </c>
      <c r="P664" s="53">
        <v>27</v>
      </c>
      <c r="Q664" s="54">
        <f t="shared" si="72"/>
        <v>0.9642857142857143</v>
      </c>
      <c r="R664" s="54">
        <f t="shared" si="73"/>
        <v>3.5714285714285698E-2</v>
      </c>
    </row>
    <row r="665" spans="1:19" ht="15.75" customHeight="1">
      <c r="A665" s="40">
        <v>2001</v>
      </c>
      <c r="B665" s="42"/>
      <c r="C665" s="42"/>
      <c r="D665" s="42"/>
      <c r="E665" s="42"/>
      <c r="F665" s="42">
        <v>25</v>
      </c>
      <c r="G665" s="42"/>
      <c r="H665" s="42"/>
      <c r="I665" s="42"/>
      <c r="J665" s="42"/>
      <c r="K665" s="43"/>
      <c r="L665" s="50"/>
      <c r="M665" s="2"/>
      <c r="N665" s="51"/>
      <c r="O665" s="52">
        <f>IF(F665=0,"",F665/E664)</f>
        <v>0.96153846153846156</v>
      </c>
      <c r="P665" s="53">
        <v>26</v>
      </c>
      <c r="Q665" s="54">
        <f t="shared" si="72"/>
        <v>0.96296296296296291</v>
      </c>
      <c r="R665" s="54">
        <f t="shared" si="73"/>
        <v>3.703703703703709E-2</v>
      </c>
    </row>
    <row r="666" spans="1:19" ht="15.75" customHeight="1">
      <c r="A666" s="40">
        <v>2002</v>
      </c>
      <c r="B666" s="42"/>
      <c r="C666" s="42"/>
      <c r="D666" s="42"/>
      <c r="E666" s="42"/>
      <c r="F666" s="42"/>
      <c r="G666" s="42">
        <v>25</v>
      </c>
      <c r="H666" s="42"/>
      <c r="I666" s="42"/>
      <c r="J666" s="42"/>
      <c r="K666" s="43"/>
      <c r="L666" s="50"/>
      <c r="M666" s="2"/>
      <c r="N666" s="51"/>
      <c r="O666" s="52">
        <f>IF(G666=0,"",G666/F665)</f>
        <v>1</v>
      </c>
      <c r="P666" s="53">
        <v>26</v>
      </c>
      <c r="Q666" s="54">
        <f t="shared" si="72"/>
        <v>1</v>
      </c>
      <c r="R666" s="54">
        <f t="shared" si="73"/>
        <v>0</v>
      </c>
    </row>
    <row r="667" spans="1:19" ht="15.75" customHeight="1">
      <c r="A667" s="40">
        <v>2101</v>
      </c>
      <c r="B667" s="42"/>
      <c r="C667" s="42"/>
      <c r="D667" s="42"/>
      <c r="E667" s="42"/>
      <c r="F667" s="42"/>
      <c r="G667" s="42"/>
      <c r="H667" s="42">
        <v>24</v>
      </c>
      <c r="I667" s="42"/>
      <c r="J667" s="42"/>
      <c r="K667" s="43"/>
      <c r="L667" s="50"/>
      <c r="M667" s="2"/>
      <c r="N667" s="51"/>
      <c r="O667" s="52">
        <f>IF(H667=0,"",H667/G666)</f>
        <v>0.96</v>
      </c>
      <c r="P667" s="53">
        <v>26</v>
      </c>
      <c r="Q667" s="54">
        <f t="shared" si="72"/>
        <v>1</v>
      </c>
      <c r="R667" s="54">
        <f t="shared" si="73"/>
        <v>0</v>
      </c>
    </row>
    <row r="668" spans="1:19" ht="15.75" customHeight="1">
      <c r="A668" s="40">
        <v>2102</v>
      </c>
      <c r="B668" s="42"/>
      <c r="C668" s="42"/>
      <c r="D668" s="42"/>
      <c r="E668" s="42"/>
      <c r="F668" s="42"/>
      <c r="G668" s="42"/>
      <c r="H668" s="42"/>
      <c r="I668" s="42">
        <v>24</v>
      </c>
      <c r="J668" s="42"/>
      <c r="K668" s="43"/>
      <c r="L668" s="50"/>
      <c r="M668" s="2"/>
      <c r="N668" s="51"/>
      <c r="O668" s="52">
        <f>IF(I668=0,"",I668/H667)</f>
        <v>1</v>
      </c>
      <c r="P668" s="53">
        <v>25</v>
      </c>
      <c r="Q668" s="54">
        <f t="shared" si="72"/>
        <v>0.96153846153846156</v>
      </c>
      <c r="R668" s="54">
        <f t="shared" si="73"/>
        <v>3.8461538461538436E-2</v>
      </c>
    </row>
    <row r="669" spans="1:19" ht="15.75" customHeight="1">
      <c r="A669" s="40">
        <v>2201</v>
      </c>
      <c r="B669" s="42"/>
      <c r="C669" s="42"/>
      <c r="D669" s="42"/>
      <c r="E669" s="42"/>
      <c r="F669" s="42"/>
      <c r="G669" s="42"/>
      <c r="H669" s="42"/>
      <c r="I669" s="42"/>
      <c r="J669" s="42">
        <v>24</v>
      </c>
      <c r="K669" s="43">
        <v>23</v>
      </c>
      <c r="L669" s="50"/>
      <c r="M669" s="2"/>
      <c r="N669" s="51"/>
      <c r="O669" s="55">
        <f>IF(J669=0,"",J669/I668)</f>
        <v>1</v>
      </c>
      <c r="P669" s="53">
        <v>25</v>
      </c>
      <c r="Q669" s="56">
        <f t="shared" si="72"/>
        <v>1</v>
      </c>
      <c r="R669" s="56">
        <f t="shared" si="73"/>
        <v>0</v>
      </c>
    </row>
    <row r="670" spans="1:19" ht="15.75" customHeight="1">
      <c r="A670" s="40">
        <v>2202</v>
      </c>
      <c r="B670" s="42"/>
      <c r="C670" s="42"/>
      <c r="D670" s="42"/>
      <c r="E670" s="42"/>
      <c r="F670" s="42"/>
      <c r="G670" s="42"/>
      <c r="H670" s="42"/>
      <c r="I670" s="42"/>
      <c r="J670" s="42">
        <v>1</v>
      </c>
      <c r="K670" s="88">
        <v>1</v>
      </c>
      <c r="L670" s="50"/>
      <c r="M670" s="2"/>
      <c r="N670" s="1"/>
      <c r="O670" s="83"/>
      <c r="P670" s="58">
        <v>1</v>
      </c>
      <c r="Q670" s="84"/>
      <c r="R670" s="85"/>
    </row>
    <row r="671" spans="1:19" ht="15.75" customHeight="1">
      <c r="A671" s="40">
        <v>2301</v>
      </c>
      <c r="B671" s="42"/>
      <c r="C671" s="42"/>
      <c r="D671" s="42"/>
      <c r="E671" s="42"/>
      <c r="F671" s="42"/>
      <c r="G671" s="42"/>
      <c r="H671" s="42"/>
      <c r="I671" s="42"/>
      <c r="J671" s="42"/>
      <c r="K671" s="43"/>
      <c r="L671" s="50"/>
      <c r="M671" s="2"/>
      <c r="N671" s="1"/>
      <c r="O671" s="61"/>
      <c r="P671" s="62"/>
      <c r="Q671" s="63"/>
      <c r="R671" s="61"/>
    </row>
    <row r="672" spans="1:19" ht="15.75" customHeight="1">
      <c r="A672" s="40">
        <v>2302</v>
      </c>
      <c r="B672" s="42"/>
      <c r="C672" s="42"/>
      <c r="D672" s="42"/>
      <c r="E672" s="42"/>
      <c r="F672" s="42"/>
      <c r="G672" s="42"/>
      <c r="H672" s="42"/>
      <c r="I672" s="42"/>
      <c r="J672" s="42"/>
      <c r="K672" s="43"/>
      <c r="L672" s="50"/>
      <c r="M672" s="2"/>
      <c r="N672" s="1"/>
      <c r="O672" s="61"/>
      <c r="P672" s="62"/>
      <c r="Q672" s="63"/>
      <c r="R672" s="61"/>
    </row>
    <row r="673" spans="1:22" ht="15.75" customHeight="1">
      <c r="A673" s="40">
        <v>2401</v>
      </c>
      <c r="B673" s="42"/>
      <c r="C673" s="42"/>
      <c r="D673" s="42"/>
      <c r="E673" s="42"/>
      <c r="F673" s="42"/>
      <c r="G673" s="42"/>
      <c r="H673" s="42"/>
      <c r="I673" s="42"/>
      <c r="J673" s="42"/>
      <c r="K673" s="43"/>
      <c r="L673" s="50"/>
      <c r="M673" s="2"/>
      <c r="N673" s="1"/>
      <c r="O673" s="61"/>
      <c r="P673" s="62"/>
      <c r="Q673" s="63"/>
      <c r="R673" s="61"/>
    </row>
    <row r="674" spans="1:22" ht="15.75" customHeight="1">
      <c r="A674" s="40">
        <v>2402</v>
      </c>
      <c r="B674" s="42"/>
      <c r="C674" s="42"/>
      <c r="D674" s="42"/>
      <c r="E674" s="42"/>
      <c r="F674" s="42"/>
      <c r="G674" s="42"/>
      <c r="H674" s="42"/>
      <c r="I674" s="42"/>
      <c r="J674" s="42"/>
      <c r="K674" s="43"/>
      <c r="L674" s="50"/>
      <c r="M674" s="2"/>
      <c r="N674" s="1"/>
      <c r="O674" s="64"/>
      <c r="P674" s="65"/>
      <c r="Q674" s="66"/>
      <c r="R674" s="67"/>
    </row>
    <row r="675" spans="1:22" ht="15.75" customHeight="1">
      <c r="A675" s="40">
        <v>2501</v>
      </c>
      <c r="B675" s="42"/>
      <c r="C675" s="42"/>
      <c r="D675" s="42"/>
      <c r="E675" s="42"/>
      <c r="F675" s="42"/>
      <c r="G675" s="42"/>
      <c r="H675" s="42"/>
      <c r="I675" s="42"/>
      <c r="J675" s="42"/>
      <c r="K675" s="43"/>
      <c r="L675" s="50"/>
      <c r="M675" s="2"/>
      <c r="N675" s="1"/>
      <c r="O675" s="68" t="s">
        <v>58</v>
      </c>
      <c r="P675" s="69">
        <v>20</v>
      </c>
      <c r="Q675" s="70">
        <f>IF(SUM(K663:K675)=0,"",SUM(K663:K675))</f>
        <v>24</v>
      </c>
      <c r="R675" s="71" t="s">
        <v>10</v>
      </c>
    </row>
    <row r="676" spans="1:22" ht="15.75" customHeight="1">
      <c r="A676" s="40">
        <v>2502</v>
      </c>
      <c r="B676" s="42"/>
      <c r="C676" s="42"/>
      <c r="D676" s="42"/>
      <c r="E676" s="42"/>
      <c r="F676" s="42"/>
      <c r="G676" s="42"/>
      <c r="H676" s="42"/>
      <c r="I676" s="42"/>
      <c r="J676" s="42"/>
      <c r="K676" s="43"/>
      <c r="L676" s="50"/>
      <c r="M676" s="2"/>
      <c r="N676" s="1"/>
      <c r="O676" s="72" t="s">
        <v>60</v>
      </c>
      <c r="P676" s="73">
        <f>IF(P675/B661=0,"",P675/B661)</f>
        <v>0.55555555555555558</v>
      </c>
      <c r="Q676" s="74">
        <f>IF(P675/Q675=0,"",P675/Q675)</f>
        <v>0.83333333333333337</v>
      </c>
      <c r="R676" s="75" t="s">
        <v>61</v>
      </c>
    </row>
    <row r="677" spans="1:22" ht="15.75" customHeight="1">
      <c r="A677" s="40">
        <v>2601</v>
      </c>
      <c r="B677" s="42"/>
      <c r="C677" s="42"/>
      <c r="D677" s="42"/>
      <c r="E677" s="42"/>
      <c r="F677" s="42"/>
      <c r="G677" s="42"/>
      <c r="H677" s="42"/>
      <c r="I677" s="42"/>
      <c r="J677" s="42"/>
      <c r="K677" s="43"/>
      <c r="L677" s="76"/>
      <c r="M677" s="77"/>
      <c r="N677" s="78"/>
      <c r="O677" s="77"/>
      <c r="P677" s="78"/>
      <c r="Q677" s="78"/>
      <c r="R677" s="79"/>
    </row>
    <row r="678" spans="1:22" ht="18" customHeight="1">
      <c r="A678" s="28"/>
      <c r="B678" s="1"/>
      <c r="C678" s="1"/>
      <c r="D678" s="151" t="s">
        <v>83</v>
      </c>
      <c r="E678" s="152"/>
      <c r="F678" s="152"/>
      <c r="G678" s="152"/>
      <c r="H678" s="152"/>
      <c r="I678" s="152"/>
      <c r="J678" s="153"/>
      <c r="K678" s="80">
        <f>SUM(K661:K674)</f>
        <v>24</v>
      </c>
      <c r="L678" s="81">
        <f>IF(K669=0,"",K669/B661)</f>
        <v>0.63888888888888884</v>
      </c>
      <c r="M678" s="81">
        <f>IF(K678=0,"",K678/B661)</f>
        <v>0.66666666666666663</v>
      </c>
      <c r="N678" s="81">
        <f>IF(K669=0,"",M678-L678)</f>
        <v>2.777777777777779E-2</v>
      </c>
      <c r="O678" s="2"/>
      <c r="P678" s="1"/>
      <c r="Q678" s="25"/>
      <c r="R678" s="2"/>
    </row>
    <row r="679" spans="1:22" ht="12.75" customHeight="1">
      <c r="L679" s="2"/>
      <c r="M679" s="2"/>
      <c r="O679" s="2"/>
    </row>
    <row r="680" spans="1:22" ht="12.75" customHeight="1">
      <c r="L680" s="2"/>
      <c r="M680" s="2"/>
      <c r="O680" s="2"/>
    </row>
    <row r="681" spans="1:22" ht="26.25" customHeight="1">
      <c r="B681" s="154" t="s">
        <v>72</v>
      </c>
      <c r="C681" s="155"/>
      <c r="D681" s="155"/>
      <c r="E681" s="155"/>
      <c r="F681" s="155"/>
      <c r="G681" s="155"/>
      <c r="H681" s="155"/>
      <c r="I681" s="155"/>
      <c r="J681" s="155"/>
      <c r="K681" s="39" t="s">
        <v>89</v>
      </c>
      <c r="L681" s="2"/>
      <c r="M681" s="2"/>
      <c r="N681" s="1"/>
      <c r="O681" s="2"/>
      <c r="P681" s="1"/>
      <c r="Q681" s="1"/>
      <c r="R681" s="1"/>
      <c r="V681" s="142">
        <f>AVERAGE(L678,L700)</f>
        <v>0.53373015873015872</v>
      </c>
    </row>
    <row r="682" spans="1:22" ht="20.25" customHeight="1">
      <c r="A682" s="156" t="s">
        <v>9</v>
      </c>
      <c r="B682" s="157" t="s">
        <v>73</v>
      </c>
      <c r="C682" s="152"/>
      <c r="D682" s="152"/>
      <c r="E682" s="152"/>
      <c r="F682" s="152"/>
      <c r="G682" s="152"/>
      <c r="H682" s="152"/>
      <c r="I682" s="152"/>
      <c r="J682" s="153"/>
      <c r="K682" s="158" t="s">
        <v>10</v>
      </c>
      <c r="L682" s="150" t="s">
        <v>2</v>
      </c>
      <c r="M682" s="150" t="s">
        <v>3</v>
      </c>
      <c r="N682" s="159" t="s">
        <v>4</v>
      </c>
      <c r="O682" s="150" t="s">
        <v>5</v>
      </c>
      <c r="P682" s="148" t="s">
        <v>6</v>
      </c>
      <c r="Q682" s="148" t="s">
        <v>7</v>
      </c>
      <c r="R682" s="150" t="s">
        <v>8</v>
      </c>
    </row>
    <row r="683" spans="1:22" ht="15.75" customHeight="1">
      <c r="A683" s="149"/>
      <c r="B683" s="40" t="s">
        <v>74</v>
      </c>
      <c r="C683" s="40" t="s">
        <v>75</v>
      </c>
      <c r="D683" s="40" t="s">
        <v>76</v>
      </c>
      <c r="E683" s="40" t="s">
        <v>77</v>
      </c>
      <c r="F683" s="40" t="s">
        <v>78</v>
      </c>
      <c r="G683" s="40" t="s">
        <v>79</v>
      </c>
      <c r="H683" s="40" t="s">
        <v>80</v>
      </c>
      <c r="I683" s="40" t="s">
        <v>81</v>
      </c>
      <c r="J683" s="40" t="s">
        <v>82</v>
      </c>
      <c r="K683" s="149"/>
      <c r="L683" s="149"/>
      <c r="M683" s="149"/>
      <c r="N683" s="149"/>
      <c r="O683" s="149"/>
      <c r="P683" s="149"/>
      <c r="Q683" s="149"/>
      <c r="R683" s="149"/>
    </row>
    <row r="684" spans="1:22" ht="15.75" customHeight="1">
      <c r="A684" s="40">
        <v>1802</v>
      </c>
      <c r="B684" s="41">
        <v>63</v>
      </c>
      <c r="C684" s="42"/>
      <c r="D684" s="42"/>
      <c r="E684" s="42"/>
      <c r="F684" s="42"/>
      <c r="G684" s="42"/>
      <c r="H684" s="42"/>
      <c r="I684" s="42"/>
      <c r="J684" s="42"/>
      <c r="K684" s="43"/>
      <c r="L684" s="44"/>
      <c r="M684" s="45"/>
      <c r="N684" s="46"/>
      <c r="O684" s="47"/>
      <c r="P684" s="48">
        <f>B684</f>
        <v>63</v>
      </c>
      <c r="Q684" s="49"/>
      <c r="R684" s="47"/>
    </row>
    <row r="685" spans="1:22" ht="15.75" customHeight="1">
      <c r="A685" s="40">
        <v>1901</v>
      </c>
      <c r="B685" s="42"/>
      <c r="C685" s="42">
        <v>52</v>
      </c>
      <c r="D685" s="42"/>
      <c r="E685" s="42"/>
      <c r="F685" s="42"/>
      <c r="G685" s="42"/>
      <c r="H685" s="42"/>
      <c r="I685" s="42"/>
      <c r="J685" s="42"/>
      <c r="K685" s="43"/>
      <c r="L685" s="50"/>
      <c r="M685" s="2"/>
      <c r="N685" s="51"/>
      <c r="O685" s="52">
        <f>IF(C685=0,"",C685/B684)</f>
        <v>0.82539682539682535</v>
      </c>
      <c r="P685" s="53">
        <v>52</v>
      </c>
      <c r="Q685" s="54">
        <f t="shared" ref="Q685:Q692" si="74">IF(P685=0,"",P685/P684)</f>
        <v>0.82539682539682535</v>
      </c>
      <c r="R685" s="54">
        <f t="shared" ref="R685:R692" si="75">IF(P685=0,"",100%-Q685)</f>
        <v>0.17460317460317465</v>
      </c>
    </row>
    <row r="686" spans="1:22" ht="15.75" customHeight="1">
      <c r="A686" s="40">
        <v>1902</v>
      </c>
      <c r="B686" s="42"/>
      <c r="C686" s="42"/>
      <c r="D686" s="42">
        <v>44</v>
      </c>
      <c r="E686" s="42"/>
      <c r="F686" s="42"/>
      <c r="G686" s="42"/>
      <c r="H686" s="42"/>
      <c r="I686" s="42"/>
      <c r="J686" s="42"/>
      <c r="K686" s="43"/>
      <c r="L686" s="50"/>
      <c r="M686" s="2"/>
      <c r="N686" s="51"/>
      <c r="O686" s="52">
        <f>IF(D686=0,"",D686/C685)</f>
        <v>0.84615384615384615</v>
      </c>
      <c r="P686" s="53">
        <v>45</v>
      </c>
      <c r="Q686" s="54">
        <f t="shared" si="74"/>
        <v>0.86538461538461542</v>
      </c>
      <c r="R686" s="54">
        <f t="shared" si="75"/>
        <v>0.13461538461538458</v>
      </c>
      <c r="S686" s="8">
        <f>P686/P684</f>
        <v>0.7142857142857143</v>
      </c>
    </row>
    <row r="687" spans="1:22" ht="15.75" customHeight="1">
      <c r="A687" s="40">
        <v>2001</v>
      </c>
      <c r="B687" s="42"/>
      <c r="C687" s="42"/>
      <c r="D687" s="42"/>
      <c r="E687" s="42">
        <v>44</v>
      </c>
      <c r="F687" s="42"/>
      <c r="G687" s="42"/>
      <c r="H687" s="42"/>
      <c r="I687" s="42"/>
      <c r="J687" s="42"/>
      <c r="K687" s="43"/>
      <c r="L687" s="50"/>
      <c r="M687" s="2"/>
      <c r="N687" s="51"/>
      <c r="O687" s="52">
        <f>IF(E687=0,"",E687/D686)</f>
        <v>1</v>
      </c>
      <c r="P687" s="53">
        <v>45</v>
      </c>
      <c r="Q687" s="54">
        <f t="shared" si="74"/>
        <v>1</v>
      </c>
      <c r="R687" s="54">
        <f t="shared" si="75"/>
        <v>0</v>
      </c>
    </row>
    <row r="688" spans="1:22" ht="15.75" customHeight="1">
      <c r="A688" s="40">
        <v>2002</v>
      </c>
      <c r="B688" s="42"/>
      <c r="C688" s="42"/>
      <c r="D688" s="42"/>
      <c r="E688" s="42"/>
      <c r="F688" s="42">
        <v>43</v>
      </c>
      <c r="G688" s="42"/>
      <c r="H688" s="42"/>
      <c r="I688" s="42"/>
      <c r="J688" s="42"/>
      <c r="K688" s="43"/>
      <c r="L688" s="50"/>
      <c r="M688" s="2"/>
      <c r="N688" s="51"/>
      <c r="O688" s="52">
        <f>IF(F688=0,"",F688/E687)</f>
        <v>0.97727272727272729</v>
      </c>
      <c r="P688" s="53">
        <v>45</v>
      </c>
      <c r="Q688" s="54">
        <f t="shared" si="74"/>
        <v>1</v>
      </c>
      <c r="R688" s="54">
        <f t="shared" si="75"/>
        <v>0</v>
      </c>
    </row>
    <row r="689" spans="1:18" ht="15.75" customHeight="1">
      <c r="A689" s="40">
        <v>2101</v>
      </c>
      <c r="B689" s="42"/>
      <c r="C689" s="42"/>
      <c r="D689" s="42"/>
      <c r="E689" s="42"/>
      <c r="F689" s="42"/>
      <c r="G689" s="42">
        <v>40</v>
      </c>
      <c r="H689" s="42"/>
      <c r="I689" s="42"/>
      <c r="J689" s="42"/>
      <c r="K689" s="43"/>
      <c r="L689" s="50"/>
      <c r="M689" s="2"/>
      <c r="N689" s="51"/>
      <c r="O689" s="52">
        <f>IF(G689=0,"",G689/F688)</f>
        <v>0.93023255813953487</v>
      </c>
      <c r="P689" s="53">
        <v>43</v>
      </c>
      <c r="Q689" s="54">
        <f t="shared" si="74"/>
        <v>0.9555555555555556</v>
      </c>
      <c r="R689" s="54">
        <f t="shared" si="75"/>
        <v>4.4444444444444398E-2</v>
      </c>
    </row>
    <row r="690" spans="1:18" ht="15.75" customHeight="1">
      <c r="A690" s="40">
        <v>2102</v>
      </c>
      <c r="B690" s="42"/>
      <c r="C690" s="42"/>
      <c r="D690" s="42"/>
      <c r="E690" s="42"/>
      <c r="F690" s="42"/>
      <c r="G690" s="42"/>
      <c r="H690" s="42">
        <v>39</v>
      </c>
      <c r="I690" s="42"/>
      <c r="J690" s="42"/>
      <c r="K690" s="43"/>
      <c r="L690" s="50"/>
      <c r="M690" s="2"/>
      <c r="N690" s="51"/>
      <c r="O690" s="52">
        <f>IF(H690=0,"",H690/G689)</f>
        <v>0.97499999999999998</v>
      </c>
      <c r="P690" s="53">
        <v>43</v>
      </c>
      <c r="Q690" s="54">
        <f t="shared" si="74"/>
        <v>1</v>
      </c>
      <c r="R690" s="54">
        <f t="shared" si="75"/>
        <v>0</v>
      </c>
    </row>
    <row r="691" spans="1:18" ht="15.75" customHeight="1">
      <c r="A691" s="40">
        <v>2201</v>
      </c>
      <c r="B691" s="42"/>
      <c r="C691" s="42"/>
      <c r="D691" s="42"/>
      <c r="E691" s="42"/>
      <c r="F691" s="42"/>
      <c r="G691" s="42"/>
      <c r="H691" s="42"/>
      <c r="I691" s="42">
        <v>37</v>
      </c>
      <c r="J691" s="42"/>
      <c r="K691" s="43"/>
      <c r="L691" s="50"/>
      <c r="M691" s="2"/>
      <c r="N691" s="51"/>
      <c r="O691" s="52">
        <f>IF(I691=0,"",I691/H690)</f>
        <v>0.94871794871794868</v>
      </c>
      <c r="P691" s="53">
        <v>42</v>
      </c>
      <c r="Q691" s="54">
        <f t="shared" si="74"/>
        <v>0.97674418604651159</v>
      </c>
      <c r="R691" s="54">
        <f t="shared" si="75"/>
        <v>2.3255813953488413E-2</v>
      </c>
    </row>
    <row r="692" spans="1:18" ht="15.75" customHeight="1">
      <c r="A692" s="40">
        <v>2202</v>
      </c>
      <c r="B692" s="42"/>
      <c r="C692" s="42"/>
      <c r="D692" s="42"/>
      <c r="E692" s="42"/>
      <c r="F692" s="42"/>
      <c r="G692" s="42"/>
      <c r="H692" s="42"/>
      <c r="I692" s="42"/>
      <c r="J692" s="42">
        <v>37</v>
      </c>
      <c r="K692" s="88">
        <v>27</v>
      </c>
      <c r="L692" s="50"/>
      <c r="M692" s="2"/>
      <c r="N692" s="51"/>
      <c r="O692" s="55">
        <f>IF(J692=0,"",J692/I691)</f>
        <v>1</v>
      </c>
      <c r="P692" s="53">
        <v>41</v>
      </c>
      <c r="Q692" s="56">
        <f t="shared" si="74"/>
        <v>0.97619047619047616</v>
      </c>
      <c r="R692" s="56">
        <f t="shared" si="75"/>
        <v>2.3809523809523836E-2</v>
      </c>
    </row>
    <row r="693" spans="1:18" ht="15.75" customHeight="1">
      <c r="A693" s="40">
        <v>2301</v>
      </c>
      <c r="B693" s="42"/>
      <c r="C693" s="42"/>
      <c r="D693" s="42"/>
      <c r="E693" s="42"/>
      <c r="F693" s="42"/>
      <c r="G693" s="42"/>
      <c r="H693" s="42"/>
      <c r="I693" s="42"/>
      <c r="J693" s="42">
        <v>8</v>
      </c>
      <c r="K693" s="43">
        <v>5</v>
      </c>
      <c r="L693" s="50"/>
      <c r="M693" s="2"/>
      <c r="N693" s="1"/>
      <c r="O693" s="83"/>
      <c r="P693" s="58">
        <v>11</v>
      </c>
      <c r="Q693" s="84"/>
      <c r="R693" s="85"/>
    </row>
    <row r="694" spans="1:18" ht="15.75" customHeight="1">
      <c r="A694" s="40">
        <v>2302</v>
      </c>
      <c r="B694" s="42"/>
      <c r="C694" s="42"/>
      <c r="D694" s="42"/>
      <c r="E694" s="42"/>
      <c r="F694" s="42"/>
      <c r="G694" s="42"/>
      <c r="H694" s="42"/>
      <c r="I694" s="42"/>
      <c r="J694" s="42">
        <v>3</v>
      </c>
      <c r="K694" s="43">
        <v>3</v>
      </c>
      <c r="L694" s="50"/>
      <c r="M694" s="2"/>
      <c r="N694" s="1"/>
      <c r="O694" s="61"/>
      <c r="P694" s="62">
        <v>6</v>
      </c>
      <c r="Q694" s="63"/>
      <c r="R694" s="61"/>
    </row>
    <row r="695" spans="1:18" ht="15.75" customHeight="1">
      <c r="A695" s="40">
        <v>2401</v>
      </c>
      <c r="B695" s="42"/>
      <c r="C695" s="42"/>
      <c r="D695" s="42"/>
      <c r="E695" s="42"/>
      <c r="F695" s="42"/>
      <c r="G695" s="42"/>
      <c r="H695" s="42"/>
      <c r="I695" s="42"/>
      <c r="J695" s="42">
        <v>3</v>
      </c>
      <c r="K695" s="43">
        <v>2</v>
      </c>
      <c r="L695" s="50"/>
      <c r="M695" s="2"/>
      <c r="N695" s="1"/>
      <c r="O695" s="61"/>
      <c r="P695" s="62">
        <v>3</v>
      </c>
      <c r="Q695" s="63"/>
      <c r="R695" s="61"/>
    </row>
    <row r="696" spans="1:18" ht="15.75" customHeight="1">
      <c r="A696" s="40">
        <v>2402</v>
      </c>
      <c r="B696" s="42"/>
      <c r="C696" s="42"/>
      <c r="D696" s="42"/>
      <c r="E696" s="42"/>
      <c r="F696" s="42"/>
      <c r="G696" s="42"/>
      <c r="H696" s="42"/>
      <c r="I696" s="42"/>
      <c r="J696" s="42"/>
      <c r="K696" s="43"/>
      <c r="L696" s="50"/>
      <c r="M696" s="2"/>
      <c r="N696" s="1"/>
      <c r="O696" s="61"/>
      <c r="P696" s="62"/>
      <c r="Q696" s="63"/>
      <c r="R696" s="61"/>
    </row>
    <row r="697" spans="1:18" ht="15.75" customHeight="1">
      <c r="A697" s="40">
        <v>2501</v>
      </c>
      <c r="B697" s="42"/>
      <c r="C697" s="42"/>
      <c r="D697" s="42"/>
      <c r="E697" s="42"/>
      <c r="F697" s="42"/>
      <c r="G697" s="42"/>
      <c r="H697" s="42"/>
      <c r="I697" s="42"/>
      <c r="J697" s="42"/>
      <c r="K697" s="43"/>
      <c r="L697" s="50"/>
      <c r="M697" s="2"/>
      <c r="N697" s="1"/>
      <c r="O697" s="68" t="s">
        <v>58</v>
      </c>
      <c r="P697" s="69">
        <v>26</v>
      </c>
      <c r="Q697" s="70">
        <f>IF(SUM(K686:K697)=0,"",SUM(K686:K697))</f>
        <v>37</v>
      </c>
      <c r="R697" s="71" t="s">
        <v>10</v>
      </c>
    </row>
    <row r="698" spans="1:18" ht="15.75" customHeight="1">
      <c r="A698" s="40">
        <v>2502</v>
      </c>
      <c r="B698" s="42"/>
      <c r="C698" s="42"/>
      <c r="D698" s="42"/>
      <c r="E698" s="42"/>
      <c r="F698" s="42"/>
      <c r="G698" s="42"/>
      <c r="H698" s="42"/>
      <c r="I698" s="42"/>
      <c r="J698" s="42"/>
      <c r="K698" s="43"/>
      <c r="L698" s="50"/>
      <c r="M698" s="2"/>
      <c r="N698" s="1"/>
      <c r="O698" s="72" t="s">
        <v>60</v>
      </c>
      <c r="P698" s="73">
        <f>IF(P697/B684=0,"",P697/B684)</f>
        <v>0.41269841269841268</v>
      </c>
      <c r="Q698" s="74">
        <f>IF(P697/Q697=0,"",P697/Q697)</f>
        <v>0.70270270270270274</v>
      </c>
      <c r="R698" s="75" t="s">
        <v>61</v>
      </c>
    </row>
    <row r="699" spans="1:18" ht="15.75" customHeight="1">
      <c r="A699" s="40">
        <v>2601</v>
      </c>
      <c r="B699" s="42"/>
      <c r="C699" s="42"/>
      <c r="D699" s="42"/>
      <c r="E699" s="42"/>
      <c r="F699" s="42"/>
      <c r="G699" s="42"/>
      <c r="H699" s="42"/>
      <c r="I699" s="42"/>
      <c r="J699" s="42"/>
      <c r="K699" s="43"/>
      <c r="L699" s="76"/>
      <c r="M699" s="77"/>
      <c r="N699" s="78"/>
      <c r="O699" s="77"/>
      <c r="P699" s="78"/>
      <c r="Q699" s="78"/>
      <c r="R699" s="79"/>
    </row>
    <row r="700" spans="1:18" ht="18" customHeight="1">
      <c r="A700" s="28"/>
      <c r="B700" s="1"/>
      <c r="C700" s="1"/>
      <c r="D700" s="151" t="s">
        <v>83</v>
      </c>
      <c r="E700" s="152"/>
      <c r="F700" s="152"/>
      <c r="G700" s="152"/>
      <c r="H700" s="152"/>
      <c r="I700" s="152"/>
      <c r="J700" s="153"/>
      <c r="K700" s="80">
        <f>SUM(K684:K696)</f>
        <v>37</v>
      </c>
      <c r="L700" s="81">
        <f>IF(K692=0,"",K692/B684)</f>
        <v>0.42857142857142855</v>
      </c>
      <c r="M700" s="81">
        <f>IF(K700=0,"",K700/B684)</f>
        <v>0.58730158730158732</v>
      </c>
      <c r="N700" s="81">
        <f>IF(K692=0,"",M700-L700)</f>
        <v>0.15873015873015878</v>
      </c>
      <c r="O700" s="2"/>
      <c r="P700" s="1"/>
      <c r="Q700" s="25"/>
      <c r="R700" s="2"/>
    </row>
    <row r="701" spans="1:18" ht="12.75" customHeight="1">
      <c r="L701" s="2"/>
      <c r="M701" s="2"/>
      <c r="O701" s="2"/>
    </row>
    <row r="702" spans="1:18" ht="12.75" customHeight="1">
      <c r="L702" s="2"/>
      <c r="M702" s="2"/>
      <c r="O702" s="2"/>
    </row>
    <row r="703" spans="1:18" ht="26.25" customHeight="1">
      <c r="B703" s="154" t="s">
        <v>72</v>
      </c>
      <c r="C703" s="155"/>
      <c r="D703" s="155"/>
      <c r="E703" s="155"/>
      <c r="F703" s="155"/>
      <c r="G703" s="155"/>
      <c r="H703" s="155"/>
      <c r="I703" s="155"/>
      <c r="J703" s="155"/>
      <c r="K703" s="39" t="s">
        <v>90</v>
      </c>
      <c r="L703" s="2"/>
      <c r="M703" s="2"/>
      <c r="N703" s="1"/>
      <c r="O703" s="2"/>
      <c r="P703" s="1"/>
      <c r="Q703" s="1"/>
      <c r="R703" s="1"/>
    </row>
    <row r="704" spans="1:18" ht="20.25" customHeight="1">
      <c r="A704" s="156" t="s">
        <v>9</v>
      </c>
      <c r="B704" s="157" t="s">
        <v>73</v>
      </c>
      <c r="C704" s="152"/>
      <c r="D704" s="152"/>
      <c r="E704" s="152"/>
      <c r="F704" s="152"/>
      <c r="G704" s="152"/>
      <c r="H704" s="152"/>
      <c r="I704" s="152"/>
      <c r="J704" s="153"/>
      <c r="K704" s="158" t="s">
        <v>10</v>
      </c>
      <c r="L704" s="150" t="s">
        <v>2</v>
      </c>
      <c r="M704" s="150" t="s">
        <v>3</v>
      </c>
      <c r="N704" s="159" t="s">
        <v>4</v>
      </c>
      <c r="O704" s="150" t="s">
        <v>5</v>
      </c>
      <c r="P704" s="148" t="s">
        <v>6</v>
      </c>
      <c r="Q704" s="148" t="s">
        <v>7</v>
      </c>
      <c r="R704" s="150" t="s">
        <v>8</v>
      </c>
    </row>
    <row r="705" spans="1:19" ht="15.75" customHeight="1">
      <c r="A705" s="149"/>
      <c r="B705" s="40" t="s">
        <v>74</v>
      </c>
      <c r="C705" s="40" t="s">
        <v>75</v>
      </c>
      <c r="D705" s="40" t="s">
        <v>76</v>
      </c>
      <c r="E705" s="40" t="s">
        <v>77</v>
      </c>
      <c r="F705" s="40" t="s">
        <v>78</v>
      </c>
      <c r="G705" s="40" t="s">
        <v>79</v>
      </c>
      <c r="H705" s="40" t="s">
        <v>80</v>
      </c>
      <c r="I705" s="40" t="s">
        <v>81</v>
      </c>
      <c r="J705" s="40" t="s">
        <v>82</v>
      </c>
      <c r="K705" s="149"/>
      <c r="L705" s="149"/>
      <c r="M705" s="149"/>
      <c r="N705" s="149"/>
      <c r="O705" s="149"/>
      <c r="P705" s="149"/>
      <c r="Q705" s="149"/>
      <c r="R705" s="149"/>
    </row>
    <row r="706" spans="1:19" ht="15.75" customHeight="1">
      <c r="A706" s="40">
        <v>1901</v>
      </c>
      <c r="B706" s="41">
        <v>37</v>
      </c>
      <c r="C706" s="42"/>
      <c r="D706" s="42"/>
      <c r="E706" s="42"/>
      <c r="F706" s="42"/>
      <c r="G706" s="42"/>
      <c r="H706" s="42"/>
      <c r="I706" s="42"/>
      <c r="J706" s="42"/>
      <c r="K706" s="43"/>
      <c r="L706" s="44"/>
      <c r="M706" s="45"/>
      <c r="N706" s="46"/>
      <c r="O706" s="47"/>
      <c r="P706" s="48">
        <f>B706</f>
        <v>37</v>
      </c>
      <c r="Q706" s="49"/>
      <c r="R706" s="47"/>
    </row>
    <row r="707" spans="1:19" ht="15.75" customHeight="1">
      <c r="A707" s="40">
        <v>1902</v>
      </c>
      <c r="B707" s="42"/>
      <c r="C707" s="42">
        <v>35</v>
      </c>
      <c r="D707" s="42"/>
      <c r="E707" s="42"/>
      <c r="F707" s="42"/>
      <c r="G707" s="42"/>
      <c r="H707" s="42"/>
      <c r="I707" s="42"/>
      <c r="J707" s="42"/>
      <c r="K707" s="43"/>
      <c r="L707" s="50"/>
      <c r="M707" s="2"/>
      <c r="N707" s="51"/>
      <c r="O707" s="52">
        <f>IF(C707=0,"",C707/B706)</f>
        <v>0.94594594594594594</v>
      </c>
      <c r="P707" s="53">
        <v>35</v>
      </c>
      <c r="Q707" s="54">
        <f t="shared" ref="Q707:Q714" si="76">IF(P707=0,"",P707/P706)</f>
        <v>0.94594594594594594</v>
      </c>
      <c r="R707" s="54">
        <f t="shared" ref="R707:R714" si="77">IF(P707=0,"",100%-Q707)</f>
        <v>5.4054054054054057E-2</v>
      </c>
    </row>
    <row r="708" spans="1:19" ht="15.75" customHeight="1">
      <c r="A708" s="40">
        <v>2001</v>
      </c>
      <c r="B708" s="42"/>
      <c r="C708" s="42"/>
      <c r="D708" s="42">
        <v>32</v>
      </c>
      <c r="E708" s="42"/>
      <c r="F708" s="42"/>
      <c r="G708" s="42"/>
      <c r="H708" s="42"/>
      <c r="I708" s="42"/>
      <c r="J708" s="42"/>
      <c r="K708" s="43"/>
      <c r="L708" s="50"/>
      <c r="M708" s="2"/>
      <c r="N708" s="51"/>
      <c r="O708" s="52">
        <f>IF(D708=0,"",D708/C707)</f>
        <v>0.91428571428571426</v>
      </c>
      <c r="P708" s="53">
        <v>32</v>
      </c>
      <c r="Q708" s="54">
        <f t="shared" si="76"/>
        <v>0.91428571428571426</v>
      </c>
      <c r="R708" s="54">
        <f t="shared" si="77"/>
        <v>8.5714285714285743E-2</v>
      </c>
      <c r="S708" s="8">
        <f>P708/P706</f>
        <v>0.86486486486486491</v>
      </c>
    </row>
    <row r="709" spans="1:19" ht="15.75" customHeight="1">
      <c r="A709" s="40">
        <v>2002</v>
      </c>
      <c r="B709" s="42"/>
      <c r="C709" s="42"/>
      <c r="D709" s="42"/>
      <c r="E709" s="42">
        <v>28</v>
      </c>
      <c r="F709" s="42"/>
      <c r="G709" s="42"/>
      <c r="H709" s="42"/>
      <c r="I709" s="42"/>
      <c r="J709" s="42"/>
      <c r="K709" s="43"/>
      <c r="L709" s="50"/>
      <c r="M709" s="2"/>
      <c r="N709" s="51"/>
      <c r="O709" s="52">
        <f>IF(E709=0,"",E709/D708)</f>
        <v>0.875</v>
      </c>
      <c r="P709" s="53">
        <v>31</v>
      </c>
      <c r="Q709" s="54">
        <f t="shared" si="76"/>
        <v>0.96875</v>
      </c>
      <c r="R709" s="54">
        <f t="shared" si="77"/>
        <v>3.125E-2</v>
      </c>
    </row>
    <row r="710" spans="1:19" ht="15.75" customHeight="1">
      <c r="A710" s="40">
        <v>2101</v>
      </c>
      <c r="B710" s="42"/>
      <c r="C710" s="42"/>
      <c r="D710" s="42"/>
      <c r="E710" s="42"/>
      <c r="F710" s="42">
        <v>26</v>
      </c>
      <c r="G710" s="42"/>
      <c r="H710" s="42"/>
      <c r="I710" s="42"/>
      <c r="J710" s="42"/>
      <c r="K710" s="43"/>
      <c r="L710" s="50"/>
      <c r="M710" s="2"/>
      <c r="N710" s="51"/>
      <c r="O710" s="52">
        <f>IF(F710=0,"",F710/E709)</f>
        <v>0.9285714285714286</v>
      </c>
      <c r="P710" s="53">
        <v>28</v>
      </c>
      <c r="Q710" s="54">
        <f t="shared" si="76"/>
        <v>0.90322580645161288</v>
      </c>
      <c r="R710" s="54">
        <f t="shared" si="77"/>
        <v>9.6774193548387122E-2</v>
      </c>
    </row>
    <row r="711" spans="1:19" ht="15.75" customHeight="1">
      <c r="A711" s="40">
        <v>2102</v>
      </c>
      <c r="B711" s="42"/>
      <c r="C711" s="42"/>
      <c r="D711" s="42"/>
      <c r="E711" s="42"/>
      <c r="F711" s="42"/>
      <c r="G711" s="42">
        <v>26</v>
      </c>
      <c r="H711" s="42"/>
      <c r="I711" s="42"/>
      <c r="J711" s="42"/>
      <c r="K711" s="43"/>
      <c r="L711" s="50"/>
      <c r="M711" s="2"/>
      <c r="N711" s="51"/>
      <c r="O711" s="52">
        <f>IF(G711=0,"",G711/F710)</f>
        <v>1</v>
      </c>
      <c r="P711" s="53">
        <v>25</v>
      </c>
      <c r="Q711" s="54">
        <f t="shared" si="76"/>
        <v>0.8928571428571429</v>
      </c>
      <c r="R711" s="54">
        <f t="shared" si="77"/>
        <v>0.1071428571428571</v>
      </c>
    </row>
    <row r="712" spans="1:19" ht="15.75" customHeight="1">
      <c r="A712" s="40">
        <v>2201</v>
      </c>
      <c r="B712" s="42"/>
      <c r="C712" s="42"/>
      <c r="D712" s="42"/>
      <c r="E712" s="42"/>
      <c r="F712" s="42"/>
      <c r="G712" s="42"/>
      <c r="H712" s="42">
        <v>26</v>
      </c>
      <c r="I712" s="42"/>
      <c r="J712" s="42"/>
      <c r="K712" s="43"/>
      <c r="L712" s="50"/>
      <c r="M712" s="2"/>
      <c r="N712" s="51"/>
      <c r="O712" s="52">
        <f>IF(H712=0,"",H712/G711)</f>
        <v>1</v>
      </c>
      <c r="P712" s="53">
        <v>27</v>
      </c>
      <c r="Q712" s="54">
        <f t="shared" si="76"/>
        <v>1.08</v>
      </c>
      <c r="R712" s="54">
        <f t="shared" si="77"/>
        <v>-8.0000000000000071E-2</v>
      </c>
    </row>
    <row r="713" spans="1:19" ht="15.75" customHeight="1">
      <c r="A713" s="40">
        <v>2202</v>
      </c>
      <c r="B713" s="42"/>
      <c r="C713" s="42"/>
      <c r="D713" s="42"/>
      <c r="E713" s="42"/>
      <c r="F713" s="42"/>
      <c r="G713" s="42"/>
      <c r="H713" s="42"/>
      <c r="I713" s="42">
        <v>26</v>
      </c>
      <c r="J713" s="42"/>
      <c r="K713" s="43"/>
      <c r="L713" s="50"/>
      <c r="M713" s="2"/>
      <c r="N713" s="51"/>
      <c r="O713" s="52">
        <f>IF(I713=0,"",I713/H712)</f>
        <v>1</v>
      </c>
      <c r="P713" s="53">
        <v>27</v>
      </c>
      <c r="Q713" s="54">
        <f t="shared" si="76"/>
        <v>1</v>
      </c>
      <c r="R713" s="54">
        <f t="shared" si="77"/>
        <v>0</v>
      </c>
    </row>
    <row r="714" spans="1:19" ht="15.75" customHeight="1">
      <c r="A714" s="40">
        <v>2301</v>
      </c>
      <c r="B714" s="42"/>
      <c r="C714" s="42"/>
      <c r="D714" s="42"/>
      <c r="E714" s="42"/>
      <c r="F714" s="42"/>
      <c r="G714" s="42"/>
      <c r="H714" s="42"/>
      <c r="I714" s="42"/>
      <c r="J714" s="42">
        <v>26</v>
      </c>
      <c r="K714" s="43">
        <v>8</v>
      </c>
      <c r="L714" s="50"/>
      <c r="M714" s="2"/>
      <c r="N714" s="51"/>
      <c r="O714" s="55">
        <f>IF(J714=0,"",J714/I713)</f>
        <v>1</v>
      </c>
      <c r="P714" s="53">
        <v>27</v>
      </c>
      <c r="Q714" s="56">
        <f t="shared" si="76"/>
        <v>1</v>
      </c>
      <c r="R714" s="56">
        <f t="shared" si="77"/>
        <v>0</v>
      </c>
    </row>
    <row r="715" spans="1:19" ht="15.75" customHeight="1">
      <c r="A715" s="40">
        <v>2302</v>
      </c>
      <c r="B715" s="42"/>
      <c r="C715" s="42"/>
      <c r="D715" s="42"/>
      <c r="E715" s="42"/>
      <c r="F715" s="42"/>
      <c r="G715" s="42"/>
      <c r="H715" s="42"/>
      <c r="I715" s="42"/>
      <c r="J715" s="42">
        <v>6</v>
      </c>
      <c r="K715" s="43">
        <v>6</v>
      </c>
      <c r="L715" s="50"/>
      <c r="M715" s="2"/>
      <c r="N715" s="1"/>
      <c r="O715" s="83"/>
      <c r="P715" s="58">
        <v>7</v>
      </c>
      <c r="Q715" s="84"/>
      <c r="R715" s="85"/>
    </row>
    <row r="716" spans="1:19" ht="15.75" customHeight="1">
      <c r="A716" s="40">
        <v>2401</v>
      </c>
      <c r="B716" s="42"/>
      <c r="C716" s="42"/>
      <c r="D716" s="42"/>
      <c r="E716" s="42"/>
      <c r="F716" s="42"/>
      <c r="G716" s="42"/>
      <c r="H716" s="42"/>
      <c r="I716" s="42"/>
      <c r="J716" s="42">
        <v>2</v>
      </c>
      <c r="K716" s="43">
        <v>2</v>
      </c>
      <c r="L716" s="50"/>
      <c r="M716" s="2"/>
      <c r="N716" s="1"/>
      <c r="O716" s="61"/>
      <c r="P716" s="62">
        <v>2</v>
      </c>
      <c r="Q716" s="63"/>
      <c r="R716" s="61"/>
    </row>
    <row r="717" spans="1:19" ht="15.75" customHeight="1">
      <c r="A717" s="40">
        <v>2402</v>
      </c>
      <c r="B717" s="42"/>
      <c r="C717" s="42"/>
      <c r="D717" s="42"/>
      <c r="E717" s="42"/>
      <c r="F717" s="42"/>
      <c r="G717" s="42"/>
      <c r="H717" s="42"/>
      <c r="I717" s="42"/>
      <c r="J717" s="42"/>
      <c r="K717" s="43"/>
      <c r="L717" s="50"/>
      <c r="M717" s="2"/>
      <c r="N717" s="1"/>
      <c r="O717" s="61"/>
      <c r="P717" s="62"/>
      <c r="Q717" s="63"/>
      <c r="R717" s="61"/>
    </row>
    <row r="718" spans="1:19" ht="15.75" customHeight="1">
      <c r="A718" s="40">
        <v>2501</v>
      </c>
      <c r="B718" s="42"/>
      <c r="C718" s="42"/>
      <c r="D718" s="42"/>
      <c r="E718" s="42"/>
      <c r="F718" s="42"/>
      <c r="G718" s="42"/>
      <c r="H718" s="42"/>
      <c r="I718" s="42"/>
      <c r="J718" s="42"/>
      <c r="K718" s="43"/>
      <c r="L718" s="50"/>
      <c r="M718" s="2"/>
      <c r="N718" s="1"/>
      <c r="O718" s="61"/>
      <c r="P718" s="62"/>
      <c r="Q718" s="63"/>
      <c r="R718" s="61"/>
    </row>
    <row r="719" spans="1:19" ht="15.75" customHeight="1">
      <c r="A719" s="40">
        <v>2502</v>
      </c>
      <c r="B719" s="42"/>
      <c r="C719" s="42"/>
      <c r="D719" s="42"/>
      <c r="E719" s="42"/>
      <c r="F719" s="42"/>
      <c r="G719" s="42"/>
      <c r="H719" s="42"/>
      <c r="I719" s="42"/>
      <c r="J719" s="42"/>
      <c r="K719" s="43"/>
      <c r="L719" s="50"/>
      <c r="M719" s="2"/>
      <c r="N719" s="1"/>
      <c r="O719" s="68" t="s">
        <v>58</v>
      </c>
      <c r="P719" s="69">
        <v>15</v>
      </c>
      <c r="Q719" s="70">
        <f>IF(SUM(K708:K719)=0,"",SUM(K708:K719))</f>
        <v>16</v>
      </c>
      <c r="R719" s="71" t="s">
        <v>10</v>
      </c>
    </row>
    <row r="720" spans="1:19" ht="15.75" customHeight="1">
      <c r="A720" s="40">
        <v>2601</v>
      </c>
      <c r="B720" s="42"/>
      <c r="C720" s="42"/>
      <c r="D720" s="42"/>
      <c r="E720" s="42"/>
      <c r="F720" s="42"/>
      <c r="G720" s="42"/>
      <c r="H720" s="42"/>
      <c r="I720" s="42"/>
      <c r="J720" s="42"/>
      <c r="K720" s="43"/>
      <c r="L720" s="50"/>
      <c r="M720" s="2"/>
      <c r="N720" s="1"/>
      <c r="O720" s="72" t="s">
        <v>60</v>
      </c>
      <c r="P720" s="73">
        <f>IF(P719/B706=0,"",P719/B706)</f>
        <v>0.40540540540540543</v>
      </c>
      <c r="Q720" s="74">
        <f>IF(P719/Q719=0,"",P719/Q719)</f>
        <v>0.9375</v>
      </c>
      <c r="R720" s="75" t="s">
        <v>61</v>
      </c>
    </row>
    <row r="721" spans="1:19" ht="15.75" customHeight="1">
      <c r="A721" s="40">
        <v>2602</v>
      </c>
      <c r="B721" s="42"/>
      <c r="C721" s="42"/>
      <c r="D721" s="42"/>
      <c r="E721" s="42"/>
      <c r="F721" s="42"/>
      <c r="G721" s="42"/>
      <c r="H721" s="42"/>
      <c r="I721" s="42"/>
      <c r="J721" s="42"/>
      <c r="K721" s="43"/>
      <c r="L721" s="76"/>
      <c r="M721" s="77"/>
      <c r="N721" s="78"/>
      <c r="O721" s="77"/>
      <c r="P721" s="78"/>
      <c r="Q721" s="78"/>
      <c r="R721" s="79"/>
    </row>
    <row r="722" spans="1:19" ht="18" customHeight="1">
      <c r="A722" s="28"/>
      <c r="B722" s="1"/>
      <c r="C722" s="1"/>
      <c r="D722" s="151" t="s">
        <v>83</v>
      </c>
      <c r="E722" s="152"/>
      <c r="F722" s="152"/>
      <c r="G722" s="152"/>
      <c r="H722" s="152"/>
      <c r="I722" s="152"/>
      <c r="J722" s="153"/>
      <c r="K722" s="80">
        <f>SUM(K706:K718)</f>
        <v>16</v>
      </c>
      <c r="L722" s="81">
        <f>IF(K714=0,"",K714/B706)</f>
        <v>0.21621621621621623</v>
      </c>
      <c r="M722" s="81">
        <f>IF(K722=0,"",K722/B706)</f>
        <v>0.43243243243243246</v>
      </c>
      <c r="N722" s="81">
        <f>IF(K714=0,"",M722-L722)</f>
        <v>0.21621621621621623</v>
      </c>
      <c r="O722" s="2"/>
      <c r="P722" s="1"/>
      <c r="Q722" s="25"/>
      <c r="R722" s="2"/>
    </row>
    <row r="723" spans="1:19" ht="12.75" customHeight="1">
      <c r="L723" s="2"/>
      <c r="M723" s="2"/>
      <c r="O723" s="2"/>
    </row>
    <row r="724" spans="1:19" ht="12.75" customHeight="1">
      <c r="L724" s="2"/>
      <c r="M724" s="2"/>
      <c r="O724" s="2"/>
    </row>
    <row r="725" spans="1:19" ht="26.25" customHeight="1">
      <c r="B725" s="154" t="s">
        <v>72</v>
      </c>
      <c r="C725" s="155"/>
      <c r="D725" s="155"/>
      <c r="E725" s="155"/>
      <c r="F725" s="155"/>
      <c r="G725" s="155"/>
      <c r="H725" s="155"/>
      <c r="I725" s="155"/>
      <c r="J725" s="155"/>
      <c r="K725" s="39" t="s">
        <v>91</v>
      </c>
      <c r="L725" s="2"/>
      <c r="M725" s="2"/>
      <c r="N725" s="1"/>
      <c r="O725" s="2"/>
      <c r="P725" s="1"/>
      <c r="Q725" s="1"/>
      <c r="R725" s="1"/>
    </row>
    <row r="726" spans="1:19" ht="20.25" customHeight="1">
      <c r="A726" s="156" t="s">
        <v>9</v>
      </c>
      <c r="B726" s="157" t="s">
        <v>73</v>
      </c>
      <c r="C726" s="152"/>
      <c r="D726" s="152"/>
      <c r="E726" s="152"/>
      <c r="F726" s="152"/>
      <c r="G726" s="152"/>
      <c r="H726" s="152"/>
      <c r="I726" s="152"/>
      <c r="J726" s="153"/>
      <c r="K726" s="158" t="s">
        <v>10</v>
      </c>
      <c r="L726" s="150" t="s">
        <v>2</v>
      </c>
      <c r="M726" s="150" t="s">
        <v>3</v>
      </c>
      <c r="N726" s="159" t="s">
        <v>4</v>
      </c>
      <c r="O726" s="150" t="s">
        <v>5</v>
      </c>
      <c r="P726" s="148" t="s">
        <v>6</v>
      </c>
      <c r="Q726" s="148" t="s">
        <v>7</v>
      </c>
      <c r="R726" s="150" t="s">
        <v>8</v>
      </c>
    </row>
    <row r="727" spans="1:19" ht="15.75" customHeight="1">
      <c r="A727" s="149"/>
      <c r="B727" s="40" t="s">
        <v>74</v>
      </c>
      <c r="C727" s="40" t="s">
        <v>75</v>
      </c>
      <c r="D727" s="40" t="s">
        <v>76</v>
      </c>
      <c r="E727" s="40" t="s">
        <v>77</v>
      </c>
      <c r="F727" s="40" t="s">
        <v>78</v>
      </c>
      <c r="G727" s="40" t="s">
        <v>79</v>
      </c>
      <c r="H727" s="40" t="s">
        <v>80</v>
      </c>
      <c r="I727" s="40" t="s">
        <v>81</v>
      </c>
      <c r="J727" s="40" t="s">
        <v>82</v>
      </c>
      <c r="K727" s="149"/>
      <c r="L727" s="149"/>
      <c r="M727" s="149"/>
      <c r="N727" s="149"/>
      <c r="O727" s="149"/>
      <c r="P727" s="149"/>
      <c r="Q727" s="149"/>
      <c r="R727" s="149"/>
    </row>
    <row r="728" spans="1:19" ht="15.75" customHeight="1">
      <c r="A728" s="40">
        <v>1902</v>
      </c>
      <c r="B728" s="41">
        <v>73</v>
      </c>
      <c r="C728" s="42"/>
      <c r="D728" s="42"/>
      <c r="E728" s="42"/>
      <c r="F728" s="42"/>
      <c r="G728" s="42"/>
      <c r="H728" s="42"/>
      <c r="I728" s="42"/>
      <c r="J728" s="42"/>
      <c r="K728" s="43"/>
      <c r="L728" s="44"/>
      <c r="M728" s="45"/>
      <c r="N728" s="46"/>
      <c r="O728" s="47"/>
      <c r="P728" s="48">
        <f>B728</f>
        <v>73</v>
      </c>
      <c r="Q728" s="49"/>
      <c r="R728" s="47"/>
    </row>
    <row r="729" spans="1:19" ht="15.75" customHeight="1">
      <c r="A729" s="40">
        <v>2001</v>
      </c>
      <c r="B729" s="42"/>
      <c r="C729" s="42">
        <v>60</v>
      </c>
      <c r="D729" s="42"/>
      <c r="E729" s="42"/>
      <c r="F729" s="42"/>
      <c r="G729" s="42"/>
      <c r="H729" s="42"/>
      <c r="I729" s="42"/>
      <c r="J729" s="42"/>
      <c r="K729" s="43"/>
      <c r="L729" s="50"/>
      <c r="M729" s="2"/>
      <c r="N729" s="51"/>
      <c r="O729" s="52">
        <f>IF(C729=0,"",C729/B728)</f>
        <v>0.82191780821917804</v>
      </c>
      <c r="P729" s="53">
        <v>60</v>
      </c>
      <c r="Q729" s="54">
        <f t="shared" ref="Q729:Q736" si="78">IF(P729=0,"",P729/P728)</f>
        <v>0.82191780821917804</v>
      </c>
      <c r="R729" s="54">
        <f t="shared" ref="R729:R736" si="79">IF(P729=0,"",100%-Q729)</f>
        <v>0.17808219178082196</v>
      </c>
    </row>
    <row r="730" spans="1:19" ht="15.75" customHeight="1">
      <c r="A730" s="40">
        <v>2002</v>
      </c>
      <c r="B730" s="42"/>
      <c r="C730" s="42"/>
      <c r="D730" s="42">
        <v>54</v>
      </c>
      <c r="E730" s="42"/>
      <c r="F730" s="42"/>
      <c r="G730" s="42"/>
      <c r="H730" s="42"/>
      <c r="I730" s="42"/>
      <c r="J730" s="42"/>
      <c r="K730" s="43"/>
      <c r="L730" s="50"/>
      <c r="M730" s="2"/>
      <c r="N730" s="51"/>
      <c r="O730" s="52">
        <f>IF(D730=0,"",D730/C729)</f>
        <v>0.9</v>
      </c>
      <c r="P730" s="53">
        <v>55</v>
      </c>
      <c r="Q730" s="54">
        <f t="shared" si="78"/>
        <v>0.91666666666666663</v>
      </c>
      <c r="R730" s="54">
        <f t="shared" si="79"/>
        <v>8.333333333333337E-2</v>
      </c>
      <c r="S730" s="8">
        <f>P730/P728</f>
        <v>0.75342465753424659</v>
      </c>
    </row>
    <row r="731" spans="1:19" ht="15.75" customHeight="1">
      <c r="A731" s="40">
        <v>2101</v>
      </c>
      <c r="B731" s="42"/>
      <c r="C731" s="42"/>
      <c r="D731" s="42"/>
      <c r="E731" s="42">
        <v>48</v>
      </c>
      <c r="F731" s="42"/>
      <c r="G731" s="42"/>
      <c r="H731" s="42"/>
      <c r="I731" s="42"/>
      <c r="J731" s="42"/>
      <c r="K731" s="43"/>
      <c r="L731" s="50"/>
      <c r="M731" s="2"/>
      <c r="N731" s="51"/>
      <c r="O731" s="52">
        <f>IF(E731=0,"",E731/D730)</f>
        <v>0.88888888888888884</v>
      </c>
      <c r="P731" s="53">
        <v>49</v>
      </c>
      <c r="Q731" s="54">
        <f t="shared" si="78"/>
        <v>0.89090909090909087</v>
      </c>
      <c r="R731" s="54">
        <f t="shared" si="79"/>
        <v>0.10909090909090913</v>
      </c>
    </row>
    <row r="732" spans="1:19" ht="15.75" customHeight="1">
      <c r="A732" s="40">
        <v>2102</v>
      </c>
      <c r="B732" s="42"/>
      <c r="C732" s="42"/>
      <c r="D732" s="42"/>
      <c r="E732" s="42"/>
      <c r="F732" s="42">
        <v>44</v>
      </c>
      <c r="G732" s="42"/>
      <c r="H732" s="42"/>
      <c r="I732" s="42"/>
      <c r="J732" s="42"/>
      <c r="K732" s="43"/>
      <c r="L732" s="50"/>
      <c r="M732" s="2"/>
      <c r="N732" s="51"/>
      <c r="O732" s="52">
        <f>IF(F732=0,"",F732/E731)</f>
        <v>0.91666666666666663</v>
      </c>
      <c r="P732" s="53">
        <v>45</v>
      </c>
      <c r="Q732" s="54">
        <f t="shared" si="78"/>
        <v>0.91836734693877553</v>
      </c>
      <c r="R732" s="54">
        <f t="shared" si="79"/>
        <v>8.1632653061224469E-2</v>
      </c>
    </row>
    <row r="733" spans="1:19" ht="15.75" customHeight="1">
      <c r="A733" s="40">
        <v>2201</v>
      </c>
      <c r="B733" s="42"/>
      <c r="C733" s="42"/>
      <c r="D733" s="42"/>
      <c r="E733" s="42"/>
      <c r="F733" s="42"/>
      <c r="G733" s="42">
        <v>44</v>
      </c>
      <c r="H733" s="42"/>
      <c r="I733" s="42"/>
      <c r="J733" s="42"/>
      <c r="K733" s="43"/>
      <c r="L733" s="50"/>
      <c r="M733" s="2"/>
      <c r="N733" s="51"/>
      <c r="O733" s="52">
        <f>IF(G733=0,"",G733/F732)</f>
        <v>1</v>
      </c>
      <c r="P733" s="53">
        <v>45</v>
      </c>
      <c r="Q733" s="54">
        <f t="shared" si="78"/>
        <v>1</v>
      </c>
      <c r="R733" s="54">
        <f t="shared" si="79"/>
        <v>0</v>
      </c>
    </row>
    <row r="734" spans="1:19" ht="15.75" customHeight="1">
      <c r="A734" s="40">
        <v>2202</v>
      </c>
      <c r="B734" s="42"/>
      <c r="C734" s="42"/>
      <c r="D734" s="42"/>
      <c r="E734" s="42"/>
      <c r="F734" s="42"/>
      <c r="G734" s="42"/>
      <c r="H734" s="42">
        <v>43</v>
      </c>
      <c r="I734" s="42"/>
      <c r="J734" s="42"/>
      <c r="K734" s="43"/>
      <c r="L734" s="50"/>
      <c r="M734" s="2"/>
      <c r="N734" s="51"/>
      <c r="O734" s="52">
        <f>IF(H734=0,"",H734/G733)</f>
        <v>0.97727272727272729</v>
      </c>
      <c r="P734" s="53">
        <v>45</v>
      </c>
      <c r="Q734" s="54">
        <f t="shared" si="78"/>
        <v>1</v>
      </c>
      <c r="R734" s="54">
        <f t="shared" si="79"/>
        <v>0</v>
      </c>
    </row>
    <row r="735" spans="1:19" ht="15.75" customHeight="1">
      <c r="A735" s="40">
        <v>2301</v>
      </c>
      <c r="B735" s="42"/>
      <c r="C735" s="42"/>
      <c r="D735" s="42"/>
      <c r="E735" s="42"/>
      <c r="F735" s="42"/>
      <c r="G735" s="42"/>
      <c r="H735" s="42"/>
      <c r="I735" s="42">
        <v>42</v>
      </c>
      <c r="J735" s="42"/>
      <c r="K735" s="43"/>
      <c r="L735" s="50"/>
      <c r="M735" s="2"/>
      <c r="N735" s="51"/>
      <c r="O735" s="52">
        <f>IF(I735=0,"",I735/H734)</f>
        <v>0.97674418604651159</v>
      </c>
      <c r="P735" s="53">
        <v>45</v>
      </c>
      <c r="Q735" s="54">
        <f t="shared" si="78"/>
        <v>1</v>
      </c>
      <c r="R735" s="54">
        <f t="shared" si="79"/>
        <v>0</v>
      </c>
    </row>
    <row r="736" spans="1:19" ht="15.75" customHeight="1">
      <c r="A736" s="40">
        <v>2302</v>
      </c>
      <c r="B736" s="42"/>
      <c r="C736" s="42"/>
      <c r="D736" s="42"/>
      <c r="E736" s="42"/>
      <c r="F736" s="42"/>
      <c r="G736" s="42"/>
      <c r="H736" s="42"/>
      <c r="I736" s="42"/>
      <c r="J736" s="42">
        <v>42</v>
      </c>
      <c r="K736" s="43">
        <v>32</v>
      </c>
      <c r="L736" s="50"/>
      <c r="M736" s="2"/>
      <c r="N736" s="51"/>
      <c r="O736" s="55">
        <f>IF(J736=0,"",J736/I735)</f>
        <v>1</v>
      </c>
      <c r="P736" s="53">
        <v>45</v>
      </c>
      <c r="Q736" s="56">
        <f t="shared" si="78"/>
        <v>1</v>
      </c>
      <c r="R736" s="56">
        <f t="shared" si="79"/>
        <v>0</v>
      </c>
    </row>
    <row r="737" spans="1:19" ht="15.75" customHeight="1">
      <c r="A737" s="40">
        <v>2401</v>
      </c>
      <c r="B737" s="42"/>
      <c r="C737" s="42"/>
      <c r="D737" s="42"/>
      <c r="E737" s="42"/>
      <c r="F737" s="42"/>
      <c r="G737" s="42"/>
      <c r="H737" s="42"/>
      <c r="I737" s="42"/>
      <c r="J737" s="42">
        <v>8</v>
      </c>
      <c r="K737" s="43">
        <v>6</v>
      </c>
      <c r="L737" s="50"/>
      <c r="M737" s="2"/>
      <c r="N737" s="1"/>
      <c r="O737" s="83"/>
      <c r="P737" s="58">
        <v>11</v>
      </c>
      <c r="Q737" s="84"/>
      <c r="R737" s="85"/>
    </row>
    <row r="738" spans="1:19" ht="15.75" customHeight="1">
      <c r="A738" s="40">
        <v>2402</v>
      </c>
      <c r="B738" s="42"/>
      <c r="C738" s="42"/>
      <c r="D738" s="42"/>
      <c r="E738" s="42"/>
      <c r="F738" s="42"/>
      <c r="G738" s="42"/>
      <c r="H738" s="42"/>
      <c r="I738" s="42"/>
      <c r="J738" s="42">
        <v>2</v>
      </c>
      <c r="K738" s="43"/>
      <c r="L738" s="50"/>
      <c r="M738" s="2"/>
      <c r="N738" s="1"/>
      <c r="O738" s="61"/>
      <c r="P738" s="62">
        <v>4</v>
      </c>
      <c r="Q738" s="63"/>
      <c r="R738" s="61"/>
    </row>
    <row r="739" spans="1:19" ht="15.75" customHeight="1">
      <c r="A739" s="40">
        <v>2501</v>
      </c>
      <c r="B739" s="42"/>
      <c r="C739" s="42"/>
      <c r="D739" s="42"/>
      <c r="E739" s="42"/>
      <c r="F739" s="42"/>
      <c r="G739" s="42"/>
      <c r="H739" s="42"/>
      <c r="I739" s="42"/>
      <c r="J739" s="42"/>
      <c r="K739" s="43"/>
      <c r="L739" s="50"/>
      <c r="M739" s="2"/>
      <c r="N739" s="1"/>
      <c r="O739" s="61"/>
      <c r="P739" s="62"/>
      <c r="Q739" s="63"/>
      <c r="R739" s="61"/>
    </row>
    <row r="740" spans="1:19" ht="15.75" customHeight="1">
      <c r="A740" s="40">
        <v>2502</v>
      </c>
      <c r="B740" s="42"/>
      <c r="C740" s="42"/>
      <c r="D740" s="42"/>
      <c r="E740" s="42"/>
      <c r="F740" s="42"/>
      <c r="G740" s="42"/>
      <c r="H740" s="42"/>
      <c r="I740" s="42"/>
      <c r="J740" s="42"/>
      <c r="K740" s="43"/>
      <c r="L740" s="50"/>
      <c r="M740" s="2"/>
      <c r="N740" s="1"/>
      <c r="O740" s="61"/>
      <c r="P740" s="62"/>
      <c r="Q740" s="63"/>
      <c r="R740" s="61"/>
    </row>
    <row r="741" spans="1:19" ht="15.75" customHeight="1">
      <c r="A741" s="40">
        <v>2601</v>
      </c>
      <c r="B741" s="42"/>
      <c r="C741" s="42"/>
      <c r="D741" s="42"/>
      <c r="E741" s="42"/>
      <c r="F741" s="42"/>
      <c r="G741" s="42"/>
      <c r="H741" s="42"/>
      <c r="I741" s="42"/>
      <c r="J741" s="42"/>
      <c r="K741" s="43"/>
      <c r="L741" s="50"/>
      <c r="M741" s="2"/>
      <c r="N741" s="1"/>
      <c r="O741" s="68" t="s">
        <v>58</v>
      </c>
      <c r="P741" s="69">
        <v>2</v>
      </c>
      <c r="Q741" s="70">
        <f>IF(SUM(K730:K741)=0,"",SUM(K730:K741))</f>
        <v>38</v>
      </c>
      <c r="R741" s="71" t="s">
        <v>10</v>
      </c>
    </row>
    <row r="742" spans="1:19" ht="15.75" customHeight="1">
      <c r="A742" s="40">
        <v>2602</v>
      </c>
      <c r="B742" s="42"/>
      <c r="C742" s="42"/>
      <c r="D742" s="42"/>
      <c r="E742" s="42"/>
      <c r="F742" s="42"/>
      <c r="G742" s="42"/>
      <c r="H742" s="42"/>
      <c r="I742" s="42"/>
      <c r="J742" s="42"/>
      <c r="K742" s="43"/>
      <c r="L742" s="50"/>
      <c r="M742" s="2"/>
      <c r="N742" s="1"/>
      <c r="O742" s="72" t="s">
        <v>60</v>
      </c>
      <c r="P742" s="73">
        <f>IF(P741/B728=0,"",P741/B728)</f>
        <v>2.7397260273972601E-2</v>
      </c>
      <c r="Q742" s="74">
        <f>IF(P741/Q741=0,"",P741/Q741)</f>
        <v>5.2631578947368418E-2</v>
      </c>
      <c r="R742" s="75" t="s">
        <v>61</v>
      </c>
    </row>
    <row r="743" spans="1:19" ht="15.75" customHeight="1">
      <c r="A743" s="40">
        <v>2701</v>
      </c>
      <c r="B743" s="42"/>
      <c r="C743" s="42"/>
      <c r="D743" s="42"/>
      <c r="E743" s="42"/>
      <c r="F743" s="42"/>
      <c r="G743" s="42"/>
      <c r="H743" s="42"/>
      <c r="I743" s="42"/>
      <c r="J743" s="42"/>
      <c r="K743" s="43"/>
      <c r="L743" s="76"/>
      <c r="M743" s="77"/>
      <c r="N743" s="78"/>
      <c r="O743" s="77"/>
      <c r="P743" s="78"/>
      <c r="Q743" s="78"/>
      <c r="R743" s="79"/>
    </row>
    <row r="744" spans="1:19" ht="18" customHeight="1">
      <c r="A744" s="28"/>
      <c r="B744" s="1"/>
      <c r="C744" s="1"/>
      <c r="D744" s="151" t="s">
        <v>83</v>
      </c>
      <c r="E744" s="152"/>
      <c r="F744" s="152"/>
      <c r="G744" s="152"/>
      <c r="H744" s="152"/>
      <c r="I744" s="152"/>
      <c r="J744" s="153"/>
      <c r="K744" s="80">
        <f>SUM(K728:K740)</f>
        <v>38</v>
      </c>
      <c r="L744" s="81">
        <f>IF(K736=0,"",K736/B728)</f>
        <v>0.43835616438356162</v>
      </c>
      <c r="M744" s="81">
        <f>IF(K744=0,"",K744/B728)</f>
        <v>0.52054794520547942</v>
      </c>
      <c r="N744" s="81">
        <f>IF(K736=0,"",M744-L744)</f>
        <v>8.2191780821917804E-2</v>
      </c>
      <c r="O744" s="2"/>
      <c r="P744" s="1"/>
      <c r="Q744" s="25"/>
      <c r="R744" s="2"/>
    </row>
    <row r="745" spans="1:19" ht="12.75" customHeight="1">
      <c r="L745" s="2"/>
      <c r="M745" s="2"/>
      <c r="O745" s="2"/>
    </row>
    <row r="746" spans="1:19" ht="12.75" customHeight="1">
      <c r="L746" s="2"/>
      <c r="M746" s="2"/>
      <c r="O746" s="2"/>
    </row>
    <row r="747" spans="1:19" ht="26.25" customHeight="1">
      <c r="B747" s="154" t="s">
        <v>72</v>
      </c>
      <c r="C747" s="155"/>
      <c r="D747" s="155"/>
      <c r="E747" s="155"/>
      <c r="F747" s="155"/>
      <c r="G747" s="155"/>
      <c r="H747" s="155"/>
      <c r="I747" s="155"/>
      <c r="J747" s="155"/>
      <c r="K747" s="39" t="s">
        <v>92</v>
      </c>
      <c r="L747" s="2"/>
      <c r="M747" s="2"/>
      <c r="N747" s="1"/>
      <c r="O747" s="2"/>
      <c r="P747" s="1"/>
      <c r="Q747" s="1"/>
      <c r="R747" s="1"/>
    </row>
    <row r="748" spans="1:19" ht="20.25" customHeight="1">
      <c r="A748" s="156" t="s">
        <v>9</v>
      </c>
      <c r="B748" s="157" t="s">
        <v>73</v>
      </c>
      <c r="C748" s="152"/>
      <c r="D748" s="152"/>
      <c r="E748" s="152"/>
      <c r="F748" s="152"/>
      <c r="G748" s="152"/>
      <c r="H748" s="152"/>
      <c r="I748" s="152"/>
      <c r="J748" s="153"/>
      <c r="K748" s="158" t="s">
        <v>10</v>
      </c>
      <c r="L748" s="150" t="s">
        <v>2</v>
      </c>
      <c r="M748" s="150" t="s">
        <v>3</v>
      </c>
      <c r="N748" s="159" t="s">
        <v>4</v>
      </c>
      <c r="O748" s="150" t="s">
        <v>5</v>
      </c>
      <c r="P748" s="148" t="s">
        <v>6</v>
      </c>
      <c r="Q748" s="148" t="s">
        <v>7</v>
      </c>
      <c r="R748" s="150" t="s">
        <v>8</v>
      </c>
    </row>
    <row r="749" spans="1:19" ht="15.75" customHeight="1">
      <c r="A749" s="149"/>
      <c r="B749" s="40" t="s">
        <v>74</v>
      </c>
      <c r="C749" s="40" t="s">
        <v>75</v>
      </c>
      <c r="D749" s="40" t="s">
        <v>76</v>
      </c>
      <c r="E749" s="40" t="s">
        <v>77</v>
      </c>
      <c r="F749" s="40" t="s">
        <v>78</v>
      </c>
      <c r="G749" s="40" t="s">
        <v>79</v>
      </c>
      <c r="H749" s="40" t="s">
        <v>80</v>
      </c>
      <c r="I749" s="40" t="s">
        <v>81</v>
      </c>
      <c r="J749" s="40" t="s">
        <v>82</v>
      </c>
      <c r="K749" s="149"/>
      <c r="L749" s="149"/>
      <c r="M749" s="149"/>
      <c r="N749" s="149"/>
      <c r="O749" s="149"/>
      <c r="P749" s="149"/>
      <c r="Q749" s="149"/>
      <c r="R749" s="149"/>
    </row>
    <row r="750" spans="1:19" ht="15.75" customHeight="1">
      <c r="A750" s="40">
        <v>2001</v>
      </c>
      <c r="B750" s="41">
        <v>30</v>
      </c>
      <c r="C750" s="42"/>
      <c r="D750" s="42"/>
      <c r="E750" s="42"/>
      <c r="F750" s="42"/>
      <c r="G750" s="42"/>
      <c r="H750" s="42"/>
      <c r="I750" s="42"/>
      <c r="J750" s="42"/>
      <c r="K750" s="43"/>
      <c r="L750" s="44"/>
      <c r="M750" s="45"/>
      <c r="N750" s="46"/>
      <c r="O750" s="47"/>
      <c r="P750" s="48">
        <f>B750</f>
        <v>30</v>
      </c>
      <c r="Q750" s="49"/>
      <c r="R750" s="47"/>
    </row>
    <row r="751" spans="1:19" ht="15.75" customHeight="1">
      <c r="A751" s="40">
        <v>2002</v>
      </c>
      <c r="B751" s="42"/>
      <c r="C751" s="42">
        <v>25</v>
      </c>
      <c r="D751" s="42"/>
      <c r="E751" s="42"/>
      <c r="F751" s="42"/>
      <c r="G751" s="42"/>
      <c r="H751" s="42"/>
      <c r="I751" s="42"/>
      <c r="J751" s="42"/>
      <c r="K751" s="43"/>
      <c r="L751" s="50"/>
      <c r="M751" s="2"/>
      <c r="N751" s="51"/>
      <c r="O751" s="52">
        <f>IF(C751=0,"",C751/B750)</f>
        <v>0.83333333333333337</v>
      </c>
      <c r="P751" s="53">
        <v>25</v>
      </c>
      <c r="Q751" s="54">
        <f t="shared" ref="Q751:Q758" si="80">IF(P751=0,"",P751/P750)</f>
        <v>0.83333333333333337</v>
      </c>
      <c r="R751" s="54">
        <f t="shared" ref="R751:R758" si="81">IF(P751=0,"",100%-Q751)</f>
        <v>0.16666666666666663</v>
      </c>
    </row>
    <row r="752" spans="1:19" ht="15.75" customHeight="1">
      <c r="A752" s="40">
        <v>2101</v>
      </c>
      <c r="B752" s="42"/>
      <c r="C752" s="42"/>
      <c r="D752" s="42">
        <v>22</v>
      </c>
      <c r="E752" s="42"/>
      <c r="F752" s="42"/>
      <c r="G752" s="42"/>
      <c r="H752" s="42"/>
      <c r="I752" s="42"/>
      <c r="J752" s="42"/>
      <c r="K752" s="43"/>
      <c r="L752" s="50"/>
      <c r="M752" s="2"/>
      <c r="N752" s="51"/>
      <c r="O752" s="52">
        <f>IF(D752=0,"",D752/C751)</f>
        <v>0.88</v>
      </c>
      <c r="P752" s="53">
        <v>24</v>
      </c>
      <c r="Q752" s="54">
        <f t="shared" si="80"/>
        <v>0.96</v>
      </c>
      <c r="R752" s="54">
        <f t="shared" si="81"/>
        <v>4.0000000000000036E-2</v>
      </c>
      <c r="S752" s="8">
        <f>P752/P750</f>
        <v>0.8</v>
      </c>
    </row>
    <row r="753" spans="1:18" ht="15.75" customHeight="1">
      <c r="A753" s="40">
        <v>2102</v>
      </c>
      <c r="B753" s="42"/>
      <c r="C753" s="42"/>
      <c r="D753" s="42"/>
      <c r="E753" s="42">
        <v>16</v>
      </c>
      <c r="F753" s="42"/>
      <c r="G753" s="42"/>
      <c r="H753" s="42"/>
      <c r="I753" s="42"/>
      <c r="J753" s="42"/>
      <c r="K753" s="43"/>
      <c r="L753" s="50"/>
      <c r="M753" s="2"/>
      <c r="N753" s="51"/>
      <c r="O753" s="52">
        <f>IF(E753=0,"",E753/D752)</f>
        <v>0.72727272727272729</v>
      </c>
      <c r="P753" s="53">
        <v>20</v>
      </c>
      <c r="Q753" s="54">
        <f t="shared" si="80"/>
        <v>0.83333333333333337</v>
      </c>
      <c r="R753" s="54">
        <f t="shared" si="81"/>
        <v>0.16666666666666663</v>
      </c>
    </row>
    <row r="754" spans="1:18" ht="15.75" customHeight="1">
      <c r="A754" s="40">
        <v>2201</v>
      </c>
      <c r="B754" s="42"/>
      <c r="C754" s="42"/>
      <c r="D754" s="42"/>
      <c r="E754" s="42"/>
      <c r="F754" s="42">
        <v>16</v>
      </c>
      <c r="G754" s="42"/>
      <c r="H754" s="42"/>
      <c r="I754" s="42"/>
      <c r="J754" s="42"/>
      <c r="K754" s="43"/>
      <c r="L754" s="50"/>
      <c r="M754" s="2"/>
      <c r="N754" s="51"/>
      <c r="O754" s="52">
        <f>IF(F754=0,"",F754/E753)</f>
        <v>1</v>
      </c>
      <c r="P754" s="53">
        <v>19</v>
      </c>
      <c r="Q754" s="54">
        <f t="shared" si="80"/>
        <v>0.95</v>
      </c>
      <c r="R754" s="54">
        <f t="shared" si="81"/>
        <v>5.0000000000000044E-2</v>
      </c>
    </row>
    <row r="755" spans="1:18" ht="15.75" customHeight="1">
      <c r="A755" s="40">
        <v>2202</v>
      </c>
      <c r="B755" s="42"/>
      <c r="C755" s="42"/>
      <c r="D755" s="42"/>
      <c r="E755" s="42"/>
      <c r="F755" s="42"/>
      <c r="G755" s="42">
        <v>16</v>
      </c>
      <c r="H755" s="42"/>
      <c r="I755" s="42"/>
      <c r="J755" s="42"/>
      <c r="K755" s="43"/>
      <c r="L755" s="50"/>
      <c r="M755" s="2"/>
      <c r="N755" s="51"/>
      <c r="O755" s="52">
        <f>IF(G755=0,"",G755/F754)</f>
        <v>1</v>
      </c>
      <c r="P755" s="53">
        <v>17</v>
      </c>
      <c r="Q755" s="54">
        <f t="shared" si="80"/>
        <v>0.89473684210526316</v>
      </c>
      <c r="R755" s="54">
        <f t="shared" si="81"/>
        <v>0.10526315789473684</v>
      </c>
    </row>
    <row r="756" spans="1:18" ht="15.75" customHeight="1">
      <c r="A756" s="40">
        <v>2301</v>
      </c>
      <c r="B756" s="42"/>
      <c r="C756" s="42"/>
      <c r="D756" s="42"/>
      <c r="E756" s="42"/>
      <c r="F756" s="42"/>
      <c r="G756" s="42"/>
      <c r="H756" s="42">
        <v>16</v>
      </c>
      <c r="I756" s="42"/>
      <c r="J756" s="42"/>
      <c r="K756" s="43"/>
      <c r="L756" s="50"/>
      <c r="M756" s="2"/>
      <c r="N756" s="51"/>
      <c r="O756" s="52">
        <f>IF(H756=0,"",H756/G755)</f>
        <v>1</v>
      </c>
      <c r="P756" s="53">
        <v>17</v>
      </c>
      <c r="Q756" s="54">
        <f t="shared" si="80"/>
        <v>1</v>
      </c>
      <c r="R756" s="54">
        <f t="shared" si="81"/>
        <v>0</v>
      </c>
    </row>
    <row r="757" spans="1:18" ht="15.75" customHeight="1">
      <c r="A757" s="40">
        <v>2302</v>
      </c>
      <c r="B757" s="42"/>
      <c r="C757" s="42"/>
      <c r="D757" s="42"/>
      <c r="E757" s="42"/>
      <c r="F757" s="42"/>
      <c r="G757" s="42"/>
      <c r="H757" s="42"/>
      <c r="I757" s="42">
        <v>16</v>
      </c>
      <c r="J757" s="42"/>
      <c r="K757" s="43"/>
      <c r="L757" s="50"/>
      <c r="M757" s="2"/>
      <c r="N757" s="51"/>
      <c r="O757" s="52">
        <f>IF(I757=0,"",I757/H756)</f>
        <v>1</v>
      </c>
      <c r="P757" s="53">
        <v>17</v>
      </c>
      <c r="Q757" s="54">
        <f t="shared" si="80"/>
        <v>1</v>
      </c>
      <c r="R757" s="54">
        <f t="shared" si="81"/>
        <v>0</v>
      </c>
    </row>
    <row r="758" spans="1:18" ht="15.75" customHeight="1">
      <c r="A758" s="40">
        <v>2401</v>
      </c>
      <c r="B758" s="42"/>
      <c r="C758" s="42"/>
      <c r="D758" s="42"/>
      <c r="E758" s="42"/>
      <c r="F758" s="42"/>
      <c r="G758" s="42"/>
      <c r="H758" s="42"/>
      <c r="I758" s="42"/>
      <c r="J758" s="42">
        <v>14</v>
      </c>
      <c r="K758" s="43">
        <v>7</v>
      </c>
      <c r="L758" s="50"/>
      <c r="M758" s="2"/>
      <c r="N758" s="51"/>
      <c r="O758" s="55">
        <f>IF(J758=0,"",J758/I757)</f>
        <v>0.875</v>
      </c>
      <c r="P758" s="53">
        <v>17</v>
      </c>
      <c r="Q758" s="56">
        <f t="shared" si="80"/>
        <v>1</v>
      </c>
      <c r="R758" s="56">
        <f t="shared" si="81"/>
        <v>0</v>
      </c>
    </row>
    <row r="759" spans="1:18" ht="15.75" customHeight="1">
      <c r="A759" s="40">
        <v>2402</v>
      </c>
      <c r="B759" s="42"/>
      <c r="C759" s="42"/>
      <c r="D759" s="42"/>
      <c r="E759" s="42"/>
      <c r="F759" s="42"/>
      <c r="G759" s="42"/>
      <c r="H759" s="42"/>
      <c r="I759" s="42"/>
      <c r="J759" s="42">
        <v>8</v>
      </c>
      <c r="K759" s="43">
        <v>7</v>
      </c>
      <c r="L759" s="50"/>
      <c r="M759" s="2"/>
      <c r="N759" s="1"/>
      <c r="O759" s="83"/>
      <c r="P759" s="58">
        <v>10</v>
      </c>
      <c r="Q759" s="84"/>
      <c r="R759" s="85"/>
    </row>
    <row r="760" spans="1:18" ht="15.75" customHeight="1">
      <c r="A760" s="40">
        <v>2501</v>
      </c>
      <c r="B760" s="42"/>
      <c r="C760" s="42"/>
      <c r="D760" s="42"/>
      <c r="E760" s="42"/>
      <c r="F760" s="42"/>
      <c r="G760" s="42"/>
      <c r="H760" s="42"/>
      <c r="I760" s="42"/>
      <c r="J760" s="42"/>
      <c r="K760" s="43"/>
      <c r="L760" s="50"/>
      <c r="M760" s="2"/>
      <c r="N760" s="1"/>
      <c r="O760" s="61"/>
      <c r="P760" s="62"/>
      <c r="Q760" s="63"/>
      <c r="R760" s="61"/>
    </row>
    <row r="761" spans="1:18" ht="15.75" customHeight="1">
      <c r="A761" s="40">
        <v>2502</v>
      </c>
      <c r="B761" s="42"/>
      <c r="C761" s="42"/>
      <c r="D761" s="42"/>
      <c r="E761" s="42"/>
      <c r="F761" s="42"/>
      <c r="G761" s="42"/>
      <c r="H761" s="42"/>
      <c r="I761" s="42"/>
      <c r="J761" s="42"/>
      <c r="K761" s="43"/>
      <c r="L761" s="50"/>
      <c r="M761" s="2"/>
      <c r="N761" s="1"/>
      <c r="O761" s="61"/>
      <c r="P761" s="62"/>
      <c r="Q761" s="63"/>
      <c r="R761" s="61"/>
    </row>
    <row r="762" spans="1:18" ht="15.75" customHeight="1">
      <c r="A762" s="40">
        <v>2601</v>
      </c>
      <c r="B762" s="42"/>
      <c r="C762" s="42"/>
      <c r="D762" s="42"/>
      <c r="E762" s="42"/>
      <c r="F762" s="42"/>
      <c r="G762" s="42"/>
      <c r="H762" s="42"/>
      <c r="I762" s="42"/>
      <c r="J762" s="42"/>
      <c r="K762" s="43"/>
      <c r="L762" s="50"/>
      <c r="M762" s="2"/>
      <c r="N762" s="1"/>
      <c r="O762" s="61"/>
      <c r="P762" s="62"/>
      <c r="Q762" s="63"/>
      <c r="R762" s="61"/>
    </row>
    <row r="763" spans="1:18" ht="15.75" customHeight="1">
      <c r="A763" s="40">
        <v>2602</v>
      </c>
      <c r="B763" s="42"/>
      <c r="C763" s="42"/>
      <c r="D763" s="42"/>
      <c r="E763" s="42"/>
      <c r="F763" s="42"/>
      <c r="G763" s="42"/>
      <c r="H763" s="42"/>
      <c r="I763" s="42"/>
      <c r="J763" s="42"/>
      <c r="K763" s="43"/>
      <c r="L763" s="50"/>
      <c r="M763" s="2"/>
      <c r="N763" s="1"/>
      <c r="O763" s="68" t="s">
        <v>58</v>
      </c>
      <c r="P763" s="69"/>
      <c r="Q763" s="70">
        <f>IF(SUM(K752:K763)=0,"",SUM(K752:K763))</f>
        <v>14</v>
      </c>
      <c r="R763" s="71" t="s">
        <v>10</v>
      </c>
    </row>
    <row r="764" spans="1:18" ht="15.75" customHeight="1">
      <c r="A764" s="40">
        <v>2701</v>
      </c>
      <c r="B764" s="42"/>
      <c r="C764" s="42"/>
      <c r="D764" s="42"/>
      <c r="E764" s="42"/>
      <c r="F764" s="42"/>
      <c r="G764" s="42"/>
      <c r="H764" s="42"/>
      <c r="I764" s="42"/>
      <c r="J764" s="42"/>
      <c r="K764" s="43"/>
      <c r="L764" s="50"/>
      <c r="M764" s="2"/>
      <c r="N764" s="1"/>
      <c r="O764" s="72" t="s">
        <v>60</v>
      </c>
      <c r="P764" s="73" t="str">
        <f>IF(P763/B750=0,"",P763/B750)</f>
        <v/>
      </c>
      <c r="Q764" s="74" t="str">
        <f>IF(P763/Q763=0,"",P763/Q763)</f>
        <v/>
      </c>
      <c r="R764" s="75" t="s">
        <v>61</v>
      </c>
    </row>
    <row r="765" spans="1:18" ht="15.75" customHeight="1">
      <c r="A765" s="40">
        <v>2702</v>
      </c>
      <c r="B765" s="42"/>
      <c r="C765" s="42"/>
      <c r="D765" s="42"/>
      <c r="E765" s="42"/>
      <c r="F765" s="42"/>
      <c r="G765" s="42"/>
      <c r="H765" s="42"/>
      <c r="I765" s="42"/>
      <c r="J765" s="42"/>
      <c r="K765" s="43"/>
      <c r="L765" s="76"/>
      <c r="M765" s="77"/>
      <c r="N765" s="78"/>
      <c r="O765" s="77"/>
      <c r="P765" s="78"/>
      <c r="Q765" s="78"/>
      <c r="R765" s="79"/>
    </row>
    <row r="766" spans="1:18" ht="18" customHeight="1">
      <c r="A766" s="28"/>
      <c r="B766" s="1"/>
      <c r="C766" s="1"/>
      <c r="D766" s="151" t="s">
        <v>83</v>
      </c>
      <c r="E766" s="152"/>
      <c r="F766" s="152"/>
      <c r="G766" s="152"/>
      <c r="H766" s="152"/>
      <c r="I766" s="152"/>
      <c r="J766" s="153"/>
      <c r="K766" s="80">
        <f>SUM(K750:K762)</f>
        <v>14</v>
      </c>
      <c r="L766" s="81">
        <f>IF(K758=0,"",K758/B750)</f>
        <v>0.23333333333333334</v>
      </c>
      <c r="M766" s="81">
        <f>IF(K766=0,"",K766/B750)</f>
        <v>0.46666666666666667</v>
      </c>
      <c r="N766" s="81">
        <f>IF(K758=0,"",M766-L766)</f>
        <v>0.23333333333333334</v>
      </c>
      <c r="O766" s="2"/>
      <c r="P766" s="1"/>
      <c r="Q766" s="25"/>
      <c r="R766" s="2"/>
    </row>
    <row r="767" spans="1:18" ht="12.75" customHeight="1">
      <c r="L767" s="2"/>
      <c r="M767" s="2"/>
      <c r="O767" s="2"/>
    </row>
    <row r="768" spans="1:18" ht="12.75" customHeight="1">
      <c r="L768" s="2"/>
      <c r="M768" s="2"/>
      <c r="O768" s="2"/>
    </row>
    <row r="769" spans="1:19" ht="26.25" customHeight="1">
      <c r="B769" s="154" t="s">
        <v>72</v>
      </c>
      <c r="C769" s="155"/>
      <c r="D769" s="155"/>
      <c r="E769" s="155"/>
      <c r="F769" s="155"/>
      <c r="G769" s="155"/>
      <c r="H769" s="155"/>
      <c r="I769" s="155"/>
      <c r="J769" s="155"/>
      <c r="K769" s="39" t="s">
        <v>93</v>
      </c>
      <c r="L769" s="2"/>
      <c r="M769" s="2"/>
      <c r="N769" s="1"/>
      <c r="O769" s="2"/>
      <c r="P769" s="1"/>
      <c r="Q769" s="1"/>
      <c r="R769" s="1"/>
    </row>
    <row r="770" spans="1:19" ht="20.25" customHeight="1">
      <c r="A770" s="156" t="s">
        <v>9</v>
      </c>
      <c r="B770" s="157" t="s">
        <v>73</v>
      </c>
      <c r="C770" s="152"/>
      <c r="D770" s="152"/>
      <c r="E770" s="152"/>
      <c r="F770" s="152"/>
      <c r="G770" s="152"/>
      <c r="H770" s="152"/>
      <c r="I770" s="152"/>
      <c r="J770" s="153"/>
      <c r="K770" s="158" t="s">
        <v>10</v>
      </c>
      <c r="L770" s="150" t="s">
        <v>2</v>
      </c>
      <c r="M770" s="150" t="s">
        <v>3</v>
      </c>
      <c r="N770" s="159" t="s">
        <v>4</v>
      </c>
      <c r="O770" s="150" t="s">
        <v>5</v>
      </c>
      <c r="P770" s="148" t="s">
        <v>6</v>
      </c>
      <c r="Q770" s="148" t="s">
        <v>7</v>
      </c>
      <c r="R770" s="150" t="s">
        <v>8</v>
      </c>
    </row>
    <row r="771" spans="1:19" ht="15.75" customHeight="1">
      <c r="A771" s="149"/>
      <c r="B771" s="40" t="s">
        <v>74</v>
      </c>
      <c r="C771" s="40" t="s">
        <v>75</v>
      </c>
      <c r="D771" s="40" t="s">
        <v>76</v>
      </c>
      <c r="E771" s="40" t="s">
        <v>77</v>
      </c>
      <c r="F771" s="40" t="s">
        <v>78</v>
      </c>
      <c r="G771" s="40" t="s">
        <v>79</v>
      </c>
      <c r="H771" s="40" t="s">
        <v>80</v>
      </c>
      <c r="I771" s="40" t="s">
        <v>81</v>
      </c>
      <c r="J771" s="40" t="s">
        <v>82</v>
      </c>
      <c r="K771" s="149"/>
      <c r="L771" s="149"/>
      <c r="M771" s="149"/>
      <c r="N771" s="149"/>
      <c r="O771" s="149"/>
      <c r="P771" s="149"/>
      <c r="Q771" s="149"/>
      <c r="R771" s="149"/>
    </row>
    <row r="772" spans="1:19" ht="15.75" customHeight="1">
      <c r="A772" s="40">
        <v>2002</v>
      </c>
      <c r="B772" s="41">
        <v>64</v>
      </c>
      <c r="C772" s="42"/>
      <c r="D772" s="42"/>
      <c r="E772" s="42"/>
      <c r="F772" s="42"/>
      <c r="G772" s="42"/>
      <c r="H772" s="42"/>
      <c r="I772" s="42"/>
      <c r="J772" s="42"/>
      <c r="K772" s="43"/>
      <c r="L772" s="44"/>
      <c r="M772" s="45"/>
      <c r="N772" s="46"/>
      <c r="O772" s="47"/>
      <c r="P772" s="48">
        <f>B772</f>
        <v>64</v>
      </c>
      <c r="Q772" s="49"/>
      <c r="R772" s="47"/>
    </row>
    <row r="773" spans="1:19" ht="15.75" customHeight="1">
      <c r="A773" s="40">
        <v>2101</v>
      </c>
      <c r="B773" s="42"/>
      <c r="C773" s="42">
        <v>56</v>
      </c>
      <c r="D773" s="42"/>
      <c r="E773" s="42"/>
      <c r="F773" s="42"/>
      <c r="G773" s="42"/>
      <c r="H773" s="42"/>
      <c r="I773" s="42"/>
      <c r="J773" s="42"/>
      <c r="K773" s="43"/>
      <c r="L773" s="50"/>
      <c r="M773" s="2"/>
      <c r="N773" s="51"/>
      <c r="O773" s="89">
        <f>IF(C773=0,"",C773/B772)</f>
        <v>0.875</v>
      </c>
      <c r="P773" s="53">
        <v>56</v>
      </c>
      <c r="Q773" s="90">
        <f t="shared" ref="Q773:Q780" si="82">IF(P773=0,"",P773/P772)</f>
        <v>0.875</v>
      </c>
      <c r="R773" s="90">
        <f t="shared" ref="R773:R780" si="83">IF(P773=0,"",100%-Q773)</f>
        <v>0.125</v>
      </c>
    </row>
    <row r="774" spans="1:19" ht="15.75" customHeight="1">
      <c r="A774" s="40">
        <v>2102</v>
      </c>
      <c r="B774" s="42"/>
      <c r="C774" s="42"/>
      <c r="D774" s="42">
        <v>48</v>
      </c>
      <c r="E774" s="42"/>
      <c r="F774" s="42"/>
      <c r="G774" s="42"/>
      <c r="H774" s="42"/>
      <c r="I774" s="42"/>
      <c r="J774" s="42"/>
      <c r="K774" s="43"/>
      <c r="L774" s="50"/>
      <c r="M774" s="2"/>
      <c r="N774" s="51"/>
      <c r="O774" s="89">
        <f>IF(D774=0,"",D774/C773)</f>
        <v>0.8571428571428571</v>
      </c>
      <c r="P774" s="53">
        <v>52</v>
      </c>
      <c r="Q774" s="90">
        <f t="shared" si="82"/>
        <v>0.9285714285714286</v>
      </c>
      <c r="R774" s="90">
        <f t="shared" si="83"/>
        <v>7.1428571428571397E-2</v>
      </c>
      <c r="S774" s="8">
        <f>P774/P772</f>
        <v>0.8125</v>
      </c>
    </row>
    <row r="775" spans="1:19" ht="15.75" customHeight="1">
      <c r="A775" s="40">
        <v>2201</v>
      </c>
      <c r="B775" s="42"/>
      <c r="C775" s="42"/>
      <c r="D775" s="42"/>
      <c r="E775" s="42">
        <v>44</v>
      </c>
      <c r="F775" s="42"/>
      <c r="G775" s="42"/>
      <c r="H775" s="42"/>
      <c r="I775" s="42"/>
      <c r="J775" s="42"/>
      <c r="K775" s="43"/>
      <c r="L775" s="50"/>
      <c r="M775" s="2"/>
      <c r="N775" s="51"/>
      <c r="O775" s="89">
        <f>IF(E775=0,"",E775/D774)</f>
        <v>0.91666666666666663</v>
      </c>
      <c r="P775" s="53">
        <v>47</v>
      </c>
      <c r="Q775" s="90">
        <f t="shared" si="82"/>
        <v>0.90384615384615385</v>
      </c>
      <c r="R775" s="90">
        <f t="shared" si="83"/>
        <v>9.6153846153846145E-2</v>
      </c>
    </row>
    <row r="776" spans="1:19" ht="15.75" customHeight="1">
      <c r="A776" s="40">
        <v>2202</v>
      </c>
      <c r="B776" s="42"/>
      <c r="C776" s="42"/>
      <c r="D776" s="42"/>
      <c r="E776" s="42"/>
      <c r="F776" s="42">
        <v>41</v>
      </c>
      <c r="G776" s="42"/>
      <c r="H776" s="42"/>
      <c r="I776" s="42"/>
      <c r="J776" s="42"/>
      <c r="K776" s="43"/>
      <c r="L776" s="50"/>
      <c r="M776" s="2"/>
      <c r="N776" s="51"/>
      <c r="O776" s="89">
        <f>IF(F776=0,"",F776/E775)</f>
        <v>0.93181818181818177</v>
      </c>
      <c r="P776" s="53">
        <v>44</v>
      </c>
      <c r="Q776" s="90">
        <f t="shared" si="82"/>
        <v>0.93617021276595747</v>
      </c>
      <c r="R776" s="90">
        <f t="shared" si="83"/>
        <v>6.3829787234042534E-2</v>
      </c>
    </row>
    <row r="777" spans="1:19" ht="15.75" customHeight="1">
      <c r="A777" s="40">
        <v>2301</v>
      </c>
      <c r="B777" s="42"/>
      <c r="C777" s="42"/>
      <c r="D777" s="42"/>
      <c r="E777" s="42"/>
      <c r="F777" s="42"/>
      <c r="G777" s="42">
        <v>39</v>
      </c>
      <c r="H777" s="42"/>
      <c r="I777" s="42"/>
      <c r="J777" s="42"/>
      <c r="K777" s="43"/>
      <c r="L777" s="50"/>
      <c r="M777" s="2"/>
      <c r="N777" s="51"/>
      <c r="O777" s="89">
        <f>IF(G777=0,"",G777/F776)</f>
        <v>0.95121951219512191</v>
      </c>
      <c r="P777" s="53">
        <v>43</v>
      </c>
      <c r="Q777" s="90">
        <f t="shared" si="82"/>
        <v>0.97727272727272729</v>
      </c>
      <c r="R777" s="90">
        <f t="shared" si="83"/>
        <v>2.2727272727272707E-2</v>
      </c>
    </row>
    <row r="778" spans="1:19" ht="15.75" customHeight="1">
      <c r="A778" s="40">
        <v>2302</v>
      </c>
      <c r="B778" s="42"/>
      <c r="C778" s="42"/>
      <c r="D778" s="42"/>
      <c r="E778" s="42"/>
      <c r="F778" s="42"/>
      <c r="G778" s="42"/>
      <c r="H778" s="42">
        <v>39</v>
      </c>
      <c r="I778" s="42"/>
      <c r="J778" s="42"/>
      <c r="K778" s="43"/>
      <c r="L778" s="50"/>
      <c r="M778" s="2"/>
      <c r="N778" s="51"/>
      <c r="O778" s="89">
        <f>IF(H778=0,"",H778/G777)</f>
        <v>1</v>
      </c>
      <c r="P778" s="53">
        <v>43</v>
      </c>
      <c r="Q778" s="90">
        <f t="shared" si="82"/>
        <v>1</v>
      </c>
      <c r="R778" s="90">
        <f t="shared" si="83"/>
        <v>0</v>
      </c>
    </row>
    <row r="779" spans="1:19" ht="15.75" customHeight="1">
      <c r="A779" s="40">
        <v>2401</v>
      </c>
      <c r="B779" s="42"/>
      <c r="C779" s="42"/>
      <c r="D779" s="42"/>
      <c r="E779" s="42"/>
      <c r="F779" s="42"/>
      <c r="G779" s="42"/>
      <c r="H779" s="42"/>
      <c r="I779" s="42">
        <v>37</v>
      </c>
      <c r="J779" s="42"/>
      <c r="K779" s="43"/>
      <c r="L779" s="50"/>
      <c r="M779" s="2"/>
      <c r="N779" s="51"/>
      <c r="O779" s="89">
        <f>IF(I779=0,"",I779/H778)</f>
        <v>0.94871794871794868</v>
      </c>
      <c r="P779" s="53">
        <v>42</v>
      </c>
      <c r="Q779" s="90">
        <f t="shared" si="82"/>
        <v>0.97674418604651159</v>
      </c>
      <c r="R779" s="90">
        <f t="shared" si="83"/>
        <v>2.3255813953488413E-2</v>
      </c>
    </row>
    <row r="780" spans="1:19" ht="15.75" customHeight="1">
      <c r="A780" s="40">
        <v>2402</v>
      </c>
      <c r="B780" s="42"/>
      <c r="C780" s="42"/>
      <c r="D780" s="42"/>
      <c r="E780" s="42"/>
      <c r="F780" s="42"/>
      <c r="G780" s="42"/>
      <c r="H780" s="42"/>
      <c r="I780" s="42"/>
      <c r="J780" s="42">
        <v>36</v>
      </c>
      <c r="K780" s="43">
        <v>23</v>
      </c>
      <c r="L780" s="50"/>
      <c r="M780" s="2"/>
      <c r="N780" s="51"/>
      <c r="O780" s="91">
        <f>IF(J780=0,"",J780/I779)</f>
        <v>0.97297297297297303</v>
      </c>
      <c r="P780" s="53">
        <v>42</v>
      </c>
      <c r="Q780" s="92">
        <f t="shared" si="82"/>
        <v>1</v>
      </c>
      <c r="R780" s="92">
        <f t="shared" si="83"/>
        <v>0</v>
      </c>
    </row>
    <row r="781" spans="1:19" ht="15.75" customHeight="1">
      <c r="A781" s="40">
        <v>2501</v>
      </c>
      <c r="B781" s="42"/>
      <c r="C781" s="42"/>
      <c r="D781" s="42"/>
      <c r="E781" s="42"/>
      <c r="F781" s="42"/>
      <c r="G781" s="42"/>
      <c r="H781" s="42"/>
      <c r="I781" s="42"/>
      <c r="J781" s="42"/>
      <c r="K781" s="43"/>
      <c r="L781" s="50"/>
      <c r="M781" s="2"/>
      <c r="N781" s="1"/>
      <c r="O781" s="83"/>
      <c r="P781" s="58"/>
      <c r="Q781" s="84"/>
      <c r="R781" s="85"/>
    </row>
    <row r="782" spans="1:19" ht="15.75" customHeight="1">
      <c r="A782" s="40">
        <v>2502</v>
      </c>
      <c r="B782" s="42"/>
      <c r="C782" s="42"/>
      <c r="D782" s="42"/>
      <c r="E782" s="42"/>
      <c r="F782" s="42"/>
      <c r="G782" s="42"/>
      <c r="H782" s="42"/>
      <c r="I782" s="42"/>
      <c r="J782" s="42"/>
      <c r="K782" s="43"/>
      <c r="L782" s="50"/>
      <c r="M782" s="2"/>
      <c r="N782" s="1"/>
      <c r="O782" s="61"/>
      <c r="P782" s="62"/>
      <c r="Q782" s="63"/>
      <c r="R782" s="61" t="s">
        <v>118</v>
      </c>
    </row>
    <row r="783" spans="1:19" ht="15.75" customHeight="1">
      <c r="A783" s="40">
        <v>2601</v>
      </c>
      <c r="B783" s="42"/>
      <c r="C783" s="42"/>
      <c r="D783" s="42"/>
      <c r="E783" s="42"/>
      <c r="F783" s="42"/>
      <c r="G783" s="42"/>
      <c r="H783" s="42"/>
      <c r="I783" s="42"/>
      <c r="J783" s="42"/>
      <c r="K783" s="43"/>
      <c r="L783" s="50"/>
      <c r="M783" s="2"/>
      <c r="N783" s="1"/>
      <c r="O783" s="61"/>
      <c r="P783" s="62"/>
      <c r="Q783" s="63"/>
      <c r="R783" s="61"/>
    </row>
    <row r="784" spans="1:19" ht="15.75" customHeight="1">
      <c r="A784" s="40">
        <v>2602</v>
      </c>
      <c r="B784" s="42"/>
      <c r="C784" s="42"/>
      <c r="D784" s="42"/>
      <c r="E784" s="42"/>
      <c r="F784" s="42"/>
      <c r="G784" s="42"/>
      <c r="H784" s="42"/>
      <c r="I784" s="42"/>
      <c r="J784" s="42"/>
      <c r="K784" s="43"/>
      <c r="L784" s="50"/>
      <c r="M784" s="2"/>
      <c r="N784" s="1"/>
      <c r="O784" s="61"/>
      <c r="P784" s="62"/>
      <c r="Q784" s="63"/>
      <c r="R784" s="61"/>
    </row>
    <row r="785" spans="1:19" ht="15.75" customHeight="1">
      <c r="A785" s="40">
        <v>2701</v>
      </c>
      <c r="B785" s="42"/>
      <c r="C785" s="42"/>
      <c r="D785" s="42"/>
      <c r="E785" s="42"/>
      <c r="F785" s="42"/>
      <c r="G785" s="42"/>
      <c r="H785" s="42"/>
      <c r="I785" s="42"/>
      <c r="J785" s="42"/>
      <c r="K785" s="43"/>
      <c r="L785" s="50"/>
      <c r="M785" s="2"/>
      <c r="N785" s="1"/>
      <c r="O785" s="68" t="s">
        <v>58</v>
      </c>
      <c r="P785" s="69"/>
      <c r="Q785" s="70">
        <f>IF(SUM(K774:K785)=0,"",SUM(K774:K785))</f>
        <v>23</v>
      </c>
      <c r="R785" s="71" t="s">
        <v>10</v>
      </c>
    </row>
    <row r="786" spans="1:19" ht="15.75" customHeight="1">
      <c r="A786" s="40">
        <v>2702</v>
      </c>
      <c r="B786" s="42"/>
      <c r="C786" s="42"/>
      <c r="D786" s="42"/>
      <c r="E786" s="42"/>
      <c r="F786" s="42"/>
      <c r="G786" s="42"/>
      <c r="H786" s="42"/>
      <c r="I786" s="42"/>
      <c r="J786" s="42"/>
      <c r="K786" s="43"/>
      <c r="L786" s="50"/>
      <c r="M786" s="2"/>
      <c r="N786" s="1"/>
      <c r="O786" s="72" t="s">
        <v>60</v>
      </c>
      <c r="P786" s="73" t="str">
        <f>IF(P785/B772=0,"",P785/B772)</f>
        <v/>
      </c>
      <c r="Q786" s="74" t="str">
        <f>IF(P785/Q785=0,"",P785/Q785)</f>
        <v/>
      </c>
      <c r="R786" s="75" t="s">
        <v>61</v>
      </c>
    </row>
    <row r="787" spans="1:19" ht="15.75" customHeight="1">
      <c r="A787" s="40">
        <v>2801</v>
      </c>
      <c r="B787" s="42"/>
      <c r="C787" s="42"/>
      <c r="D787" s="42"/>
      <c r="E787" s="42"/>
      <c r="F787" s="42"/>
      <c r="G787" s="42"/>
      <c r="H787" s="42"/>
      <c r="I787" s="42"/>
      <c r="J787" s="42"/>
      <c r="K787" s="43"/>
      <c r="L787" s="76"/>
      <c r="M787" s="77"/>
      <c r="N787" s="78"/>
      <c r="O787" s="77"/>
      <c r="P787" s="78"/>
      <c r="Q787" s="78"/>
      <c r="R787" s="79"/>
    </row>
    <row r="788" spans="1:19" ht="18" customHeight="1">
      <c r="A788" s="28"/>
      <c r="B788" s="1"/>
      <c r="C788" s="1"/>
      <c r="D788" s="151" t="s">
        <v>83</v>
      </c>
      <c r="E788" s="152"/>
      <c r="F788" s="152"/>
      <c r="G788" s="152"/>
      <c r="H788" s="152"/>
      <c r="I788" s="152"/>
      <c r="J788" s="153"/>
      <c r="K788" s="80">
        <f>SUM(K772:K784)</f>
        <v>23</v>
      </c>
      <c r="L788" s="81">
        <f>IF(K780=0,"",K780/B772)</f>
        <v>0.359375</v>
      </c>
      <c r="M788" s="81">
        <f>IF(K788=0,"",K788/B772)</f>
        <v>0.359375</v>
      </c>
      <c r="N788" s="81">
        <f>IF(K780=0,"",M788-L788)</f>
        <v>0</v>
      </c>
      <c r="O788" s="2"/>
      <c r="P788" s="1"/>
      <c r="Q788" s="25"/>
      <c r="R788" s="2"/>
    </row>
    <row r="789" spans="1:19" ht="12.75" customHeight="1">
      <c r="L789" s="2"/>
      <c r="M789" s="2"/>
      <c r="O789" s="2"/>
    </row>
    <row r="790" spans="1:19" ht="12.75" customHeight="1">
      <c r="L790" s="2"/>
      <c r="M790" s="2"/>
      <c r="O790" s="2"/>
    </row>
    <row r="791" spans="1:19" ht="26.25" customHeight="1">
      <c r="B791" s="154" t="s">
        <v>72</v>
      </c>
      <c r="C791" s="155"/>
      <c r="D791" s="155"/>
      <c r="E791" s="155"/>
      <c r="F791" s="155"/>
      <c r="G791" s="155"/>
      <c r="H791" s="155"/>
      <c r="I791" s="155"/>
      <c r="J791" s="155"/>
      <c r="K791" s="39" t="s">
        <v>94</v>
      </c>
      <c r="L791" s="2"/>
      <c r="M791" s="2"/>
      <c r="N791" s="1"/>
      <c r="O791" s="2"/>
      <c r="P791" s="1"/>
      <c r="Q791" s="1"/>
      <c r="R791" s="1"/>
    </row>
    <row r="792" spans="1:19" ht="20.25" customHeight="1">
      <c r="A792" s="156" t="s">
        <v>9</v>
      </c>
      <c r="B792" s="157" t="s">
        <v>73</v>
      </c>
      <c r="C792" s="152"/>
      <c r="D792" s="152"/>
      <c r="E792" s="152"/>
      <c r="F792" s="152"/>
      <c r="G792" s="152"/>
      <c r="H792" s="152"/>
      <c r="I792" s="152"/>
      <c r="J792" s="153"/>
      <c r="K792" s="158" t="s">
        <v>10</v>
      </c>
      <c r="L792" s="150" t="s">
        <v>2</v>
      </c>
      <c r="M792" s="150" t="s">
        <v>3</v>
      </c>
      <c r="N792" s="159" t="s">
        <v>4</v>
      </c>
      <c r="O792" s="150" t="s">
        <v>5</v>
      </c>
      <c r="P792" s="148" t="s">
        <v>6</v>
      </c>
      <c r="Q792" s="148" t="s">
        <v>7</v>
      </c>
      <c r="R792" s="150" t="s">
        <v>8</v>
      </c>
    </row>
    <row r="793" spans="1:19" ht="15.75" customHeight="1">
      <c r="A793" s="149"/>
      <c r="B793" s="40" t="s">
        <v>74</v>
      </c>
      <c r="C793" s="40" t="s">
        <v>75</v>
      </c>
      <c r="D793" s="40" t="s">
        <v>76</v>
      </c>
      <c r="E793" s="40" t="s">
        <v>77</v>
      </c>
      <c r="F793" s="40" t="s">
        <v>78</v>
      </c>
      <c r="G793" s="40" t="s">
        <v>79</v>
      </c>
      <c r="H793" s="40" t="s">
        <v>80</v>
      </c>
      <c r="I793" s="40" t="s">
        <v>81</v>
      </c>
      <c r="J793" s="40" t="s">
        <v>82</v>
      </c>
      <c r="K793" s="149"/>
      <c r="L793" s="149"/>
      <c r="M793" s="149"/>
      <c r="N793" s="149"/>
      <c r="O793" s="149"/>
      <c r="P793" s="149"/>
      <c r="Q793" s="149"/>
      <c r="R793" s="149"/>
    </row>
    <row r="794" spans="1:19" ht="15.75" customHeight="1">
      <c r="A794" s="40">
        <v>2101</v>
      </c>
      <c r="B794" s="41">
        <v>24</v>
      </c>
      <c r="C794" s="42"/>
      <c r="D794" s="42"/>
      <c r="E794" s="42"/>
      <c r="F794" s="42"/>
      <c r="G794" s="42"/>
      <c r="H794" s="42"/>
      <c r="I794" s="42"/>
      <c r="J794" s="42"/>
      <c r="K794" s="43"/>
      <c r="L794" s="44"/>
      <c r="M794" s="45"/>
      <c r="N794" s="46"/>
      <c r="O794" s="47"/>
      <c r="P794" s="48">
        <f>B794</f>
        <v>24</v>
      </c>
      <c r="Q794" s="49"/>
      <c r="R794" s="47"/>
    </row>
    <row r="795" spans="1:19" ht="15.75" customHeight="1">
      <c r="A795" s="40">
        <v>2102</v>
      </c>
      <c r="B795" s="42"/>
      <c r="C795" s="42">
        <v>22</v>
      </c>
      <c r="D795" s="42"/>
      <c r="E795" s="42"/>
      <c r="F795" s="42"/>
      <c r="G795" s="42"/>
      <c r="H795" s="42"/>
      <c r="I795" s="42"/>
      <c r="J795" s="42"/>
      <c r="K795" s="43"/>
      <c r="L795" s="50"/>
      <c r="M795" s="2"/>
      <c r="N795" s="51"/>
      <c r="O795" s="89">
        <f>IF(C795=0,"",C795/B794)</f>
        <v>0.91666666666666663</v>
      </c>
      <c r="P795" s="53">
        <v>22</v>
      </c>
      <c r="Q795" s="90">
        <f t="shared" ref="Q795:Q802" si="84">IF(P795=0,"",P795/P794)</f>
        <v>0.91666666666666663</v>
      </c>
      <c r="R795" s="90">
        <f t="shared" ref="R795:R802" si="85">IF(P795=0,"",100%-Q795)</f>
        <v>8.333333333333337E-2</v>
      </c>
    </row>
    <row r="796" spans="1:19" ht="15.75" customHeight="1">
      <c r="A796" s="40">
        <v>2201</v>
      </c>
      <c r="B796" s="42"/>
      <c r="C796" s="42"/>
      <c r="D796" s="42">
        <v>19</v>
      </c>
      <c r="E796" s="42"/>
      <c r="F796" s="42"/>
      <c r="G796" s="42"/>
      <c r="H796" s="42"/>
      <c r="I796" s="42"/>
      <c r="J796" s="42"/>
      <c r="K796" s="43"/>
      <c r="L796" s="50"/>
      <c r="M796" s="2"/>
      <c r="N796" s="51"/>
      <c r="O796" s="89">
        <f>IF(D796=0,"",D796/C795)</f>
        <v>0.86363636363636365</v>
      </c>
      <c r="P796" s="53">
        <v>21</v>
      </c>
      <c r="Q796" s="90">
        <f t="shared" si="84"/>
        <v>0.95454545454545459</v>
      </c>
      <c r="R796" s="90">
        <f t="shared" si="85"/>
        <v>4.5454545454545414E-2</v>
      </c>
      <c r="S796" s="8">
        <f>P796/P794</f>
        <v>0.875</v>
      </c>
    </row>
    <row r="797" spans="1:19" ht="15.75" customHeight="1">
      <c r="A797" s="40">
        <v>2202</v>
      </c>
      <c r="B797" s="42"/>
      <c r="C797" s="42"/>
      <c r="D797" s="42"/>
      <c r="E797" s="42">
        <v>15</v>
      </c>
      <c r="F797" s="42"/>
      <c r="G797" s="42"/>
      <c r="H797" s="42"/>
      <c r="I797" s="42"/>
      <c r="J797" s="42"/>
      <c r="K797" s="43"/>
      <c r="L797" s="50"/>
      <c r="M797" s="2"/>
      <c r="N797" s="51"/>
      <c r="O797" s="89">
        <f>IF(E797=0,"",E797/D796)</f>
        <v>0.78947368421052633</v>
      </c>
      <c r="P797" s="53">
        <v>17</v>
      </c>
      <c r="Q797" s="90">
        <f t="shared" si="84"/>
        <v>0.80952380952380953</v>
      </c>
      <c r="R797" s="90">
        <f t="shared" si="85"/>
        <v>0.19047619047619047</v>
      </c>
    </row>
    <row r="798" spans="1:19" ht="15.75" customHeight="1">
      <c r="A798" s="40">
        <v>2301</v>
      </c>
      <c r="B798" s="42"/>
      <c r="C798" s="42"/>
      <c r="D798" s="42"/>
      <c r="E798" s="42"/>
      <c r="F798" s="42">
        <v>13</v>
      </c>
      <c r="G798" s="42"/>
      <c r="H798" s="42"/>
      <c r="I798" s="42"/>
      <c r="J798" s="42"/>
      <c r="K798" s="43"/>
      <c r="L798" s="50"/>
      <c r="M798" s="2"/>
      <c r="N798" s="51"/>
      <c r="O798" s="89">
        <f>IF(F798=0,"",F798/E797)</f>
        <v>0.8666666666666667</v>
      </c>
      <c r="P798" s="53">
        <v>16</v>
      </c>
      <c r="Q798" s="90">
        <f t="shared" si="84"/>
        <v>0.94117647058823528</v>
      </c>
      <c r="R798" s="90">
        <f t="shared" si="85"/>
        <v>5.8823529411764719E-2</v>
      </c>
    </row>
    <row r="799" spans="1:19" ht="15.75" customHeight="1">
      <c r="A799" s="40">
        <v>2302</v>
      </c>
      <c r="B799" s="42"/>
      <c r="C799" s="42"/>
      <c r="D799" s="42"/>
      <c r="E799" s="42"/>
      <c r="F799" s="42"/>
      <c r="G799" s="42">
        <v>12</v>
      </c>
      <c r="H799" s="42"/>
      <c r="I799" s="42"/>
      <c r="J799" s="42"/>
      <c r="K799" s="43"/>
      <c r="L799" s="50"/>
      <c r="M799" s="2"/>
      <c r="N799" s="51"/>
      <c r="O799" s="89">
        <f>IF(G799=0,"",G799/F798)</f>
        <v>0.92307692307692313</v>
      </c>
      <c r="P799" s="53">
        <v>16</v>
      </c>
      <c r="Q799" s="90">
        <f t="shared" si="84"/>
        <v>1</v>
      </c>
      <c r="R799" s="90">
        <f t="shared" si="85"/>
        <v>0</v>
      </c>
    </row>
    <row r="800" spans="1:19" ht="15.75" customHeight="1">
      <c r="A800" s="40">
        <v>2401</v>
      </c>
      <c r="B800" s="42"/>
      <c r="C800" s="42"/>
      <c r="D800" s="42"/>
      <c r="E800" s="42"/>
      <c r="F800" s="42"/>
      <c r="G800" s="42"/>
      <c r="H800" s="42">
        <v>12</v>
      </c>
      <c r="I800" s="42"/>
      <c r="J800" s="42"/>
      <c r="K800" s="43"/>
      <c r="L800" s="50"/>
      <c r="M800" s="2"/>
      <c r="N800" s="51"/>
      <c r="O800" s="89">
        <f>IF(H800=0,"",H800/G799)</f>
        <v>1</v>
      </c>
      <c r="P800" s="53">
        <v>16</v>
      </c>
      <c r="Q800" s="90">
        <f t="shared" si="84"/>
        <v>1</v>
      </c>
      <c r="R800" s="90">
        <f t="shared" si="85"/>
        <v>0</v>
      </c>
    </row>
    <row r="801" spans="1:24" ht="15.75" customHeight="1">
      <c r="A801" s="40">
        <v>2402</v>
      </c>
      <c r="B801" s="42"/>
      <c r="C801" s="42"/>
      <c r="D801" s="42"/>
      <c r="E801" s="42"/>
      <c r="F801" s="42"/>
      <c r="G801" s="42"/>
      <c r="H801" s="42"/>
      <c r="I801" s="42">
        <v>12</v>
      </c>
      <c r="J801" s="42"/>
      <c r="K801" s="43"/>
      <c r="L801" s="50"/>
      <c r="M801" s="2"/>
      <c r="N801" s="51"/>
      <c r="O801" s="89">
        <f>IF(I801=0,"",I801/H800)</f>
        <v>1</v>
      </c>
      <c r="P801" s="53">
        <v>16</v>
      </c>
      <c r="Q801" s="90">
        <f t="shared" si="84"/>
        <v>1</v>
      </c>
      <c r="R801" s="90">
        <f t="shared" si="85"/>
        <v>0</v>
      </c>
    </row>
    <row r="802" spans="1:24" ht="15.75" customHeight="1">
      <c r="A802" s="40">
        <v>2501</v>
      </c>
      <c r="B802" s="42"/>
      <c r="C802" s="42"/>
      <c r="D802" s="42"/>
      <c r="E802" s="42"/>
      <c r="F802" s="42"/>
      <c r="G802" s="42"/>
      <c r="H802" s="42"/>
      <c r="I802" s="42"/>
      <c r="J802" s="42"/>
      <c r="K802" s="43"/>
      <c r="L802" s="50"/>
      <c r="M802" s="2"/>
      <c r="N802" s="51"/>
      <c r="O802" s="91" t="str">
        <f>IF(J802=0,"",J802/I801)</f>
        <v/>
      </c>
      <c r="P802" s="53"/>
      <c r="Q802" s="92" t="str">
        <f t="shared" si="84"/>
        <v/>
      </c>
      <c r="R802" s="92" t="str">
        <f t="shared" si="85"/>
        <v/>
      </c>
    </row>
    <row r="803" spans="1:24" ht="15.75" customHeight="1">
      <c r="A803" s="40">
        <v>2502</v>
      </c>
      <c r="B803" s="42"/>
      <c r="C803" s="42"/>
      <c r="D803" s="42"/>
      <c r="E803" s="42"/>
      <c r="F803" s="42"/>
      <c r="G803" s="42"/>
      <c r="H803" s="42"/>
      <c r="I803" s="42"/>
      <c r="J803" s="42"/>
      <c r="K803" s="43"/>
      <c r="L803" s="50"/>
      <c r="M803" s="2"/>
      <c r="N803" s="1"/>
      <c r="O803" s="83"/>
      <c r="P803" s="58"/>
      <c r="Q803" s="84"/>
      <c r="R803" s="85"/>
    </row>
    <row r="804" spans="1:24" ht="15.75" customHeight="1">
      <c r="A804" s="40">
        <v>2601</v>
      </c>
      <c r="B804" s="42"/>
      <c r="C804" s="42"/>
      <c r="D804" s="42"/>
      <c r="E804" s="42"/>
      <c r="F804" s="42"/>
      <c r="G804" s="42"/>
      <c r="H804" s="42"/>
      <c r="I804" s="42"/>
      <c r="J804" s="42"/>
      <c r="K804" s="43"/>
      <c r="L804" s="50"/>
      <c r="M804" s="2"/>
      <c r="N804" s="1"/>
      <c r="O804" s="61"/>
      <c r="P804" s="62"/>
      <c r="Q804" s="63"/>
      <c r="R804" s="61"/>
    </row>
    <row r="805" spans="1:24" ht="15.75" customHeight="1">
      <c r="A805" s="40">
        <v>2602</v>
      </c>
      <c r="B805" s="42"/>
      <c r="C805" s="42"/>
      <c r="D805" s="42"/>
      <c r="E805" s="42"/>
      <c r="F805" s="42"/>
      <c r="G805" s="42"/>
      <c r="H805" s="42"/>
      <c r="I805" s="42"/>
      <c r="J805" s="42"/>
      <c r="K805" s="43"/>
      <c r="L805" s="50"/>
      <c r="M805" s="2"/>
      <c r="N805" s="1"/>
      <c r="O805" s="61"/>
      <c r="P805" s="62"/>
      <c r="Q805" s="63"/>
      <c r="R805" s="61"/>
    </row>
    <row r="806" spans="1:24" ht="15.75" customHeight="1">
      <c r="A806" s="40">
        <v>2701</v>
      </c>
      <c r="B806" s="42"/>
      <c r="C806" s="42"/>
      <c r="D806" s="42"/>
      <c r="E806" s="42"/>
      <c r="F806" s="42"/>
      <c r="G806" s="42"/>
      <c r="H806" s="42"/>
      <c r="I806" s="42"/>
      <c r="J806" s="42"/>
      <c r="K806" s="43"/>
      <c r="L806" s="50"/>
      <c r="M806" s="2"/>
      <c r="N806" s="1"/>
      <c r="O806" s="61"/>
      <c r="P806" s="62"/>
      <c r="Q806" s="63"/>
      <c r="R806" s="61"/>
    </row>
    <row r="807" spans="1:24" ht="15.75" customHeight="1">
      <c r="A807" s="40">
        <v>2702</v>
      </c>
      <c r="B807" s="42"/>
      <c r="C807" s="42"/>
      <c r="D807" s="42"/>
      <c r="E807" s="42"/>
      <c r="F807" s="42"/>
      <c r="G807" s="42"/>
      <c r="H807" s="42"/>
      <c r="I807" s="42"/>
      <c r="J807" s="42"/>
      <c r="K807" s="43"/>
      <c r="L807" s="50"/>
      <c r="M807" s="2"/>
      <c r="N807" s="1"/>
      <c r="O807" s="68" t="s">
        <v>58</v>
      </c>
      <c r="P807" s="69"/>
      <c r="Q807" s="70" t="str">
        <f>IF(SUM(K796:K807)=0,"",SUM(K796:K807))</f>
        <v/>
      </c>
      <c r="R807" s="71" t="s">
        <v>10</v>
      </c>
    </row>
    <row r="808" spans="1:24" ht="15.75" customHeight="1">
      <c r="A808" s="40">
        <v>2801</v>
      </c>
      <c r="B808" s="42"/>
      <c r="C808" s="42"/>
      <c r="D808" s="42"/>
      <c r="E808" s="42"/>
      <c r="F808" s="42"/>
      <c r="G808" s="42"/>
      <c r="H808" s="42"/>
      <c r="I808" s="42"/>
      <c r="J808" s="42"/>
      <c r="K808" s="43"/>
      <c r="L808" s="50"/>
      <c r="M808" s="2"/>
      <c r="N808" s="1"/>
      <c r="O808" s="72" t="s">
        <v>60</v>
      </c>
      <c r="P808" s="73" t="str">
        <f>IF(P807/B794=0,"",P807/B794)</f>
        <v/>
      </c>
      <c r="Q808" s="74" t="e">
        <f>IF(P807/Q807=0,"",P807/Q807)</f>
        <v>#VALUE!</v>
      </c>
      <c r="R808" s="75" t="s">
        <v>61</v>
      </c>
    </row>
    <row r="809" spans="1:24" ht="15.75" customHeight="1">
      <c r="A809" s="40">
        <v>2802</v>
      </c>
      <c r="B809" s="42"/>
      <c r="C809" s="42"/>
      <c r="D809" s="42"/>
      <c r="E809" s="42"/>
      <c r="F809" s="42"/>
      <c r="G809" s="42"/>
      <c r="H809" s="42"/>
      <c r="I809" s="42"/>
      <c r="J809" s="42"/>
      <c r="K809" s="43"/>
      <c r="L809" s="76"/>
      <c r="M809" s="77"/>
      <c r="N809" s="78"/>
      <c r="O809" s="77"/>
      <c r="P809" s="78"/>
      <c r="Q809" s="78"/>
      <c r="R809" s="79"/>
    </row>
    <row r="810" spans="1:24" ht="18" customHeight="1">
      <c r="A810" s="28"/>
      <c r="B810" s="1"/>
      <c r="C810" s="1"/>
      <c r="D810" s="151" t="s">
        <v>83</v>
      </c>
      <c r="E810" s="152"/>
      <c r="F810" s="152"/>
      <c r="G810" s="152"/>
      <c r="H810" s="152"/>
      <c r="I810" s="152"/>
      <c r="J810" s="153"/>
      <c r="K810" s="80">
        <f>SUM(K794:K806)</f>
        <v>0</v>
      </c>
      <c r="L810" s="81" t="str">
        <f>IF(K802=0,"",K802/B794)</f>
        <v/>
      </c>
      <c r="M810" s="81" t="str">
        <f>IF(K810=0,"",K810/B794)</f>
        <v/>
      </c>
      <c r="N810" s="81" t="str">
        <f>IF(K802=0,"",M810-L810)</f>
        <v/>
      </c>
      <c r="O810" s="2"/>
      <c r="P810" s="1"/>
      <c r="Q810" s="25"/>
      <c r="R810" s="2"/>
    </row>
    <row r="811" spans="1:24" ht="12.75" customHeight="1">
      <c r="L811" s="2"/>
      <c r="M811" s="2"/>
      <c r="O811" s="2"/>
      <c r="X811" s="141">
        <f>AVERAGE(S796,S820)</f>
        <v>0.85096153846153844</v>
      </c>
    </row>
    <row r="812" spans="1:24" ht="12.75" customHeight="1">
      <c r="L812" s="2"/>
      <c r="M812" s="2"/>
      <c r="O812" s="2"/>
    </row>
    <row r="813" spans="1:24" ht="12.75" customHeight="1">
      <c r="L813" s="2"/>
      <c r="M813" s="2"/>
      <c r="O813" s="2"/>
    </row>
    <row r="814" spans="1:24" ht="12.75" customHeight="1">
      <c r="L814" s="2"/>
      <c r="M814" s="2"/>
      <c r="O814" s="2"/>
    </row>
    <row r="815" spans="1:24" ht="26.25" customHeight="1">
      <c r="B815" s="154" t="s">
        <v>72</v>
      </c>
      <c r="C815" s="155"/>
      <c r="D815" s="155"/>
      <c r="E815" s="155"/>
      <c r="F815" s="155"/>
      <c r="G815" s="155"/>
      <c r="H815" s="155"/>
      <c r="I815" s="155"/>
      <c r="J815" s="155"/>
      <c r="K815" s="39" t="s">
        <v>95</v>
      </c>
      <c r="L815" s="2"/>
      <c r="M815" s="2"/>
      <c r="N815" s="1"/>
      <c r="O815" s="2"/>
      <c r="P815" s="1"/>
      <c r="Q815" s="1"/>
      <c r="R815" s="1"/>
    </row>
    <row r="816" spans="1:24" ht="20.25" customHeight="1">
      <c r="A816" s="156" t="s">
        <v>9</v>
      </c>
      <c r="B816" s="157" t="s">
        <v>73</v>
      </c>
      <c r="C816" s="152"/>
      <c r="D816" s="152"/>
      <c r="E816" s="152"/>
      <c r="F816" s="152"/>
      <c r="G816" s="152"/>
      <c r="H816" s="152"/>
      <c r="I816" s="152"/>
      <c r="J816" s="153"/>
      <c r="K816" s="158" t="s">
        <v>10</v>
      </c>
      <c r="L816" s="150" t="s">
        <v>2</v>
      </c>
      <c r="M816" s="150" t="s">
        <v>3</v>
      </c>
      <c r="N816" s="159" t="s">
        <v>4</v>
      </c>
      <c r="O816" s="150" t="s">
        <v>5</v>
      </c>
      <c r="P816" s="148" t="s">
        <v>6</v>
      </c>
      <c r="Q816" s="148" t="s">
        <v>7</v>
      </c>
      <c r="R816" s="150" t="s">
        <v>8</v>
      </c>
    </row>
    <row r="817" spans="1:19" ht="15.75" customHeight="1">
      <c r="A817" s="149"/>
      <c r="B817" s="40" t="s">
        <v>74</v>
      </c>
      <c r="C817" s="40" t="s">
        <v>75</v>
      </c>
      <c r="D817" s="40" t="s">
        <v>76</v>
      </c>
      <c r="E817" s="40" t="s">
        <v>77</v>
      </c>
      <c r="F817" s="40" t="s">
        <v>78</v>
      </c>
      <c r="G817" s="40" t="s">
        <v>79</v>
      </c>
      <c r="H817" s="40" t="s">
        <v>80</v>
      </c>
      <c r="I817" s="40" t="s">
        <v>81</v>
      </c>
      <c r="J817" s="40" t="s">
        <v>82</v>
      </c>
      <c r="K817" s="149"/>
      <c r="L817" s="149"/>
      <c r="M817" s="149"/>
      <c r="N817" s="149"/>
      <c r="O817" s="149"/>
      <c r="P817" s="149"/>
      <c r="Q817" s="149"/>
      <c r="R817" s="149"/>
    </row>
    <row r="818" spans="1:19" ht="15.75" customHeight="1">
      <c r="A818" s="40">
        <v>2102</v>
      </c>
      <c r="B818" s="41">
        <v>52</v>
      </c>
      <c r="C818" s="42"/>
      <c r="D818" s="42"/>
      <c r="E818" s="42"/>
      <c r="F818" s="42"/>
      <c r="G818" s="42"/>
      <c r="H818" s="42"/>
      <c r="I818" s="42"/>
      <c r="J818" s="42"/>
      <c r="K818" s="43"/>
      <c r="L818" s="44"/>
      <c r="M818" s="45"/>
      <c r="N818" s="46"/>
      <c r="O818" s="47"/>
      <c r="P818" s="48">
        <f>B818</f>
        <v>52</v>
      </c>
      <c r="Q818" s="49"/>
      <c r="R818" s="47"/>
    </row>
    <row r="819" spans="1:19" ht="15.75" customHeight="1">
      <c r="A819" s="40">
        <v>2201</v>
      </c>
      <c r="B819" s="42"/>
      <c r="C819" s="42">
        <v>44</v>
      </c>
      <c r="D819" s="42"/>
      <c r="E819" s="42"/>
      <c r="F819" s="42"/>
      <c r="G819" s="42"/>
      <c r="H819" s="42"/>
      <c r="I819" s="42"/>
      <c r="J819" s="42"/>
      <c r="K819" s="43"/>
      <c r="L819" s="50"/>
      <c r="M819" s="2"/>
      <c r="N819" s="51"/>
      <c r="O819" s="89">
        <f>IF(C819=0,"",C819/B818)</f>
        <v>0.84615384615384615</v>
      </c>
      <c r="P819" s="53">
        <v>44</v>
      </c>
      <c r="Q819" s="90">
        <f t="shared" ref="Q819:Q826" si="86">IF(P819=0,"",P819/P818)</f>
        <v>0.84615384615384615</v>
      </c>
      <c r="R819" s="90">
        <f t="shared" ref="R819:R826" si="87">IF(P819=0,"",100%-Q819)</f>
        <v>0.15384615384615385</v>
      </c>
    </row>
    <row r="820" spans="1:19" ht="15.75" customHeight="1">
      <c r="A820" s="40">
        <v>2202</v>
      </c>
      <c r="B820" s="42"/>
      <c r="C820" s="42"/>
      <c r="D820" s="42">
        <v>42</v>
      </c>
      <c r="E820" s="42"/>
      <c r="F820" s="42"/>
      <c r="G820" s="42"/>
      <c r="H820" s="42"/>
      <c r="I820" s="42"/>
      <c r="J820" s="42"/>
      <c r="K820" s="43"/>
      <c r="L820" s="50"/>
      <c r="M820" s="2"/>
      <c r="N820" s="51"/>
      <c r="O820" s="89">
        <f>IF(D820=0,"",D820/C819)</f>
        <v>0.95454545454545459</v>
      </c>
      <c r="P820" s="53">
        <v>43</v>
      </c>
      <c r="Q820" s="90">
        <f t="shared" si="86"/>
        <v>0.97727272727272729</v>
      </c>
      <c r="R820" s="90">
        <f t="shared" si="87"/>
        <v>2.2727272727272707E-2</v>
      </c>
      <c r="S820" s="8">
        <f>P820/P818</f>
        <v>0.82692307692307687</v>
      </c>
    </row>
    <row r="821" spans="1:19" ht="15.75" customHeight="1">
      <c r="A821" s="40">
        <v>2301</v>
      </c>
      <c r="B821" s="42"/>
      <c r="C821" s="42"/>
      <c r="D821" s="42"/>
      <c r="E821" s="42">
        <v>37</v>
      </c>
      <c r="F821" s="42"/>
      <c r="G821" s="42"/>
      <c r="H821" s="42"/>
      <c r="I821" s="42"/>
      <c r="J821" s="42"/>
      <c r="K821" s="43"/>
      <c r="L821" s="50"/>
      <c r="M821" s="2"/>
      <c r="N821" s="51"/>
      <c r="O821" s="89">
        <f>IF(E821=0,"",E821/D820)</f>
        <v>0.88095238095238093</v>
      </c>
      <c r="P821" s="53">
        <v>38</v>
      </c>
      <c r="Q821" s="90">
        <f t="shared" si="86"/>
        <v>0.88372093023255816</v>
      </c>
      <c r="R821" s="90">
        <f t="shared" si="87"/>
        <v>0.11627906976744184</v>
      </c>
    </row>
    <row r="822" spans="1:19" ht="15.75" customHeight="1">
      <c r="A822" s="40">
        <v>2302</v>
      </c>
      <c r="B822" s="42"/>
      <c r="C822" s="42"/>
      <c r="D822" s="42"/>
      <c r="E822" s="42"/>
      <c r="F822" s="42">
        <v>32</v>
      </c>
      <c r="G822" s="42"/>
      <c r="H822" s="42"/>
      <c r="I822" s="42"/>
      <c r="J822" s="42"/>
      <c r="K822" s="43"/>
      <c r="L822" s="50"/>
      <c r="M822" s="2"/>
      <c r="N822" s="51"/>
      <c r="O822" s="89">
        <f>IF(F822=0,"",F822/E821)</f>
        <v>0.86486486486486491</v>
      </c>
      <c r="P822" s="53">
        <v>35</v>
      </c>
      <c r="Q822" s="90">
        <f t="shared" si="86"/>
        <v>0.92105263157894735</v>
      </c>
      <c r="R822" s="90">
        <f t="shared" si="87"/>
        <v>7.8947368421052655E-2</v>
      </c>
    </row>
    <row r="823" spans="1:19" ht="15.75" customHeight="1">
      <c r="A823" s="40">
        <v>2401</v>
      </c>
      <c r="B823" s="42"/>
      <c r="C823" s="42"/>
      <c r="D823" s="42"/>
      <c r="E823" s="42"/>
      <c r="F823" s="42"/>
      <c r="G823" s="42">
        <v>31</v>
      </c>
      <c r="H823" s="42"/>
      <c r="I823" s="42"/>
      <c r="J823" s="42"/>
      <c r="K823" s="43"/>
      <c r="L823" s="50"/>
      <c r="M823" s="2"/>
      <c r="N823" s="51"/>
      <c r="O823" s="89">
        <f>IF(G823=0,"",G823/F822)</f>
        <v>0.96875</v>
      </c>
      <c r="P823" s="53">
        <v>32</v>
      </c>
      <c r="Q823" s="90">
        <f t="shared" si="86"/>
        <v>0.91428571428571426</v>
      </c>
      <c r="R823" s="90">
        <f t="shared" si="87"/>
        <v>8.5714285714285743E-2</v>
      </c>
    </row>
    <row r="824" spans="1:19" ht="15.75" customHeight="1">
      <c r="A824" s="40">
        <v>2402</v>
      </c>
      <c r="B824" s="42"/>
      <c r="C824" s="42"/>
      <c r="D824" s="42"/>
      <c r="E824" s="42"/>
      <c r="F824" s="42"/>
      <c r="G824" s="42"/>
      <c r="H824" s="42">
        <v>28</v>
      </c>
      <c r="I824" s="42"/>
      <c r="J824" s="42"/>
      <c r="K824" s="43"/>
      <c r="L824" s="50"/>
      <c r="M824" s="2"/>
      <c r="N824" s="51"/>
      <c r="O824" s="89">
        <f>IF(H824=0,"",H824/G823)</f>
        <v>0.90322580645161288</v>
      </c>
      <c r="P824" s="53">
        <v>31</v>
      </c>
      <c r="Q824" s="90">
        <f t="shared" si="86"/>
        <v>0.96875</v>
      </c>
      <c r="R824" s="90">
        <f t="shared" si="87"/>
        <v>3.125E-2</v>
      </c>
    </row>
    <row r="825" spans="1:19" ht="15.75" customHeight="1">
      <c r="A825" s="40">
        <v>2501</v>
      </c>
      <c r="B825" s="42"/>
      <c r="C825" s="42"/>
      <c r="D825" s="42"/>
      <c r="E825" s="42"/>
      <c r="F825" s="42"/>
      <c r="G825" s="42"/>
      <c r="H825" s="42"/>
      <c r="I825" s="42"/>
      <c r="J825" s="42"/>
      <c r="K825" s="43"/>
      <c r="L825" s="50"/>
      <c r="M825" s="2"/>
      <c r="N825" s="51"/>
      <c r="O825" s="89" t="str">
        <f>IF(I825=0,"",I825/H824)</f>
        <v/>
      </c>
      <c r="P825" s="53"/>
      <c r="Q825" s="90" t="str">
        <f t="shared" si="86"/>
        <v/>
      </c>
      <c r="R825" s="90" t="str">
        <f t="shared" si="87"/>
        <v/>
      </c>
    </row>
    <row r="826" spans="1:19" ht="15.75" customHeight="1">
      <c r="A826" s="40">
        <v>2502</v>
      </c>
      <c r="B826" s="42"/>
      <c r="C826" s="42"/>
      <c r="D826" s="42"/>
      <c r="E826" s="42"/>
      <c r="F826" s="42"/>
      <c r="G826" s="42"/>
      <c r="H826" s="42"/>
      <c r="I826" s="42"/>
      <c r="J826" s="42"/>
      <c r="K826" s="43"/>
      <c r="L826" s="50"/>
      <c r="M826" s="2"/>
      <c r="N826" s="51"/>
      <c r="O826" s="91" t="str">
        <f>IF(J826=0,"",J826/I825)</f>
        <v/>
      </c>
      <c r="P826" s="53"/>
      <c r="Q826" s="92" t="str">
        <f t="shared" si="86"/>
        <v/>
      </c>
      <c r="R826" s="92" t="str">
        <f t="shared" si="87"/>
        <v/>
      </c>
    </row>
    <row r="827" spans="1:19" ht="15.75" customHeight="1">
      <c r="A827" s="40">
        <v>2601</v>
      </c>
      <c r="B827" s="42"/>
      <c r="C827" s="42"/>
      <c r="D827" s="42"/>
      <c r="E827" s="42"/>
      <c r="F827" s="42"/>
      <c r="G827" s="42"/>
      <c r="H827" s="42"/>
      <c r="I827" s="42"/>
      <c r="J827" s="42"/>
      <c r="K827" s="43"/>
      <c r="L827" s="50"/>
      <c r="M827" s="2"/>
      <c r="N827" s="1"/>
      <c r="O827" s="83"/>
      <c r="P827" s="58"/>
      <c r="Q827" s="84"/>
      <c r="R827" s="85"/>
    </row>
    <row r="828" spans="1:19" ht="15.75" customHeight="1">
      <c r="A828" s="40">
        <v>2602</v>
      </c>
      <c r="B828" s="42"/>
      <c r="C828" s="42"/>
      <c r="D828" s="42"/>
      <c r="E828" s="42"/>
      <c r="F828" s="42"/>
      <c r="G828" s="42"/>
      <c r="H828" s="42"/>
      <c r="I828" s="42"/>
      <c r="J828" s="42"/>
      <c r="K828" s="43"/>
      <c r="L828" s="50"/>
      <c r="M828" s="2"/>
      <c r="N828" s="1"/>
      <c r="O828" s="61"/>
      <c r="P828" s="62"/>
      <c r="Q828" s="63"/>
      <c r="R828" s="61"/>
    </row>
    <row r="829" spans="1:19" ht="15.75" customHeight="1">
      <c r="A829" s="40">
        <v>2701</v>
      </c>
      <c r="B829" s="42"/>
      <c r="C829" s="42"/>
      <c r="D829" s="42"/>
      <c r="E829" s="42"/>
      <c r="F829" s="42"/>
      <c r="G829" s="42"/>
      <c r="H829" s="42"/>
      <c r="I829" s="42"/>
      <c r="J829" s="42"/>
      <c r="K829" s="43"/>
      <c r="L829" s="50"/>
      <c r="M829" s="2"/>
      <c r="N829" s="1"/>
      <c r="O829" s="61"/>
      <c r="P829" s="62"/>
      <c r="Q829" s="63"/>
      <c r="R829" s="61"/>
    </row>
    <row r="830" spans="1:19" ht="15.75" customHeight="1">
      <c r="A830" s="40">
        <v>2702</v>
      </c>
      <c r="B830" s="42"/>
      <c r="C830" s="42"/>
      <c r="D830" s="42"/>
      <c r="E830" s="42"/>
      <c r="F830" s="42"/>
      <c r="G830" s="42"/>
      <c r="H830" s="42"/>
      <c r="I830" s="42"/>
      <c r="J830" s="42"/>
      <c r="K830" s="43"/>
      <c r="L830" s="50"/>
      <c r="M830" s="2"/>
      <c r="N830" s="1"/>
      <c r="O830" s="61"/>
      <c r="P830" s="62"/>
      <c r="Q830" s="63"/>
      <c r="R830" s="61"/>
    </row>
    <row r="831" spans="1:19" ht="15.75" customHeight="1">
      <c r="A831" s="40">
        <v>2801</v>
      </c>
      <c r="B831" s="42"/>
      <c r="C831" s="42"/>
      <c r="D831" s="42"/>
      <c r="E831" s="42"/>
      <c r="F831" s="42"/>
      <c r="G831" s="42"/>
      <c r="H831" s="42"/>
      <c r="I831" s="42"/>
      <c r="J831" s="42"/>
      <c r="K831" s="43"/>
      <c r="L831" s="50"/>
      <c r="M831" s="2"/>
      <c r="N831" s="1"/>
      <c r="O831" s="68" t="s">
        <v>58</v>
      </c>
      <c r="P831" s="69"/>
      <c r="Q831" s="70" t="str">
        <f>IF(SUM(K820:K831)=0,"",SUM(K820:K831))</f>
        <v/>
      </c>
      <c r="R831" s="71" t="s">
        <v>10</v>
      </c>
    </row>
    <row r="832" spans="1:19" ht="15.75" customHeight="1">
      <c r="A832" s="40">
        <v>2802</v>
      </c>
      <c r="B832" s="42"/>
      <c r="C832" s="42"/>
      <c r="D832" s="42"/>
      <c r="E832" s="42"/>
      <c r="F832" s="42"/>
      <c r="G832" s="42"/>
      <c r="H832" s="42"/>
      <c r="I832" s="42"/>
      <c r="J832" s="42"/>
      <c r="K832" s="43"/>
      <c r="L832" s="50"/>
      <c r="M832" s="2"/>
      <c r="N832" s="1"/>
      <c r="O832" s="72" t="s">
        <v>60</v>
      </c>
      <c r="P832" s="73" t="str">
        <f>IF(P831/B818=0,"",P831/B818)</f>
        <v/>
      </c>
      <c r="Q832" s="74" t="e">
        <f>IF(P831/Q831=0,"",P831/Q831)</f>
        <v>#VALUE!</v>
      </c>
      <c r="R832" s="75" t="s">
        <v>61</v>
      </c>
    </row>
    <row r="833" spans="1:19" ht="15.75" customHeight="1">
      <c r="A833" s="40">
        <v>2901</v>
      </c>
      <c r="B833" s="42"/>
      <c r="C833" s="42"/>
      <c r="D833" s="42"/>
      <c r="E833" s="42"/>
      <c r="F833" s="42"/>
      <c r="G833" s="42"/>
      <c r="H833" s="42"/>
      <c r="I833" s="42"/>
      <c r="J833" s="42"/>
      <c r="K833" s="43"/>
      <c r="L833" s="76"/>
      <c r="M833" s="77"/>
      <c r="N833" s="78"/>
      <c r="O833" s="77"/>
      <c r="P833" s="78"/>
      <c r="Q833" s="78"/>
      <c r="R833" s="79"/>
    </row>
    <row r="834" spans="1:19" ht="18" customHeight="1">
      <c r="A834" s="28"/>
      <c r="B834" s="1"/>
      <c r="C834" s="1"/>
      <c r="D834" s="151" t="s">
        <v>83</v>
      </c>
      <c r="E834" s="152"/>
      <c r="F834" s="152"/>
      <c r="G834" s="152"/>
      <c r="H834" s="152"/>
      <c r="I834" s="152"/>
      <c r="J834" s="153"/>
      <c r="K834" s="80">
        <f>SUM(K818:K830)</f>
        <v>0</v>
      </c>
      <c r="L834" s="81" t="str">
        <f>IF(K826=0,"",K826/B818)</f>
        <v/>
      </c>
      <c r="M834" s="81" t="str">
        <f>IF(K834=0,"",K834/B818)</f>
        <v/>
      </c>
      <c r="N834" s="81" t="str">
        <f>IF(K826=0,"",M834-L834)</f>
        <v/>
      </c>
      <c r="O834" s="2"/>
      <c r="P834" s="1"/>
      <c r="Q834" s="25"/>
      <c r="R834" s="2"/>
    </row>
    <row r="835" spans="1:19" ht="12.75" customHeight="1">
      <c r="L835" s="2"/>
      <c r="M835" s="2"/>
      <c r="O835" s="2"/>
    </row>
    <row r="836" spans="1:19" ht="12.75" customHeight="1">
      <c r="L836" s="2"/>
      <c r="M836" s="2"/>
      <c r="O836" s="2"/>
    </row>
    <row r="837" spans="1:19" ht="12.75" customHeight="1">
      <c r="L837" s="2"/>
      <c r="M837" s="2"/>
      <c r="O837" s="2"/>
    </row>
    <row r="838" spans="1:19" ht="12.75" customHeight="1">
      <c r="L838" s="2"/>
      <c r="M838" s="2"/>
      <c r="O838" s="2"/>
    </row>
    <row r="839" spans="1:19" ht="26.25" customHeight="1">
      <c r="B839" s="154" t="s">
        <v>72</v>
      </c>
      <c r="C839" s="155"/>
      <c r="D839" s="155"/>
      <c r="E839" s="155"/>
      <c r="F839" s="155"/>
      <c r="G839" s="155"/>
      <c r="H839" s="155"/>
      <c r="I839" s="155"/>
      <c r="J839" s="155"/>
      <c r="K839" s="39" t="s">
        <v>96</v>
      </c>
      <c r="L839" s="2"/>
      <c r="M839" s="2"/>
      <c r="N839" s="1"/>
      <c r="O839" s="2"/>
      <c r="P839" s="1"/>
      <c r="Q839" s="1"/>
      <c r="R839" s="1"/>
    </row>
    <row r="840" spans="1:19" ht="20.25" customHeight="1">
      <c r="A840" s="156" t="s">
        <v>9</v>
      </c>
      <c r="B840" s="157" t="s">
        <v>73</v>
      </c>
      <c r="C840" s="152"/>
      <c r="D840" s="152"/>
      <c r="E840" s="152"/>
      <c r="F840" s="152"/>
      <c r="G840" s="152"/>
      <c r="H840" s="152"/>
      <c r="I840" s="152"/>
      <c r="J840" s="153"/>
      <c r="K840" s="158" t="s">
        <v>10</v>
      </c>
      <c r="L840" s="150" t="s">
        <v>2</v>
      </c>
      <c r="M840" s="150" t="s">
        <v>3</v>
      </c>
      <c r="N840" s="159" t="s">
        <v>4</v>
      </c>
      <c r="O840" s="150" t="s">
        <v>5</v>
      </c>
      <c r="P840" s="148" t="s">
        <v>6</v>
      </c>
      <c r="Q840" s="148" t="s">
        <v>7</v>
      </c>
      <c r="R840" s="150" t="s">
        <v>8</v>
      </c>
    </row>
    <row r="841" spans="1:19" ht="15.75" customHeight="1">
      <c r="A841" s="149"/>
      <c r="B841" s="40" t="s">
        <v>74</v>
      </c>
      <c r="C841" s="40" t="s">
        <v>75</v>
      </c>
      <c r="D841" s="40" t="s">
        <v>76</v>
      </c>
      <c r="E841" s="40" t="s">
        <v>77</v>
      </c>
      <c r="F841" s="40" t="s">
        <v>78</v>
      </c>
      <c r="G841" s="40" t="s">
        <v>79</v>
      </c>
      <c r="H841" s="40" t="s">
        <v>80</v>
      </c>
      <c r="I841" s="40" t="s">
        <v>81</v>
      </c>
      <c r="J841" s="40" t="s">
        <v>82</v>
      </c>
      <c r="K841" s="149"/>
      <c r="L841" s="149"/>
      <c r="M841" s="149"/>
      <c r="N841" s="149"/>
      <c r="O841" s="149"/>
      <c r="P841" s="149"/>
      <c r="Q841" s="149"/>
      <c r="R841" s="149"/>
    </row>
    <row r="842" spans="1:19" ht="15.75" customHeight="1">
      <c r="A842" s="40">
        <v>2201</v>
      </c>
      <c r="B842" s="41">
        <v>26</v>
      </c>
      <c r="C842" s="42"/>
      <c r="D842" s="42"/>
      <c r="E842" s="42"/>
      <c r="F842" s="42"/>
      <c r="G842" s="42"/>
      <c r="H842" s="42"/>
      <c r="I842" s="42"/>
      <c r="J842" s="42"/>
      <c r="K842" s="43"/>
      <c r="L842" s="44"/>
      <c r="M842" s="45"/>
      <c r="N842" s="46"/>
      <c r="O842" s="47"/>
      <c r="P842" s="48">
        <v>26</v>
      </c>
      <c r="Q842" s="49"/>
      <c r="R842" s="47"/>
    </row>
    <row r="843" spans="1:19" ht="15.75" customHeight="1">
      <c r="A843" s="40">
        <v>2202</v>
      </c>
      <c r="B843" s="42"/>
      <c r="C843" s="42">
        <v>23</v>
      </c>
      <c r="D843" s="42"/>
      <c r="E843" s="42"/>
      <c r="F843" s="42"/>
      <c r="G843" s="42"/>
      <c r="H843" s="42"/>
      <c r="I843" s="42"/>
      <c r="J843" s="42"/>
      <c r="K843" s="43"/>
      <c r="L843" s="50"/>
      <c r="M843" s="2"/>
      <c r="N843" s="51"/>
      <c r="O843" s="89">
        <f>IF(C843=0,"",C843/B842)</f>
        <v>0.88461538461538458</v>
      </c>
      <c r="P843" s="53">
        <v>23</v>
      </c>
      <c r="Q843" s="90">
        <f t="shared" ref="Q843:Q850" si="88">IF(P843=0,"",P843/P842)</f>
        <v>0.88461538461538458</v>
      </c>
      <c r="R843" s="90">
        <f t="shared" ref="R843:R850" si="89">IF(P843=0,"",100%-Q843)</f>
        <v>0.11538461538461542</v>
      </c>
    </row>
    <row r="844" spans="1:19" ht="15.75" customHeight="1">
      <c r="A844" s="40">
        <v>2301</v>
      </c>
      <c r="B844" s="42"/>
      <c r="C844" s="42"/>
      <c r="D844" s="42">
        <v>22</v>
      </c>
      <c r="E844" s="42"/>
      <c r="F844" s="42"/>
      <c r="G844" s="42"/>
      <c r="H844" s="42"/>
      <c r="I844" s="42"/>
      <c r="J844" s="42"/>
      <c r="K844" s="43"/>
      <c r="L844" s="50"/>
      <c r="M844" s="2"/>
      <c r="N844" s="51"/>
      <c r="O844" s="89">
        <f>IF(D844=0,"",D844/C843)</f>
        <v>0.95652173913043481</v>
      </c>
      <c r="P844" s="53">
        <v>23</v>
      </c>
      <c r="Q844" s="90">
        <f t="shared" si="88"/>
        <v>1</v>
      </c>
      <c r="R844" s="90">
        <f t="shared" si="89"/>
        <v>0</v>
      </c>
      <c r="S844" s="8">
        <f>P844/P842</f>
        <v>0.88461538461538458</v>
      </c>
    </row>
    <row r="845" spans="1:19" ht="15.75" customHeight="1">
      <c r="A845" s="40">
        <v>2302</v>
      </c>
      <c r="B845" s="42"/>
      <c r="C845" s="42"/>
      <c r="D845" s="42"/>
      <c r="E845" s="42">
        <v>21</v>
      </c>
      <c r="F845" s="42"/>
      <c r="G845" s="42"/>
      <c r="H845" s="42"/>
      <c r="I845" s="42"/>
      <c r="J845" s="42"/>
      <c r="K845" s="43"/>
      <c r="L845" s="50"/>
      <c r="M845" s="2"/>
      <c r="N845" s="51"/>
      <c r="O845" s="89">
        <f>IF(E845=0,"",E845/D844)</f>
        <v>0.95454545454545459</v>
      </c>
      <c r="P845" s="53">
        <v>23</v>
      </c>
      <c r="Q845" s="90">
        <f t="shared" si="88"/>
        <v>1</v>
      </c>
      <c r="R845" s="90">
        <f t="shared" si="89"/>
        <v>0</v>
      </c>
    </row>
    <row r="846" spans="1:19" ht="15.75" customHeight="1">
      <c r="A846" s="40">
        <v>2401</v>
      </c>
      <c r="B846" s="42"/>
      <c r="C846" s="42"/>
      <c r="D846" s="42"/>
      <c r="E846" s="42"/>
      <c r="F846" s="42">
        <v>20</v>
      </c>
      <c r="G846" s="42"/>
      <c r="H846" s="42"/>
      <c r="I846" s="42"/>
      <c r="J846" s="42"/>
      <c r="K846" s="43"/>
      <c r="L846" s="50"/>
      <c r="M846" s="2"/>
      <c r="N846" s="51"/>
      <c r="O846" s="89">
        <f>IF(F846=0,"",F846/E845)</f>
        <v>0.95238095238095233</v>
      </c>
      <c r="P846" s="53">
        <v>23</v>
      </c>
      <c r="Q846" s="90">
        <f t="shared" si="88"/>
        <v>1</v>
      </c>
      <c r="R846" s="90">
        <f t="shared" si="89"/>
        <v>0</v>
      </c>
    </row>
    <row r="847" spans="1:19" ht="15.75" customHeight="1">
      <c r="A847" s="40">
        <v>2402</v>
      </c>
      <c r="B847" s="42"/>
      <c r="C847" s="42"/>
      <c r="D847" s="42"/>
      <c r="E847" s="42"/>
      <c r="F847" s="42"/>
      <c r="G847" s="42">
        <v>19</v>
      </c>
      <c r="H847" s="42"/>
      <c r="I847" s="42"/>
      <c r="J847" s="42"/>
      <c r="K847" s="43"/>
      <c r="L847" s="50"/>
      <c r="M847" s="2"/>
      <c r="N847" s="51"/>
      <c r="O847" s="89">
        <f>IF(G847=0,"",G847/F846)</f>
        <v>0.95</v>
      </c>
      <c r="P847" s="53">
        <v>23</v>
      </c>
      <c r="Q847" s="90">
        <f t="shared" si="88"/>
        <v>1</v>
      </c>
      <c r="R847" s="90">
        <f t="shared" si="89"/>
        <v>0</v>
      </c>
    </row>
    <row r="848" spans="1:19" ht="15.75" customHeight="1">
      <c r="A848" s="40">
        <v>2501</v>
      </c>
      <c r="B848" s="42"/>
      <c r="C848" s="42"/>
      <c r="D848" s="42"/>
      <c r="E848" s="42"/>
      <c r="F848" s="42"/>
      <c r="G848" s="42"/>
      <c r="H848" s="42"/>
      <c r="I848" s="42"/>
      <c r="J848" s="42"/>
      <c r="K848" s="43"/>
      <c r="L848" s="50"/>
      <c r="M848" s="2"/>
      <c r="N848" s="51"/>
      <c r="O848" s="89" t="str">
        <f>IF(H848=0,"",H848/G847)</f>
        <v/>
      </c>
      <c r="P848" s="53"/>
      <c r="Q848" s="90" t="str">
        <f t="shared" si="88"/>
        <v/>
      </c>
      <c r="R848" s="90" t="str">
        <f t="shared" si="89"/>
        <v/>
      </c>
    </row>
    <row r="849" spans="1:18" ht="15.75" customHeight="1">
      <c r="A849" s="40">
        <v>2502</v>
      </c>
      <c r="B849" s="42"/>
      <c r="C849" s="42"/>
      <c r="D849" s="42"/>
      <c r="E849" s="42"/>
      <c r="F849" s="42"/>
      <c r="G849" s="42"/>
      <c r="H849" s="42"/>
      <c r="I849" s="42"/>
      <c r="J849" s="42"/>
      <c r="K849" s="43"/>
      <c r="L849" s="50"/>
      <c r="M849" s="2"/>
      <c r="N849" s="51"/>
      <c r="O849" s="89" t="str">
        <f>IF(I849=0,"",I849/H848)</f>
        <v/>
      </c>
      <c r="P849" s="53"/>
      <c r="Q849" s="90" t="str">
        <f t="shared" si="88"/>
        <v/>
      </c>
      <c r="R849" s="90" t="str">
        <f t="shared" si="89"/>
        <v/>
      </c>
    </row>
    <row r="850" spans="1:18" ht="15.75" customHeight="1">
      <c r="A850" s="40">
        <v>2601</v>
      </c>
      <c r="B850" s="42"/>
      <c r="C850" s="42"/>
      <c r="D850" s="42"/>
      <c r="E850" s="42"/>
      <c r="F850" s="42"/>
      <c r="G850" s="42"/>
      <c r="H850" s="42"/>
      <c r="I850" s="42"/>
      <c r="J850" s="42"/>
      <c r="K850" s="43"/>
      <c r="L850" s="50"/>
      <c r="M850" s="2"/>
      <c r="N850" s="51"/>
      <c r="O850" s="91" t="str">
        <f>IF(J850=0,"",J850/I849)</f>
        <v/>
      </c>
      <c r="P850" s="53"/>
      <c r="Q850" s="92" t="str">
        <f t="shared" si="88"/>
        <v/>
      </c>
      <c r="R850" s="92" t="str">
        <f t="shared" si="89"/>
        <v/>
      </c>
    </row>
    <row r="851" spans="1:18" ht="15.75" customHeight="1">
      <c r="A851" s="40">
        <v>2602</v>
      </c>
      <c r="B851" s="42"/>
      <c r="C851" s="42"/>
      <c r="D851" s="42"/>
      <c r="E851" s="42"/>
      <c r="F851" s="42"/>
      <c r="G851" s="42"/>
      <c r="H851" s="42"/>
      <c r="I851" s="42"/>
      <c r="J851" s="42"/>
      <c r="K851" s="43"/>
      <c r="L851" s="50"/>
      <c r="M851" s="2"/>
      <c r="N851" s="1"/>
      <c r="O851" s="83"/>
      <c r="P851" s="58"/>
      <c r="Q851" s="84"/>
      <c r="R851" s="85"/>
    </row>
    <row r="852" spans="1:18" ht="15.75" customHeight="1">
      <c r="A852" s="40">
        <v>2701</v>
      </c>
      <c r="B852" s="42"/>
      <c r="C852" s="42"/>
      <c r="D852" s="42"/>
      <c r="E852" s="42"/>
      <c r="F852" s="42"/>
      <c r="G852" s="42"/>
      <c r="H852" s="42"/>
      <c r="I852" s="42"/>
      <c r="J852" s="42"/>
      <c r="K852" s="43"/>
      <c r="L852" s="50"/>
      <c r="M852" s="2"/>
      <c r="N852" s="1"/>
      <c r="O852" s="61"/>
      <c r="P852" s="62"/>
      <c r="Q852" s="63"/>
      <c r="R852" s="61"/>
    </row>
    <row r="853" spans="1:18" ht="15.75" customHeight="1">
      <c r="A853" s="40">
        <v>2702</v>
      </c>
      <c r="B853" s="42"/>
      <c r="C853" s="42"/>
      <c r="D853" s="42"/>
      <c r="E853" s="42"/>
      <c r="F853" s="42"/>
      <c r="G853" s="42"/>
      <c r="H853" s="42"/>
      <c r="I853" s="42"/>
      <c r="J853" s="42"/>
      <c r="K853" s="43"/>
      <c r="L853" s="50"/>
      <c r="M853" s="2"/>
      <c r="N853" s="1"/>
      <c r="O853" s="61"/>
      <c r="P853" s="62"/>
      <c r="Q853" s="63"/>
      <c r="R853" s="61"/>
    </row>
    <row r="854" spans="1:18" ht="15.75" customHeight="1">
      <c r="A854" s="40">
        <v>2801</v>
      </c>
      <c r="B854" s="42"/>
      <c r="C854" s="42"/>
      <c r="D854" s="42"/>
      <c r="E854" s="42"/>
      <c r="F854" s="42"/>
      <c r="G854" s="42"/>
      <c r="H854" s="42"/>
      <c r="I854" s="42"/>
      <c r="J854" s="42"/>
      <c r="K854" s="43"/>
      <c r="L854" s="50"/>
      <c r="M854" s="2"/>
      <c r="N854" s="1"/>
      <c r="O854" s="61"/>
      <c r="P854" s="62"/>
      <c r="Q854" s="63"/>
      <c r="R854" s="61"/>
    </row>
    <row r="855" spans="1:18" ht="15.75" customHeight="1">
      <c r="A855" s="40">
        <v>2802</v>
      </c>
      <c r="B855" s="42"/>
      <c r="C855" s="42"/>
      <c r="D855" s="42"/>
      <c r="E855" s="42"/>
      <c r="F855" s="42"/>
      <c r="G855" s="42"/>
      <c r="H855" s="42"/>
      <c r="I855" s="42"/>
      <c r="J855" s="42"/>
      <c r="K855" s="43"/>
      <c r="L855" s="50"/>
      <c r="M855" s="2"/>
      <c r="N855" s="1"/>
      <c r="O855" s="68" t="s">
        <v>58</v>
      </c>
      <c r="P855" s="69"/>
      <c r="Q855" s="70" t="str">
        <f>IF(SUM(K844:K855)=0,"",SUM(K844:K855))</f>
        <v/>
      </c>
      <c r="R855" s="71" t="s">
        <v>10</v>
      </c>
    </row>
    <row r="856" spans="1:18" ht="15.75" customHeight="1">
      <c r="A856" s="40">
        <v>2901</v>
      </c>
      <c r="B856" s="42"/>
      <c r="C856" s="42"/>
      <c r="D856" s="42"/>
      <c r="E856" s="42"/>
      <c r="F856" s="42"/>
      <c r="G856" s="42"/>
      <c r="H856" s="42"/>
      <c r="I856" s="42"/>
      <c r="J856" s="42"/>
      <c r="K856" s="43"/>
      <c r="L856" s="50"/>
      <c r="M856" s="2"/>
      <c r="N856" s="1"/>
      <c r="O856" s="72" t="s">
        <v>60</v>
      </c>
      <c r="P856" s="73" t="str">
        <f>IF(P855/B842=0,"",P855/B842)</f>
        <v/>
      </c>
      <c r="Q856" s="74" t="e">
        <f>IF(P855/Q855=0,"",P855/Q855)</f>
        <v>#VALUE!</v>
      </c>
      <c r="R856" s="75" t="s">
        <v>61</v>
      </c>
    </row>
    <row r="857" spans="1:18" ht="15.75" customHeight="1">
      <c r="A857" s="40">
        <v>2902</v>
      </c>
      <c r="B857" s="42"/>
      <c r="C857" s="42"/>
      <c r="D857" s="42"/>
      <c r="E857" s="42"/>
      <c r="F857" s="42"/>
      <c r="G857" s="42"/>
      <c r="H857" s="42"/>
      <c r="I857" s="42"/>
      <c r="J857" s="42"/>
      <c r="K857" s="43"/>
      <c r="L857" s="76"/>
      <c r="M857" s="77"/>
      <c r="N857" s="78"/>
      <c r="O857" s="77"/>
      <c r="P857" s="78"/>
      <c r="Q857" s="78"/>
      <c r="R857" s="79"/>
    </row>
    <row r="858" spans="1:18" ht="18" customHeight="1">
      <c r="A858" s="28"/>
      <c r="B858" s="1"/>
      <c r="C858" s="1"/>
      <c r="D858" s="151" t="s">
        <v>83</v>
      </c>
      <c r="E858" s="152"/>
      <c r="F858" s="152"/>
      <c r="G858" s="152"/>
      <c r="H858" s="152"/>
      <c r="I858" s="152"/>
      <c r="J858" s="153"/>
      <c r="K858" s="80">
        <f>SUM(K842:K854)</f>
        <v>0</v>
      </c>
      <c r="L858" s="81" t="str">
        <f>IF(K850=0,"",K850/B842)</f>
        <v/>
      </c>
      <c r="M858" s="81" t="str">
        <f>IF(K858=0,"",K858/B842)</f>
        <v/>
      </c>
      <c r="N858" s="81" t="str">
        <f>IF(K850=0,"",M858-L858)</f>
        <v/>
      </c>
      <c r="O858" s="2"/>
      <c r="P858" s="1"/>
      <c r="Q858" s="25"/>
      <c r="R858" s="2"/>
    </row>
    <row r="859" spans="1:18" ht="18" customHeight="1">
      <c r="A859" s="28"/>
      <c r="B859" s="1"/>
      <c r="C859" s="1"/>
      <c r="D859" s="93"/>
      <c r="E859" s="93"/>
      <c r="F859" s="93"/>
      <c r="G859" s="93"/>
      <c r="H859" s="93"/>
      <c r="I859" s="93"/>
      <c r="J859" s="93"/>
      <c r="K859" s="94"/>
      <c r="L859" s="95"/>
      <c r="M859" s="95"/>
      <c r="N859" s="95"/>
      <c r="O859" s="2"/>
      <c r="P859" s="1"/>
      <c r="Q859" s="25"/>
      <c r="R859" s="2"/>
    </row>
    <row r="860" spans="1:18" ht="18" customHeight="1">
      <c r="A860" s="28"/>
      <c r="B860" s="1"/>
      <c r="C860" s="1"/>
      <c r="D860" s="93"/>
      <c r="E860" s="93"/>
      <c r="F860" s="93"/>
      <c r="G860" s="93"/>
      <c r="H860" s="93"/>
      <c r="I860" s="93"/>
      <c r="J860" s="93"/>
      <c r="K860" s="94"/>
      <c r="L860" s="95"/>
      <c r="M860" s="95"/>
      <c r="N860" s="95"/>
      <c r="O860" s="2"/>
      <c r="P860" s="1"/>
      <c r="Q860" s="25"/>
      <c r="R860" s="2"/>
    </row>
    <row r="861" spans="1:18" ht="32.25" customHeight="1">
      <c r="B861" s="154" t="s">
        <v>72</v>
      </c>
      <c r="C861" s="155"/>
      <c r="D861" s="155"/>
      <c r="E861" s="155"/>
      <c r="F861" s="155"/>
      <c r="G861" s="155"/>
      <c r="H861" s="155"/>
      <c r="I861" s="155"/>
      <c r="J861" s="155"/>
      <c r="K861" s="39" t="s">
        <v>97</v>
      </c>
      <c r="L861" s="2"/>
      <c r="M861" s="2"/>
      <c r="N861" s="1"/>
      <c r="O861" s="2"/>
      <c r="P861" s="1"/>
      <c r="Q861" s="1"/>
      <c r="R861" s="1"/>
    </row>
    <row r="862" spans="1:18" ht="18" customHeight="1">
      <c r="A862" s="156" t="s">
        <v>9</v>
      </c>
      <c r="B862" s="157" t="s">
        <v>73</v>
      </c>
      <c r="C862" s="152"/>
      <c r="D862" s="152"/>
      <c r="E862" s="152"/>
      <c r="F862" s="152"/>
      <c r="G862" s="152"/>
      <c r="H862" s="152"/>
      <c r="I862" s="152"/>
      <c r="J862" s="153"/>
      <c r="K862" s="158" t="s">
        <v>10</v>
      </c>
      <c r="L862" s="150" t="s">
        <v>2</v>
      </c>
      <c r="M862" s="150" t="s">
        <v>3</v>
      </c>
      <c r="N862" s="159" t="s">
        <v>4</v>
      </c>
      <c r="O862" s="150" t="s">
        <v>5</v>
      </c>
      <c r="P862" s="148" t="s">
        <v>6</v>
      </c>
      <c r="Q862" s="148" t="s">
        <v>7</v>
      </c>
      <c r="R862" s="150" t="s">
        <v>8</v>
      </c>
    </row>
    <row r="863" spans="1:18" ht="18" customHeight="1">
      <c r="A863" s="149"/>
      <c r="B863" s="40" t="s">
        <v>74</v>
      </c>
      <c r="C863" s="40" t="s">
        <v>75</v>
      </c>
      <c r="D863" s="40" t="s">
        <v>76</v>
      </c>
      <c r="E863" s="40" t="s">
        <v>77</v>
      </c>
      <c r="F863" s="40" t="s">
        <v>78</v>
      </c>
      <c r="G863" s="40" t="s">
        <v>79</v>
      </c>
      <c r="H863" s="40" t="s">
        <v>80</v>
      </c>
      <c r="I863" s="40" t="s">
        <v>81</v>
      </c>
      <c r="J863" s="40" t="s">
        <v>82</v>
      </c>
      <c r="K863" s="149"/>
      <c r="L863" s="149"/>
      <c r="M863" s="149"/>
      <c r="N863" s="149"/>
      <c r="O863" s="149"/>
      <c r="P863" s="149"/>
      <c r="Q863" s="149"/>
      <c r="R863" s="149"/>
    </row>
    <row r="864" spans="1:18" ht="18" customHeight="1">
      <c r="A864" s="40">
        <v>2202</v>
      </c>
      <c r="B864" s="41">
        <v>45</v>
      </c>
      <c r="C864" s="42"/>
      <c r="D864" s="42"/>
      <c r="E864" s="42"/>
      <c r="F864" s="42"/>
      <c r="G864" s="42"/>
      <c r="H864" s="42"/>
      <c r="I864" s="42"/>
      <c r="J864" s="42"/>
      <c r="K864" s="43"/>
      <c r="L864" s="44"/>
      <c r="M864" s="45"/>
      <c r="N864" s="46"/>
      <c r="O864" s="47"/>
      <c r="P864" s="48">
        <v>45</v>
      </c>
      <c r="Q864" s="49"/>
      <c r="R864" s="47"/>
    </row>
    <row r="865" spans="1:19" ht="18" customHeight="1">
      <c r="A865" s="40">
        <v>2301</v>
      </c>
      <c r="B865" s="42"/>
      <c r="C865" s="42">
        <v>40</v>
      </c>
      <c r="D865" s="42"/>
      <c r="E865" s="42"/>
      <c r="F865" s="42"/>
      <c r="G865" s="42"/>
      <c r="H865" s="42"/>
      <c r="I865" s="42"/>
      <c r="J865" s="42"/>
      <c r="K865" s="43"/>
      <c r="L865" s="50"/>
      <c r="M865" s="2"/>
      <c r="N865" s="51"/>
      <c r="O865" s="89">
        <f>IF(C865=0,"",C865/B864)</f>
        <v>0.88888888888888884</v>
      </c>
      <c r="P865" s="53">
        <v>41</v>
      </c>
      <c r="Q865" s="90">
        <f t="shared" ref="Q865:Q872" si="90">IF(P865=0,"",P865/P864)</f>
        <v>0.91111111111111109</v>
      </c>
      <c r="R865" s="90">
        <f t="shared" ref="R865:R872" si="91">IF(P865=0,"",100%-Q865)</f>
        <v>8.8888888888888906E-2</v>
      </c>
    </row>
    <row r="866" spans="1:19" ht="18" customHeight="1">
      <c r="A866" s="40">
        <v>2302</v>
      </c>
      <c r="B866" s="42"/>
      <c r="C866" s="42"/>
      <c r="D866" s="42">
        <v>33</v>
      </c>
      <c r="E866" s="42"/>
      <c r="F866" s="42"/>
      <c r="G866" s="42"/>
      <c r="H866" s="42"/>
      <c r="I866" s="42"/>
      <c r="J866" s="42"/>
      <c r="K866" s="43"/>
      <c r="L866" s="50"/>
      <c r="M866" s="2"/>
      <c r="N866" s="51"/>
      <c r="O866" s="89">
        <f>IF(D866=0,"",D866/C865)</f>
        <v>0.82499999999999996</v>
      </c>
      <c r="P866" s="53">
        <v>35</v>
      </c>
      <c r="Q866" s="90">
        <f t="shared" si="90"/>
        <v>0.85365853658536583</v>
      </c>
      <c r="R866" s="90">
        <f t="shared" si="91"/>
        <v>0.14634146341463417</v>
      </c>
      <c r="S866" s="8">
        <f>P866/P864</f>
        <v>0.77777777777777779</v>
      </c>
    </row>
    <row r="867" spans="1:19" ht="18" customHeight="1">
      <c r="A867" s="40">
        <v>2401</v>
      </c>
      <c r="B867" s="42"/>
      <c r="C867" s="42"/>
      <c r="D867" s="42"/>
      <c r="E867" s="42">
        <v>31</v>
      </c>
      <c r="F867" s="42"/>
      <c r="G867" s="42"/>
      <c r="H867" s="42"/>
      <c r="I867" s="42"/>
      <c r="J867" s="42"/>
      <c r="K867" s="43"/>
      <c r="L867" s="50"/>
      <c r="M867" s="2"/>
      <c r="N867" s="51"/>
      <c r="O867" s="89">
        <f>IF(E867=0,"",E867/D866)</f>
        <v>0.93939393939393945</v>
      </c>
      <c r="P867" s="53">
        <v>35</v>
      </c>
      <c r="Q867" s="90">
        <f t="shared" si="90"/>
        <v>1</v>
      </c>
      <c r="R867" s="90">
        <f t="shared" si="91"/>
        <v>0</v>
      </c>
    </row>
    <row r="868" spans="1:19" ht="18" customHeight="1">
      <c r="A868" s="40">
        <v>2402</v>
      </c>
      <c r="B868" s="42"/>
      <c r="C868" s="42"/>
      <c r="D868" s="42"/>
      <c r="E868" s="42"/>
      <c r="F868" s="42">
        <v>29</v>
      </c>
      <c r="G868" s="42"/>
      <c r="H868" s="42"/>
      <c r="I868" s="42"/>
      <c r="J868" s="42"/>
      <c r="K868" s="43"/>
      <c r="L868" s="50"/>
      <c r="M868" s="2"/>
      <c r="N868" s="51"/>
      <c r="O868" s="89">
        <f>IF(F868=0,"",F868/E867)</f>
        <v>0.93548387096774188</v>
      </c>
      <c r="P868" s="53">
        <v>32</v>
      </c>
      <c r="Q868" s="90">
        <f t="shared" si="90"/>
        <v>0.91428571428571426</v>
      </c>
      <c r="R868" s="90">
        <f t="shared" si="91"/>
        <v>8.5714285714285743E-2</v>
      </c>
    </row>
    <row r="869" spans="1:19" ht="18" customHeight="1">
      <c r="A869" s="40">
        <v>2501</v>
      </c>
      <c r="B869" s="42"/>
      <c r="C869" s="42"/>
      <c r="D869" s="42"/>
      <c r="E869" s="42"/>
      <c r="F869" s="42"/>
      <c r="G869" s="42"/>
      <c r="H869" s="42"/>
      <c r="I869" s="42"/>
      <c r="J869" s="42"/>
      <c r="K869" s="43"/>
      <c r="L869" s="50"/>
      <c r="M869" s="2"/>
      <c r="N869" s="51"/>
      <c r="O869" s="89" t="str">
        <f>IF(G869=0,"",G869/F868)</f>
        <v/>
      </c>
      <c r="P869" s="53"/>
      <c r="Q869" s="90" t="str">
        <f t="shared" si="90"/>
        <v/>
      </c>
      <c r="R869" s="90" t="str">
        <f t="shared" si="91"/>
        <v/>
      </c>
    </row>
    <row r="870" spans="1:19" ht="18" customHeight="1">
      <c r="A870" s="40">
        <v>2502</v>
      </c>
      <c r="B870" s="42"/>
      <c r="C870" s="42"/>
      <c r="D870" s="42"/>
      <c r="E870" s="42"/>
      <c r="F870" s="42"/>
      <c r="G870" s="42"/>
      <c r="H870" s="42"/>
      <c r="I870" s="42"/>
      <c r="J870" s="42"/>
      <c r="K870" s="43"/>
      <c r="L870" s="50"/>
      <c r="M870" s="2"/>
      <c r="N870" s="51"/>
      <c r="O870" s="89" t="str">
        <f>IF(H870=0,"",H870/G869)</f>
        <v/>
      </c>
      <c r="P870" s="53"/>
      <c r="Q870" s="90" t="str">
        <f t="shared" si="90"/>
        <v/>
      </c>
      <c r="R870" s="90" t="str">
        <f t="shared" si="91"/>
        <v/>
      </c>
    </row>
    <row r="871" spans="1:19" ht="18" customHeight="1">
      <c r="A871" s="40">
        <v>2601</v>
      </c>
      <c r="B871" s="42"/>
      <c r="C871" s="42"/>
      <c r="D871" s="42"/>
      <c r="E871" s="42"/>
      <c r="F871" s="42"/>
      <c r="G871" s="42"/>
      <c r="H871" s="42"/>
      <c r="I871" s="42"/>
      <c r="J871" s="42"/>
      <c r="K871" s="43"/>
      <c r="L871" s="50"/>
      <c r="M871" s="2"/>
      <c r="N871" s="51"/>
      <c r="O871" s="89" t="str">
        <f>IF(I871=0,"",I871/H870)</f>
        <v/>
      </c>
      <c r="P871" s="53"/>
      <c r="Q871" s="90" t="str">
        <f t="shared" si="90"/>
        <v/>
      </c>
      <c r="R871" s="90" t="str">
        <f t="shared" si="91"/>
        <v/>
      </c>
    </row>
    <row r="872" spans="1:19" ht="18" customHeight="1">
      <c r="A872" s="40">
        <v>2602</v>
      </c>
      <c r="B872" s="42"/>
      <c r="C872" s="42"/>
      <c r="D872" s="42"/>
      <c r="E872" s="42"/>
      <c r="F872" s="42"/>
      <c r="G872" s="42"/>
      <c r="H872" s="42"/>
      <c r="I872" s="42"/>
      <c r="J872" s="42"/>
      <c r="K872" s="43"/>
      <c r="L872" s="50"/>
      <c r="M872" s="2"/>
      <c r="N872" s="51"/>
      <c r="O872" s="91" t="str">
        <f>IF(J872=0,"",J872/I871)</f>
        <v/>
      </c>
      <c r="P872" s="53"/>
      <c r="Q872" s="92" t="str">
        <f t="shared" si="90"/>
        <v/>
      </c>
      <c r="R872" s="92" t="str">
        <f t="shared" si="91"/>
        <v/>
      </c>
    </row>
    <row r="873" spans="1:19" ht="18" customHeight="1">
      <c r="A873" s="40">
        <v>2701</v>
      </c>
      <c r="B873" s="42"/>
      <c r="C873" s="42"/>
      <c r="D873" s="42"/>
      <c r="E873" s="42"/>
      <c r="F873" s="42"/>
      <c r="G873" s="42"/>
      <c r="H873" s="42"/>
      <c r="I873" s="42"/>
      <c r="J873" s="42"/>
      <c r="K873" s="43"/>
      <c r="L873" s="50"/>
      <c r="M873" s="2"/>
      <c r="N873" s="1"/>
      <c r="O873" s="83"/>
      <c r="P873" s="58"/>
      <c r="Q873" s="84"/>
      <c r="R873" s="85"/>
    </row>
    <row r="874" spans="1:19" ht="18" customHeight="1">
      <c r="A874" s="40">
        <v>2702</v>
      </c>
      <c r="B874" s="42"/>
      <c r="C874" s="42"/>
      <c r="D874" s="42"/>
      <c r="E874" s="42"/>
      <c r="F874" s="42"/>
      <c r="G874" s="42"/>
      <c r="H874" s="42"/>
      <c r="I874" s="42"/>
      <c r="J874" s="42"/>
      <c r="K874" s="43"/>
      <c r="L874" s="50"/>
      <c r="M874" s="2"/>
      <c r="N874" s="1"/>
      <c r="O874" s="61"/>
      <c r="P874" s="62"/>
      <c r="Q874" s="63"/>
      <c r="R874" s="61"/>
    </row>
    <row r="875" spans="1:19" ht="18" customHeight="1">
      <c r="A875" s="40">
        <v>2801</v>
      </c>
      <c r="B875" s="42"/>
      <c r="C875" s="42"/>
      <c r="D875" s="42"/>
      <c r="E875" s="42"/>
      <c r="F875" s="42"/>
      <c r="G875" s="42"/>
      <c r="H875" s="42"/>
      <c r="I875" s="42"/>
      <c r="J875" s="42"/>
      <c r="K875" s="43"/>
      <c r="L875" s="50"/>
      <c r="M875" s="2"/>
      <c r="N875" s="1"/>
      <c r="O875" s="61"/>
      <c r="P875" s="62"/>
      <c r="Q875" s="63"/>
      <c r="R875" s="61"/>
    </row>
    <row r="876" spans="1:19" ht="18" customHeight="1">
      <c r="A876" s="40">
        <v>2802</v>
      </c>
      <c r="B876" s="42"/>
      <c r="C876" s="42"/>
      <c r="D876" s="42"/>
      <c r="E876" s="42"/>
      <c r="F876" s="42"/>
      <c r="G876" s="42"/>
      <c r="H876" s="42"/>
      <c r="I876" s="42"/>
      <c r="J876" s="42"/>
      <c r="K876" s="43"/>
      <c r="L876" s="50"/>
      <c r="M876" s="2"/>
      <c r="N876" s="1"/>
      <c r="O876" s="61"/>
      <c r="P876" s="62"/>
      <c r="Q876" s="63"/>
      <c r="R876" s="61"/>
    </row>
    <row r="877" spans="1:19" ht="18" customHeight="1">
      <c r="A877" s="40">
        <v>2901</v>
      </c>
      <c r="B877" s="42"/>
      <c r="C877" s="42"/>
      <c r="D877" s="42"/>
      <c r="E877" s="42"/>
      <c r="F877" s="42"/>
      <c r="G877" s="42"/>
      <c r="H877" s="42"/>
      <c r="I877" s="42"/>
      <c r="J877" s="42"/>
      <c r="K877" s="43"/>
      <c r="L877" s="50"/>
      <c r="M877" s="2"/>
      <c r="N877" s="1"/>
      <c r="O877" s="68" t="s">
        <v>58</v>
      </c>
      <c r="P877" s="69"/>
      <c r="Q877" s="70" t="str">
        <f>IF(SUM(K866:K877)=0,"",SUM(K866:K877))</f>
        <v/>
      </c>
      <c r="R877" s="71" t="s">
        <v>10</v>
      </c>
    </row>
    <row r="878" spans="1:19" ht="18" customHeight="1">
      <c r="A878" s="40">
        <v>2902</v>
      </c>
      <c r="B878" s="42"/>
      <c r="C878" s="42"/>
      <c r="D878" s="42"/>
      <c r="E878" s="42"/>
      <c r="F878" s="42"/>
      <c r="G878" s="42"/>
      <c r="H878" s="42"/>
      <c r="I878" s="42"/>
      <c r="J878" s="42"/>
      <c r="K878" s="43"/>
      <c r="L878" s="50"/>
      <c r="M878" s="2"/>
      <c r="N878" s="1"/>
      <c r="O878" s="72" t="s">
        <v>60</v>
      </c>
      <c r="P878" s="73" t="str">
        <f>IF(P877/B864=0,"",P877/B864)</f>
        <v/>
      </c>
      <c r="Q878" s="74" t="e">
        <f>IF(P877/Q877=0,"",P877/Q877)</f>
        <v>#VALUE!</v>
      </c>
      <c r="R878" s="75" t="s">
        <v>61</v>
      </c>
    </row>
    <row r="879" spans="1:19" ht="18" customHeight="1">
      <c r="A879" s="96">
        <v>3001</v>
      </c>
      <c r="B879" s="42"/>
      <c r="C879" s="42"/>
      <c r="D879" s="42"/>
      <c r="E879" s="42"/>
      <c r="F879" s="42"/>
      <c r="G879" s="42"/>
      <c r="H879" s="42"/>
      <c r="I879" s="42"/>
      <c r="J879" s="42"/>
      <c r="K879" s="43"/>
      <c r="L879" s="76"/>
      <c r="M879" s="77"/>
      <c r="N879" s="78"/>
      <c r="O879" s="77"/>
      <c r="P879" s="78"/>
      <c r="Q879" s="78"/>
      <c r="R879" s="79"/>
    </row>
    <row r="880" spans="1:19" ht="18" customHeight="1">
      <c r="A880" s="28"/>
      <c r="B880" s="1"/>
      <c r="C880" s="1"/>
      <c r="D880" s="151" t="s">
        <v>83</v>
      </c>
      <c r="E880" s="152"/>
      <c r="F880" s="152"/>
      <c r="G880" s="152"/>
      <c r="H880" s="152"/>
      <c r="I880" s="152"/>
      <c r="J880" s="153"/>
      <c r="K880" s="80">
        <f>SUM(K864:K876)</f>
        <v>0</v>
      </c>
      <c r="L880" s="81" t="str">
        <f>IF(K872=0,"",K872/B864)</f>
        <v/>
      </c>
      <c r="M880" s="81" t="str">
        <f>IF(K880=0,"",K880/B864)</f>
        <v/>
      </c>
      <c r="N880" s="81" t="str">
        <f>IF(K872=0,"",M880-L880)</f>
        <v/>
      </c>
      <c r="O880" s="2"/>
      <c r="P880" s="1"/>
      <c r="Q880" s="25"/>
      <c r="R880" s="2"/>
    </row>
    <row r="881" spans="1:19" ht="18" customHeight="1">
      <c r="A881" s="28"/>
      <c r="B881" s="1"/>
      <c r="C881" s="1"/>
      <c r="D881" s="93"/>
      <c r="E881" s="93"/>
      <c r="F881" s="93"/>
      <c r="G881" s="93"/>
      <c r="H881" s="93"/>
      <c r="I881" s="93"/>
      <c r="J881" s="93"/>
      <c r="K881" s="94"/>
      <c r="L881" s="95"/>
      <c r="M881" s="95"/>
      <c r="N881" s="95"/>
      <c r="O881" s="2"/>
      <c r="P881" s="1"/>
      <c r="Q881" s="25"/>
      <c r="R881" s="2"/>
    </row>
    <row r="882" spans="1:19" ht="18" customHeight="1">
      <c r="A882" s="28"/>
      <c r="B882" s="1"/>
      <c r="C882" s="1"/>
      <c r="D882" s="93"/>
      <c r="E882" s="93"/>
      <c r="F882" s="93"/>
      <c r="G882" s="93"/>
      <c r="H882" s="93"/>
      <c r="I882" s="93"/>
      <c r="J882" s="93"/>
      <c r="K882" s="94"/>
      <c r="L882" s="95"/>
      <c r="M882" s="95"/>
      <c r="N882" s="95"/>
      <c r="O882" s="2"/>
      <c r="P882" s="1"/>
      <c r="Q882" s="25"/>
      <c r="R882" s="2"/>
    </row>
    <row r="883" spans="1:19" ht="26.25">
      <c r="B883" s="154" t="s">
        <v>72</v>
      </c>
      <c r="C883" s="155"/>
      <c r="D883" s="155"/>
      <c r="E883" s="155"/>
      <c r="F883" s="155"/>
      <c r="G883" s="155"/>
      <c r="H883" s="155"/>
      <c r="I883" s="155"/>
      <c r="J883" s="155"/>
      <c r="K883" s="39" t="s">
        <v>114</v>
      </c>
      <c r="L883" s="2"/>
      <c r="M883" s="2"/>
      <c r="N883" s="1"/>
      <c r="O883" s="2"/>
      <c r="P883" s="1"/>
      <c r="Q883" s="1"/>
      <c r="R883" s="1"/>
    </row>
    <row r="884" spans="1:19" ht="18" customHeight="1">
      <c r="A884" s="156" t="s">
        <v>9</v>
      </c>
      <c r="B884" s="157" t="s">
        <v>73</v>
      </c>
      <c r="C884" s="152"/>
      <c r="D884" s="152"/>
      <c r="E884" s="152"/>
      <c r="F884" s="152"/>
      <c r="G884" s="152"/>
      <c r="H884" s="152"/>
      <c r="I884" s="152"/>
      <c r="J884" s="153"/>
      <c r="K884" s="158" t="s">
        <v>10</v>
      </c>
      <c r="L884" s="150" t="s">
        <v>2</v>
      </c>
      <c r="M884" s="150" t="s">
        <v>3</v>
      </c>
      <c r="N884" s="159" t="s">
        <v>4</v>
      </c>
      <c r="O884" s="150" t="s">
        <v>5</v>
      </c>
      <c r="P884" s="148" t="s">
        <v>6</v>
      </c>
      <c r="Q884" s="148" t="s">
        <v>7</v>
      </c>
      <c r="R884" s="150" t="s">
        <v>8</v>
      </c>
    </row>
    <row r="885" spans="1:19" ht="18" customHeight="1">
      <c r="A885" s="149"/>
      <c r="B885" s="40" t="s">
        <v>74</v>
      </c>
      <c r="C885" s="40" t="s">
        <v>75</v>
      </c>
      <c r="D885" s="40" t="s">
        <v>76</v>
      </c>
      <c r="E885" s="40" t="s">
        <v>77</v>
      </c>
      <c r="F885" s="40" t="s">
        <v>78</v>
      </c>
      <c r="G885" s="40" t="s">
        <v>79</v>
      </c>
      <c r="H885" s="40" t="s">
        <v>80</v>
      </c>
      <c r="I885" s="40" t="s">
        <v>81</v>
      </c>
      <c r="J885" s="40" t="s">
        <v>82</v>
      </c>
      <c r="K885" s="149"/>
      <c r="L885" s="149"/>
      <c r="M885" s="149"/>
      <c r="N885" s="149"/>
      <c r="O885" s="149"/>
      <c r="P885" s="149"/>
      <c r="Q885" s="149"/>
      <c r="R885" s="149"/>
    </row>
    <row r="886" spans="1:19" ht="18" customHeight="1">
      <c r="A886" s="40">
        <v>2301</v>
      </c>
      <c r="B886" s="41">
        <v>30</v>
      </c>
      <c r="C886" s="42"/>
      <c r="D886" s="42"/>
      <c r="E886" s="42"/>
      <c r="F886" s="42"/>
      <c r="G886" s="42"/>
      <c r="H886" s="42"/>
      <c r="I886" s="42"/>
      <c r="J886" s="42"/>
      <c r="K886" s="88"/>
      <c r="L886" s="44"/>
      <c r="M886" s="45"/>
      <c r="N886" s="46"/>
      <c r="O886" s="47"/>
      <c r="P886" s="48">
        <f>B886</f>
        <v>30</v>
      </c>
      <c r="Q886" s="49"/>
      <c r="R886" s="47"/>
    </row>
    <row r="887" spans="1:19" ht="18" customHeight="1">
      <c r="A887" s="40">
        <v>2302</v>
      </c>
      <c r="B887" s="42"/>
      <c r="C887" s="42">
        <v>30</v>
      </c>
      <c r="D887" s="42"/>
      <c r="E887" s="42"/>
      <c r="F887" s="42"/>
      <c r="G887" s="42"/>
      <c r="H887" s="42"/>
      <c r="I887" s="42"/>
      <c r="J887" s="42"/>
      <c r="K887" s="88"/>
      <c r="L887" s="50"/>
      <c r="M887" s="2"/>
      <c r="N887" s="51"/>
      <c r="O887" s="89">
        <f>IF(C887=0,"",C887/B886)</f>
        <v>1</v>
      </c>
      <c r="P887" s="53">
        <v>30</v>
      </c>
      <c r="Q887" s="90">
        <f t="shared" ref="Q887:Q894" si="92">IF(P887=0,"",P887/P886)</f>
        <v>1</v>
      </c>
      <c r="R887" s="90">
        <f t="shared" ref="R887:R894" si="93">IF(P887=0,"",100%-Q887)</f>
        <v>0</v>
      </c>
    </row>
    <row r="888" spans="1:19" ht="18" customHeight="1">
      <c r="A888" s="40">
        <v>2401</v>
      </c>
      <c r="B888" s="42"/>
      <c r="C888" s="42"/>
      <c r="D888" s="42">
        <v>28</v>
      </c>
      <c r="E888" s="42"/>
      <c r="F888" s="42"/>
      <c r="G888" s="42"/>
      <c r="H888" s="42"/>
      <c r="I888" s="42"/>
      <c r="J888" s="42"/>
      <c r="K888" s="88"/>
      <c r="L888" s="50"/>
      <c r="M888" s="2"/>
      <c r="N888" s="51"/>
      <c r="O888" s="89">
        <f>IF(D888=0,"",D888/C887)</f>
        <v>0.93333333333333335</v>
      </c>
      <c r="P888" s="53">
        <v>28</v>
      </c>
      <c r="Q888" s="90">
        <f t="shared" si="92"/>
        <v>0.93333333333333335</v>
      </c>
      <c r="R888" s="90">
        <f t="shared" si="93"/>
        <v>6.6666666666666652E-2</v>
      </c>
      <c r="S888" s="8">
        <f>P888/P886</f>
        <v>0.93333333333333335</v>
      </c>
    </row>
    <row r="889" spans="1:19" ht="18" customHeight="1">
      <c r="A889" s="40">
        <v>2402</v>
      </c>
      <c r="B889" s="42"/>
      <c r="C889" s="42"/>
      <c r="D889" s="42"/>
      <c r="E889" s="42">
        <v>26</v>
      </c>
      <c r="F889" s="42"/>
      <c r="G889" s="42"/>
      <c r="H889" s="42"/>
      <c r="I889" s="42"/>
      <c r="J889" s="42"/>
      <c r="K889" s="88"/>
      <c r="L889" s="50"/>
      <c r="M889" s="2"/>
      <c r="N889" s="51"/>
      <c r="O889" s="89">
        <f>IF(E889=0,"",E889/D888)</f>
        <v>0.9285714285714286</v>
      </c>
      <c r="P889" s="53">
        <v>26</v>
      </c>
      <c r="Q889" s="90">
        <f t="shared" si="92"/>
        <v>0.9285714285714286</v>
      </c>
      <c r="R889" s="90">
        <f t="shared" si="93"/>
        <v>7.1428571428571397E-2</v>
      </c>
    </row>
    <row r="890" spans="1:19" ht="18" customHeight="1">
      <c r="A890" s="40">
        <v>2501</v>
      </c>
      <c r="B890" s="42"/>
      <c r="C890" s="42"/>
      <c r="D890" s="42"/>
      <c r="E890" s="42"/>
      <c r="F890" s="42"/>
      <c r="G890" s="42"/>
      <c r="H890" s="42"/>
      <c r="I890" s="42"/>
      <c r="J890" s="42"/>
      <c r="K890" s="88"/>
      <c r="L890" s="50"/>
      <c r="M890" s="2"/>
      <c r="N890" s="51"/>
      <c r="O890" s="89" t="str">
        <f>IF(F890=0,"",F890/E889)</f>
        <v/>
      </c>
      <c r="P890" s="53"/>
      <c r="Q890" s="90" t="str">
        <f t="shared" si="92"/>
        <v/>
      </c>
      <c r="R890" s="90" t="str">
        <f t="shared" si="93"/>
        <v/>
      </c>
    </row>
    <row r="891" spans="1:19" ht="18" customHeight="1">
      <c r="A891" s="40">
        <v>2502</v>
      </c>
      <c r="B891" s="42"/>
      <c r="C891" s="42"/>
      <c r="D891" s="42"/>
      <c r="E891" s="42"/>
      <c r="F891" s="42"/>
      <c r="G891" s="42"/>
      <c r="H891" s="42"/>
      <c r="I891" s="42"/>
      <c r="J891" s="42"/>
      <c r="K891" s="88"/>
      <c r="L891" s="50"/>
      <c r="M891" s="2"/>
      <c r="N891" s="51"/>
      <c r="O891" s="89" t="str">
        <f>IF(G891=0,"",G891/F890)</f>
        <v/>
      </c>
      <c r="P891" s="53"/>
      <c r="Q891" s="90" t="str">
        <f t="shared" si="92"/>
        <v/>
      </c>
      <c r="R891" s="90" t="str">
        <f t="shared" si="93"/>
        <v/>
      </c>
    </row>
    <row r="892" spans="1:19" ht="18" customHeight="1">
      <c r="A892" s="40">
        <v>2601</v>
      </c>
      <c r="B892" s="42"/>
      <c r="C892" s="42"/>
      <c r="D892" s="42"/>
      <c r="E892" s="42"/>
      <c r="F892" s="42"/>
      <c r="G892" s="42"/>
      <c r="H892" s="42"/>
      <c r="I892" s="42"/>
      <c r="J892" s="42"/>
      <c r="K892" s="88"/>
      <c r="L892" s="50"/>
      <c r="M892" s="2"/>
      <c r="N892" s="51"/>
      <c r="O892" s="89" t="str">
        <f>IF(H892=0,"",H892/G891)</f>
        <v/>
      </c>
      <c r="P892" s="53"/>
      <c r="Q892" s="90" t="str">
        <f t="shared" si="92"/>
        <v/>
      </c>
      <c r="R892" s="90" t="str">
        <f t="shared" si="93"/>
        <v/>
      </c>
    </row>
    <row r="893" spans="1:19" ht="18" customHeight="1">
      <c r="A893" s="40">
        <v>2602</v>
      </c>
      <c r="B893" s="42"/>
      <c r="C893" s="42"/>
      <c r="D893" s="42"/>
      <c r="E893" s="42"/>
      <c r="F893" s="42"/>
      <c r="G893" s="42"/>
      <c r="H893" s="42"/>
      <c r="I893" s="42"/>
      <c r="J893" s="42"/>
      <c r="K893" s="88"/>
      <c r="L893" s="50"/>
      <c r="M893" s="2"/>
      <c r="N893" s="51"/>
      <c r="O893" s="89" t="str">
        <f>IF(I893=0,"",I893/H892)</f>
        <v/>
      </c>
      <c r="P893" s="53"/>
      <c r="Q893" s="90" t="str">
        <f t="shared" si="92"/>
        <v/>
      </c>
      <c r="R893" s="90" t="str">
        <f t="shared" si="93"/>
        <v/>
      </c>
    </row>
    <row r="894" spans="1:19" ht="18" customHeight="1">
      <c r="A894" s="40">
        <v>2701</v>
      </c>
      <c r="B894" s="42"/>
      <c r="C894" s="42"/>
      <c r="D894" s="42"/>
      <c r="E894" s="42"/>
      <c r="F894" s="42"/>
      <c r="G894" s="42"/>
      <c r="H894" s="42"/>
      <c r="I894" s="42"/>
      <c r="J894" s="42"/>
      <c r="K894" s="88"/>
      <c r="L894" s="50"/>
      <c r="M894" s="2"/>
      <c r="N894" s="51"/>
      <c r="O894" s="91" t="str">
        <f>IF(J894=0,"",J894/I893)</f>
        <v/>
      </c>
      <c r="P894" s="53"/>
      <c r="Q894" s="92" t="str">
        <f t="shared" si="92"/>
        <v/>
      </c>
      <c r="R894" s="92" t="str">
        <f t="shared" si="93"/>
        <v/>
      </c>
    </row>
    <row r="895" spans="1:19" ht="18" customHeight="1">
      <c r="A895" s="40">
        <v>2702</v>
      </c>
      <c r="B895" s="42"/>
      <c r="C895" s="42"/>
      <c r="D895" s="42"/>
      <c r="E895" s="42"/>
      <c r="F895" s="42"/>
      <c r="G895" s="42"/>
      <c r="H895" s="42"/>
      <c r="I895" s="42"/>
      <c r="J895" s="42"/>
      <c r="K895" s="88"/>
      <c r="L895" s="50"/>
      <c r="M895" s="2"/>
      <c r="N895" s="1"/>
      <c r="O895" s="83"/>
      <c r="P895" s="58"/>
      <c r="Q895" s="84"/>
      <c r="R895" s="85"/>
    </row>
    <row r="896" spans="1:19" ht="18" customHeight="1">
      <c r="A896" s="40">
        <v>2801</v>
      </c>
      <c r="B896" s="42"/>
      <c r="C896" s="42"/>
      <c r="D896" s="42"/>
      <c r="E896" s="42"/>
      <c r="F896" s="42"/>
      <c r="G896" s="42"/>
      <c r="H896" s="42"/>
      <c r="I896" s="42"/>
      <c r="J896" s="42"/>
      <c r="K896" s="88"/>
      <c r="L896" s="50"/>
      <c r="M896" s="2"/>
      <c r="N896" s="1"/>
      <c r="O896" s="61"/>
      <c r="P896" s="62"/>
      <c r="Q896" s="63"/>
      <c r="R896" s="61"/>
    </row>
    <row r="897" spans="1:19" ht="18" customHeight="1">
      <c r="A897" s="40">
        <v>2802</v>
      </c>
      <c r="B897" s="42"/>
      <c r="C897" s="42"/>
      <c r="D897" s="42"/>
      <c r="E897" s="42"/>
      <c r="F897" s="42"/>
      <c r="G897" s="42"/>
      <c r="H897" s="42"/>
      <c r="I897" s="42"/>
      <c r="J897" s="42"/>
      <c r="K897" s="88"/>
      <c r="L897" s="50"/>
      <c r="M897" s="2"/>
      <c r="N897" s="1"/>
      <c r="O897" s="61"/>
      <c r="P897" s="62"/>
      <c r="Q897" s="63"/>
      <c r="R897" s="61"/>
    </row>
    <row r="898" spans="1:19" ht="18" customHeight="1">
      <c r="A898" s="40">
        <v>2901</v>
      </c>
      <c r="B898" s="42"/>
      <c r="C898" s="42"/>
      <c r="D898" s="42"/>
      <c r="E898" s="42"/>
      <c r="F898" s="42"/>
      <c r="G898" s="42"/>
      <c r="H898" s="42"/>
      <c r="I898" s="42"/>
      <c r="J898" s="42"/>
      <c r="K898" s="88"/>
      <c r="L898" s="50"/>
      <c r="M898" s="2"/>
      <c r="N898" s="1"/>
      <c r="O898" s="61"/>
      <c r="P898" s="62"/>
      <c r="Q898" s="63"/>
      <c r="R898" s="61"/>
    </row>
    <row r="899" spans="1:19" ht="18" customHeight="1">
      <c r="A899" s="40">
        <v>2902</v>
      </c>
      <c r="B899" s="42"/>
      <c r="C899" s="42"/>
      <c r="D899" s="42"/>
      <c r="E899" s="42"/>
      <c r="F899" s="42"/>
      <c r="G899" s="42"/>
      <c r="H899" s="42"/>
      <c r="I899" s="42"/>
      <c r="J899" s="42"/>
      <c r="K899" s="88"/>
      <c r="L899" s="50"/>
      <c r="M899" s="2"/>
      <c r="N899" s="1"/>
      <c r="O899" s="68" t="s">
        <v>58</v>
      </c>
      <c r="P899" s="69"/>
      <c r="Q899" s="70" t="str">
        <f>IF(SUM(K888:K899)=0,"",SUM(K888:K899))</f>
        <v/>
      </c>
      <c r="R899" s="71" t="s">
        <v>10</v>
      </c>
    </row>
    <row r="900" spans="1:19" ht="18" customHeight="1">
      <c r="A900" s="40">
        <v>3001</v>
      </c>
      <c r="B900" s="42"/>
      <c r="C900" s="42"/>
      <c r="D900" s="42"/>
      <c r="E900" s="42"/>
      <c r="F900" s="42"/>
      <c r="G900" s="42"/>
      <c r="H900" s="42"/>
      <c r="I900" s="42"/>
      <c r="J900" s="42"/>
      <c r="K900" s="88"/>
      <c r="L900" s="50"/>
      <c r="M900" s="2"/>
      <c r="N900" s="1"/>
      <c r="O900" s="72" t="s">
        <v>60</v>
      </c>
      <c r="P900" s="73" t="str">
        <f>IF(P899/B886=0,"",P899/B886)</f>
        <v/>
      </c>
      <c r="Q900" s="74" t="e">
        <f>IF(P899/Q899=0,"",P899/Q899)</f>
        <v>#VALUE!</v>
      </c>
      <c r="R900" s="75" t="s">
        <v>61</v>
      </c>
    </row>
    <row r="901" spans="1:19" ht="18" customHeight="1">
      <c r="A901" s="96">
        <v>3002</v>
      </c>
      <c r="B901" s="42"/>
      <c r="C901" s="42"/>
      <c r="D901" s="42"/>
      <c r="E901" s="42"/>
      <c r="F901" s="42"/>
      <c r="G901" s="42"/>
      <c r="H901" s="42"/>
      <c r="I901" s="42"/>
      <c r="J901" s="42"/>
      <c r="K901" s="88"/>
      <c r="L901" s="76"/>
      <c r="M901" s="77"/>
      <c r="N901" s="78"/>
      <c r="O901" s="77"/>
      <c r="P901" s="78"/>
      <c r="Q901" s="78"/>
      <c r="R901" s="79"/>
    </row>
    <row r="902" spans="1:19" ht="18" customHeight="1">
      <c r="A902" s="28"/>
      <c r="B902" s="1"/>
      <c r="C902" s="1"/>
      <c r="D902" s="151" t="s">
        <v>83</v>
      </c>
      <c r="E902" s="152"/>
      <c r="F902" s="152"/>
      <c r="G902" s="152"/>
      <c r="H902" s="152"/>
      <c r="I902" s="152"/>
      <c r="J902" s="153"/>
      <c r="K902" s="80">
        <f>SUM(K886:K898)</f>
        <v>0</v>
      </c>
      <c r="L902" s="81" t="str">
        <f>IF(K894=0,"",K894/B886)</f>
        <v/>
      </c>
      <c r="M902" s="81" t="str">
        <f>IF(K902=0,"",K902/B886)</f>
        <v/>
      </c>
      <c r="N902" s="81" t="str">
        <f>IF(K894=0,"",M902-L902)</f>
        <v/>
      </c>
      <c r="O902" s="2"/>
      <c r="P902" s="1"/>
      <c r="Q902" s="25"/>
      <c r="R902" s="2"/>
    </row>
    <row r="903" spans="1:19" ht="18" customHeight="1">
      <c r="A903" s="28"/>
      <c r="B903" s="1"/>
      <c r="C903" s="1"/>
      <c r="D903" s="93"/>
      <c r="E903" s="93"/>
      <c r="F903" s="93"/>
      <c r="G903" s="93"/>
      <c r="H903" s="93"/>
      <c r="I903" s="93"/>
      <c r="J903" s="93"/>
      <c r="K903" s="94"/>
      <c r="L903" s="95"/>
      <c r="M903" s="95"/>
      <c r="N903" s="95"/>
      <c r="O903" s="2"/>
      <c r="P903" s="1"/>
      <c r="Q903" s="25"/>
      <c r="R903" s="2"/>
    </row>
    <row r="904" spans="1:19" ht="18" customHeight="1">
      <c r="A904" s="28"/>
      <c r="B904" s="1"/>
      <c r="C904" s="1"/>
      <c r="D904" s="93"/>
      <c r="E904" s="93"/>
      <c r="F904" s="93"/>
      <c r="G904" s="93"/>
      <c r="H904" s="93"/>
      <c r="I904" s="93"/>
      <c r="J904" s="93"/>
      <c r="K904" s="94"/>
      <c r="L904" s="95"/>
      <c r="M904" s="95"/>
      <c r="N904" s="95"/>
      <c r="O904" s="2"/>
      <c r="P904" s="1"/>
      <c r="Q904" s="25"/>
      <c r="R904" s="2"/>
    </row>
    <row r="905" spans="1:19" ht="18" customHeight="1">
      <c r="B905" s="154" t="s">
        <v>72</v>
      </c>
      <c r="C905" s="155"/>
      <c r="D905" s="155"/>
      <c r="E905" s="155"/>
      <c r="F905" s="155"/>
      <c r="G905" s="155"/>
      <c r="H905" s="155"/>
      <c r="I905" s="155"/>
      <c r="J905" s="155"/>
      <c r="K905" s="39" t="s">
        <v>111</v>
      </c>
      <c r="L905" s="2"/>
      <c r="M905" s="2"/>
      <c r="N905" s="1"/>
      <c r="O905" s="2"/>
      <c r="P905" s="1"/>
      <c r="Q905" s="1"/>
      <c r="R905" s="1"/>
    </row>
    <row r="906" spans="1:19" ht="18" customHeight="1">
      <c r="A906" s="156" t="s">
        <v>9</v>
      </c>
      <c r="B906" s="157" t="s">
        <v>73</v>
      </c>
      <c r="C906" s="152"/>
      <c r="D906" s="152"/>
      <c r="E906" s="152"/>
      <c r="F906" s="152"/>
      <c r="G906" s="152"/>
      <c r="H906" s="152"/>
      <c r="I906" s="152"/>
      <c r="J906" s="153"/>
      <c r="K906" s="158" t="s">
        <v>10</v>
      </c>
      <c r="L906" s="150" t="s">
        <v>2</v>
      </c>
      <c r="M906" s="150" t="s">
        <v>3</v>
      </c>
      <c r="N906" s="159" t="s">
        <v>4</v>
      </c>
      <c r="O906" s="150" t="s">
        <v>5</v>
      </c>
      <c r="P906" s="148" t="s">
        <v>6</v>
      </c>
      <c r="Q906" s="148" t="s">
        <v>7</v>
      </c>
      <c r="R906" s="150" t="s">
        <v>8</v>
      </c>
    </row>
    <row r="907" spans="1:19" ht="18" customHeight="1">
      <c r="A907" s="149"/>
      <c r="B907" s="40" t="s">
        <v>74</v>
      </c>
      <c r="C907" s="40" t="s">
        <v>75</v>
      </c>
      <c r="D907" s="40" t="s">
        <v>76</v>
      </c>
      <c r="E907" s="40" t="s">
        <v>77</v>
      </c>
      <c r="F907" s="40" t="s">
        <v>78</v>
      </c>
      <c r="G907" s="40" t="s">
        <v>79</v>
      </c>
      <c r="H907" s="40" t="s">
        <v>80</v>
      </c>
      <c r="I907" s="40" t="s">
        <v>81</v>
      </c>
      <c r="J907" s="40" t="s">
        <v>82</v>
      </c>
      <c r="K907" s="149"/>
      <c r="L907" s="149"/>
      <c r="M907" s="149"/>
      <c r="N907" s="149"/>
      <c r="O907" s="149"/>
      <c r="P907" s="149"/>
      <c r="Q907" s="149"/>
      <c r="R907" s="149"/>
    </row>
    <row r="908" spans="1:19" ht="18" customHeight="1">
      <c r="A908" s="40">
        <v>2302</v>
      </c>
      <c r="B908" s="41">
        <v>60</v>
      </c>
      <c r="C908" s="42"/>
      <c r="D908" s="42"/>
      <c r="E908" s="42"/>
      <c r="F908" s="42"/>
      <c r="G908" s="42"/>
      <c r="H908" s="42"/>
      <c r="I908" s="42"/>
      <c r="J908" s="42"/>
      <c r="K908" s="88"/>
      <c r="L908" s="44"/>
      <c r="M908" s="45"/>
      <c r="N908" s="46"/>
      <c r="O908" s="47"/>
      <c r="P908" s="48">
        <f>B908</f>
        <v>60</v>
      </c>
      <c r="Q908" s="49"/>
      <c r="R908" s="47"/>
    </row>
    <row r="909" spans="1:19" ht="18" customHeight="1">
      <c r="A909" s="40">
        <v>2401</v>
      </c>
      <c r="B909" s="42"/>
      <c r="C909" s="42">
        <v>49</v>
      </c>
      <c r="D909" s="42"/>
      <c r="E909" s="42"/>
      <c r="F909" s="42"/>
      <c r="G909" s="42"/>
      <c r="H909" s="42"/>
      <c r="I909" s="42"/>
      <c r="J909" s="42"/>
      <c r="K909" s="88"/>
      <c r="L909" s="50"/>
      <c r="M909" s="2"/>
      <c r="N909" s="51"/>
      <c r="O909" s="89">
        <f>IF(C909=0,"",C909/B908)</f>
        <v>0.81666666666666665</v>
      </c>
      <c r="P909" s="53">
        <v>49</v>
      </c>
      <c r="Q909" s="90">
        <f t="shared" ref="Q909:Q916" si="94">IF(P909=0,"",P909/P908)</f>
        <v>0.81666666666666665</v>
      </c>
      <c r="R909" s="90">
        <f t="shared" ref="R909:R916" si="95">IF(P909=0,"",100%-Q909)</f>
        <v>0.18333333333333335</v>
      </c>
    </row>
    <row r="910" spans="1:19" ht="18" customHeight="1">
      <c r="A910" s="40">
        <v>2402</v>
      </c>
      <c r="B910" s="42"/>
      <c r="C910" s="42"/>
      <c r="D910" s="42">
        <v>43</v>
      </c>
      <c r="E910" s="42"/>
      <c r="F910" s="42"/>
      <c r="G910" s="42"/>
      <c r="H910" s="42"/>
      <c r="I910" s="42"/>
      <c r="J910" s="42"/>
      <c r="K910" s="88"/>
      <c r="L910" s="50"/>
      <c r="M910" s="2"/>
      <c r="N910" s="51"/>
      <c r="O910" s="89">
        <f>IF(D910=0,"",D910/C909)</f>
        <v>0.87755102040816324</v>
      </c>
      <c r="P910" s="53">
        <v>46</v>
      </c>
      <c r="Q910" s="90">
        <f t="shared" si="94"/>
        <v>0.93877551020408168</v>
      </c>
      <c r="R910" s="90">
        <f t="shared" si="95"/>
        <v>6.1224489795918324E-2</v>
      </c>
      <c r="S910" s="8">
        <f>P910/P908</f>
        <v>0.76666666666666672</v>
      </c>
    </row>
    <row r="911" spans="1:19" ht="18" customHeight="1">
      <c r="A911" s="40">
        <v>2501</v>
      </c>
      <c r="B911" s="42"/>
      <c r="C911" s="42"/>
      <c r="D911" s="42"/>
      <c r="E911" s="42"/>
      <c r="F911" s="42"/>
      <c r="G911" s="42"/>
      <c r="H911" s="42"/>
      <c r="I911" s="42"/>
      <c r="J911" s="42"/>
      <c r="K911" s="88"/>
      <c r="L911" s="50"/>
      <c r="M911" s="2"/>
      <c r="N911" s="51"/>
      <c r="O911" s="89" t="str">
        <f>IF(E911=0,"",E911/D910)</f>
        <v/>
      </c>
      <c r="P911" s="53"/>
      <c r="Q911" s="90" t="str">
        <f t="shared" si="94"/>
        <v/>
      </c>
      <c r="R911" s="90" t="str">
        <f t="shared" si="95"/>
        <v/>
      </c>
    </row>
    <row r="912" spans="1:19" ht="18" customHeight="1">
      <c r="A912" s="40">
        <v>2502</v>
      </c>
      <c r="B912" s="42"/>
      <c r="C912" s="42"/>
      <c r="D912" s="42"/>
      <c r="E912" s="42"/>
      <c r="F912" s="42"/>
      <c r="G912" s="42"/>
      <c r="H912" s="42"/>
      <c r="I912" s="42"/>
      <c r="J912" s="42"/>
      <c r="K912" s="88"/>
      <c r="L912" s="50"/>
      <c r="M912" s="2"/>
      <c r="N912" s="51"/>
      <c r="O912" s="89" t="str">
        <f>IF(F912=0,"",F912/E911)</f>
        <v/>
      </c>
      <c r="P912" s="53"/>
      <c r="Q912" s="90" t="str">
        <f t="shared" si="94"/>
        <v/>
      </c>
      <c r="R912" s="90" t="str">
        <f t="shared" si="95"/>
        <v/>
      </c>
    </row>
    <row r="913" spans="1:18" ht="18" customHeight="1">
      <c r="A913" s="40">
        <v>2601</v>
      </c>
      <c r="B913" s="42"/>
      <c r="C913" s="42"/>
      <c r="D913" s="42"/>
      <c r="E913" s="42"/>
      <c r="F913" s="42"/>
      <c r="G913" s="42"/>
      <c r="H913" s="42"/>
      <c r="I913" s="42"/>
      <c r="J913" s="42"/>
      <c r="K913" s="88"/>
      <c r="L913" s="50"/>
      <c r="M913" s="2"/>
      <c r="N913" s="51"/>
      <c r="O913" s="89" t="str">
        <f>IF(G913=0,"",G913/F912)</f>
        <v/>
      </c>
      <c r="P913" s="53"/>
      <c r="Q913" s="90" t="str">
        <f t="shared" si="94"/>
        <v/>
      </c>
      <c r="R913" s="90" t="str">
        <f t="shared" si="95"/>
        <v/>
      </c>
    </row>
    <row r="914" spans="1:18" ht="18" customHeight="1">
      <c r="A914" s="40">
        <v>2602</v>
      </c>
      <c r="B914" s="42"/>
      <c r="C914" s="42"/>
      <c r="D914" s="42"/>
      <c r="E914" s="42"/>
      <c r="F914" s="42"/>
      <c r="G914" s="42"/>
      <c r="H914" s="42"/>
      <c r="I914" s="42"/>
      <c r="J914" s="42"/>
      <c r="K914" s="88"/>
      <c r="L914" s="50"/>
      <c r="M914" s="2"/>
      <c r="N914" s="51"/>
      <c r="O914" s="89" t="str">
        <f>IF(H914=0,"",H914/G913)</f>
        <v/>
      </c>
      <c r="P914" s="53"/>
      <c r="Q914" s="90" t="str">
        <f t="shared" si="94"/>
        <v/>
      </c>
      <c r="R914" s="90" t="str">
        <f t="shared" si="95"/>
        <v/>
      </c>
    </row>
    <row r="915" spans="1:18" ht="18" customHeight="1">
      <c r="A915" s="40">
        <v>2701</v>
      </c>
      <c r="B915" s="42"/>
      <c r="C915" s="42"/>
      <c r="D915" s="42"/>
      <c r="E915" s="42"/>
      <c r="F915" s="42"/>
      <c r="G915" s="42"/>
      <c r="H915" s="42"/>
      <c r="I915" s="42"/>
      <c r="J915" s="42"/>
      <c r="K915" s="88"/>
      <c r="L915" s="50"/>
      <c r="M915" s="2"/>
      <c r="N915" s="51"/>
      <c r="O915" s="89" t="str">
        <f>IF(I915=0,"",I915/H914)</f>
        <v/>
      </c>
      <c r="P915" s="53"/>
      <c r="Q915" s="90" t="str">
        <f t="shared" si="94"/>
        <v/>
      </c>
      <c r="R915" s="90" t="str">
        <f t="shared" si="95"/>
        <v/>
      </c>
    </row>
    <row r="916" spans="1:18" ht="18" customHeight="1">
      <c r="A916" s="40">
        <v>2702</v>
      </c>
      <c r="B916" s="42"/>
      <c r="C916" s="42"/>
      <c r="D916" s="42"/>
      <c r="E916" s="42"/>
      <c r="F916" s="42"/>
      <c r="G916" s="42"/>
      <c r="H916" s="42"/>
      <c r="I916" s="42"/>
      <c r="J916" s="42"/>
      <c r="K916" s="88"/>
      <c r="L916" s="50"/>
      <c r="M916" s="2"/>
      <c r="N916" s="51"/>
      <c r="O916" s="91" t="str">
        <f>IF(J916=0,"",J916/I915)</f>
        <v/>
      </c>
      <c r="P916" s="53"/>
      <c r="Q916" s="92" t="str">
        <f t="shared" si="94"/>
        <v/>
      </c>
      <c r="R916" s="92" t="str">
        <f t="shared" si="95"/>
        <v/>
      </c>
    </row>
    <row r="917" spans="1:18" ht="18" customHeight="1">
      <c r="A917" s="40">
        <v>2801</v>
      </c>
      <c r="B917" s="42"/>
      <c r="C917" s="42"/>
      <c r="D917" s="42"/>
      <c r="E917" s="42"/>
      <c r="F917" s="42"/>
      <c r="G917" s="42"/>
      <c r="H917" s="42"/>
      <c r="I917" s="42"/>
      <c r="J917" s="42"/>
      <c r="K917" s="88"/>
      <c r="L917" s="50"/>
      <c r="M917" s="2"/>
      <c r="N917" s="1"/>
      <c r="O917" s="83"/>
      <c r="P917" s="58"/>
      <c r="Q917" s="84"/>
      <c r="R917" s="85"/>
    </row>
    <row r="918" spans="1:18" ht="18" customHeight="1">
      <c r="A918" s="40">
        <v>2802</v>
      </c>
      <c r="B918" s="42"/>
      <c r="C918" s="42"/>
      <c r="D918" s="42"/>
      <c r="E918" s="42"/>
      <c r="F918" s="42"/>
      <c r="G918" s="42"/>
      <c r="H918" s="42"/>
      <c r="I918" s="42"/>
      <c r="J918" s="42"/>
      <c r="K918" s="88"/>
      <c r="L918" s="50"/>
      <c r="M918" s="2"/>
      <c r="N918" s="1"/>
      <c r="O918" s="61"/>
      <c r="P918" s="62"/>
      <c r="Q918" s="63"/>
      <c r="R918" s="61"/>
    </row>
    <row r="919" spans="1:18" ht="18" customHeight="1">
      <c r="A919" s="40">
        <v>2901</v>
      </c>
      <c r="B919" s="42"/>
      <c r="C919" s="42"/>
      <c r="D919" s="42"/>
      <c r="E919" s="42"/>
      <c r="F919" s="42"/>
      <c r="G919" s="42"/>
      <c r="H919" s="42"/>
      <c r="I919" s="42"/>
      <c r="J919" s="42"/>
      <c r="K919" s="88"/>
      <c r="L919" s="50"/>
      <c r="M919" s="2"/>
      <c r="N919" s="1"/>
      <c r="O919" s="61"/>
      <c r="P919" s="62"/>
      <c r="Q919" s="63"/>
      <c r="R919" s="61"/>
    </row>
    <row r="920" spans="1:18" ht="18" customHeight="1">
      <c r="A920" s="40">
        <v>2902</v>
      </c>
      <c r="B920" s="42"/>
      <c r="C920" s="42"/>
      <c r="D920" s="42"/>
      <c r="E920" s="42"/>
      <c r="F920" s="42"/>
      <c r="G920" s="42"/>
      <c r="H920" s="42"/>
      <c r="I920" s="42"/>
      <c r="J920" s="42"/>
      <c r="K920" s="88"/>
      <c r="L920" s="50"/>
      <c r="M920" s="2"/>
      <c r="N920" s="1"/>
      <c r="O920" s="61"/>
      <c r="P920" s="62"/>
      <c r="Q920" s="63"/>
      <c r="R920" s="61"/>
    </row>
    <row r="921" spans="1:18" ht="18" customHeight="1">
      <c r="A921" s="40">
        <v>3001</v>
      </c>
      <c r="B921" s="42"/>
      <c r="C921" s="42"/>
      <c r="D921" s="42"/>
      <c r="E921" s="42"/>
      <c r="F921" s="42"/>
      <c r="G921" s="42"/>
      <c r="H921" s="42"/>
      <c r="I921" s="42"/>
      <c r="J921" s="42"/>
      <c r="K921" s="88"/>
      <c r="L921" s="50"/>
      <c r="M921" s="2"/>
      <c r="N921" s="1"/>
      <c r="O921" s="68" t="s">
        <v>58</v>
      </c>
      <c r="P921" s="69"/>
      <c r="Q921" s="70" t="str">
        <f>IF(SUM(K910:K921)=0,"",SUM(K910:K921))</f>
        <v/>
      </c>
      <c r="R921" s="71" t="s">
        <v>10</v>
      </c>
    </row>
    <row r="922" spans="1:18" ht="18" customHeight="1">
      <c r="A922" s="40">
        <v>3002</v>
      </c>
      <c r="B922" s="42"/>
      <c r="C922" s="42"/>
      <c r="D922" s="42"/>
      <c r="E922" s="42"/>
      <c r="F922" s="42"/>
      <c r="G922" s="42"/>
      <c r="H922" s="42"/>
      <c r="I922" s="42"/>
      <c r="J922" s="42"/>
      <c r="K922" s="88"/>
      <c r="L922" s="50"/>
      <c r="M922" s="2"/>
      <c r="N922" s="1"/>
      <c r="O922" s="72" t="s">
        <v>60</v>
      </c>
      <c r="P922" s="73" t="str">
        <f>IF(P921/B908=0,"",P921/B908)</f>
        <v/>
      </c>
      <c r="Q922" s="74" t="e">
        <f>IF(P921/Q921=0,"",P921/Q921)</f>
        <v>#VALUE!</v>
      </c>
      <c r="R922" s="75" t="s">
        <v>61</v>
      </c>
    </row>
    <row r="923" spans="1:18" ht="18" customHeight="1">
      <c r="A923" s="96">
        <v>3101</v>
      </c>
      <c r="B923" s="42"/>
      <c r="C923" s="42"/>
      <c r="D923" s="42"/>
      <c r="E923" s="42"/>
      <c r="F923" s="42"/>
      <c r="G923" s="42"/>
      <c r="H923" s="42"/>
      <c r="I923" s="42"/>
      <c r="J923" s="42"/>
      <c r="K923" s="88"/>
      <c r="L923" s="76"/>
      <c r="M923" s="77"/>
      <c r="N923" s="78"/>
      <c r="O923" s="77"/>
      <c r="P923" s="78"/>
      <c r="Q923" s="78"/>
      <c r="R923" s="79"/>
    </row>
    <row r="924" spans="1:18" ht="18" customHeight="1">
      <c r="A924" s="28"/>
      <c r="B924" s="1"/>
      <c r="C924" s="1"/>
      <c r="D924" s="151" t="s">
        <v>83</v>
      </c>
      <c r="E924" s="152"/>
      <c r="F924" s="152"/>
      <c r="G924" s="152"/>
      <c r="H924" s="152"/>
      <c r="I924" s="152"/>
      <c r="J924" s="153"/>
      <c r="K924" s="80">
        <f>SUM(K908:K920)</f>
        <v>0</v>
      </c>
      <c r="L924" s="81" t="str">
        <f>IF(K916=0,"",K916/B908)</f>
        <v/>
      </c>
      <c r="M924" s="81" t="str">
        <f>IF(K924=0,"",K924/B908)</f>
        <v/>
      </c>
      <c r="N924" s="81" t="str">
        <f>IF(K916=0,"",M924-L924)</f>
        <v/>
      </c>
      <c r="O924" s="2"/>
      <c r="P924" s="1"/>
      <c r="Q924" s="25"/>
      <c r="R924" s="2"/>
    </row>
    <row r="925" spans="1:18" ht="18" customHeight="1">
      <c r="A925" s="28"/>
      <c r="B925" s="1"/>
      <c r="C925" s="1"/>
      <c r="D925" s="93"/>
      <c r="E925" s="93"/>
      <c r="F925" s="93"/>
      <c r="G925" s="93"/>
      <c r="H925" s="93"/>
      <c r="I925" s="93"/>
      <c r="J925" s="93"/>
      <c r="K925" s="94"/>
      <c r="L925" s="95"/>
      <c r="M925" s="95"/>
      <c r="N925" s="95"/>
      <c r="O925" s="2"/>
      <c r="P925" s="1"/>
      <c r="Q925" s="25"/>
      <c r="R925" s="2"/>
    </row>
    <row r="926" spans="1:18" ht="18" customHeight="1">
      <c r="A926" s="28"/>
      <c r="B926" s="1"/>
      <c r="C926" s="1"/>
      <c r="D926" s="93"/>
      <c r="E926" s="93"/>
      <c r="F926" s="93"/>
      <c r="G926" s="93"/>
      <c r="H926" s="93"/>
      <c r="I926" s="93"/>
      <c r="J926" s="93"/>
      <c r="K926" s="94"/>
      <c r="L926" s="95"/>
      <c r="M926" s="95"/>
      <c r="N926" s="95"/>
      <c r="O926" s="2"/>
      <c r="P926" s="1"/>
      <c r="Q926" s="25"/>
      <c r="R926" s="2"/>
    </row>
    <row r="927" spans="1:18" ht="18" customHeight="1">
      <c r="B927" s="154" t="s">
        <v>72</v>
      </c>
      <c r="C927" s="155"/>
      <c r="D927" s="155"/>
      <c r="E927" s="155"/>
      <c r="F927" s="155"/>
      <c r="G927" s="155"/>
      <c r="H927" s="155"/>
      <c r="I927" s="155"/>
      <c r="J927" s="155"/>
      <c r="K927" s="39" t="s">
        <v>117</v>
      </c>
      <c r="L927" s="2"/>
      <c r="M927" s="2"/>
      <c r="N927" s="1"/>
      <c r="O927" s="2"/>
      <c r="P927" s="1"/>
      <c r="Q927" s="1"/>
      <c r="R927" s="1"/>
    </row>
    <row r="928" spans="1:18" ht="18" customHeight="1">
      <c r="A928" s="156" t="s">
        <v>9</v>
      </c>
      <c r="B928" s="157" t="s">
        <v>73</v>
      </c>
      <c r="C928" s="152"/>
      <c r="D928" s="152"/>
      <c r="E928" s="152"/>
      <c r="F928" s="152"/>
      <c r="G928" s="152"/>
      <c r="H928" s="152"/>
      <c r="I928" s="152"/>
      <c r="J928" s="153"/>
      <c r="K928" s="158" t="s">
        <v>10</v>
      </c>
      <c r="L928" s="150" t="s">
        <v>2</v>
      </c>
      <c r="M928" s="150" t="s">
        <v>3</v>
      </c>
      <c r="N928" s="159" t="s">
        <v>4</v>
      </c>
      <c r="O928" s="150" t="s">
        <v>5</v>
      </c>
      <c r="P928" s="148" t="s">
        <v>6</v>
      </c>
      <c r="Q928" s="148" t="s">
        <v>7</v>
      </c>
      <c r="R928" s="150" t="s">
        <v>8</v>
      </c>
    </row>
    <row r="929" spans="1:19" ht="18" customHeight="1">
      <c r="A929" s="149"/>
      <c r="B929" s="40" t="s">
        <v>74</v>
      </c>
      <c r="C929" s="40" t="s">
        <v>75</v>
      </c>
      <c r="D929" s="40" t="s">
        <v>76</v>
      </c>
      <c r="E929" s="40" t="s">
        <v>77</v>
      </c>
      <c r="F929" s="40" t="s">
        <v>78</v>
      </c>
      <c r="G929" s="40" t="s">
        <v>79</v>
      </c>
      <c r="H929" s="40" t="s">
        <v>80</v>
      </c>
      <c r="I929" s="40" t="s">
        <v>81</v>
      </c>
      <c r="J929" s="40" t="s">
        <v>82</v>
      </c>
      <c r="K929" s="149"/>
      <c r="L929" s="149"/>
      <c r="M929" s="149"/>
      <c r="N929" s="149"/>
      <c r="O929" s="149"/>
      <c r="P929" s="149"/>
      <c r="Q929" s="149"/>
      <c r="R929" s="149"/>
    </row>
    <row r="930" spans="1:19" ht="18" customHeight="1">
      <c r="A930" s="40">
        <v>2401</v>
      </c>
      <c r="B930" s="41">
        <v>33</v>
      </c>
      <c r="C930" s="42"/>
      <c r="D930" s="42"/>
      <c r="E930" s="42"/>
      <c r="F930" s="42"/>
      <c r="G930" s="42"/>
      <c r="H930" s="42"/>
      <c r="I930" s="42"/>
      <c r="J930" s="42"/>
      <c r="K930" s="88"/>
      <c r="L930" s="44"/>
      <c r="M930" s="45"/>
      <c r="N930" s="46"/>
      <c r="O930" s="47"/>
      <c r="P930" s="48">
        <f>B930</f>
        <v>33</v>
      </c>
      <c r="Q930" s="49"/>
      <c r="R930" s="47"/>
    </row>
    <row r="931" spans="1:19" ht="18" customHeight="1">
      <c r="A931" s="40">
        <v>2402</v>
      </c>
      <c r="B931" s="42"/>
      <c r="C931" s="42">
        <v>28</v>
      </c>
      <c r="D931" s="42"/>
      <c r="E931" s="42"/>
      <c r="F931" s="42"/>
      <c r="G931" s="42"/>
      <c r="H931" s="42"/>
      <c r="I931" s="42"/>
      <c r="J931" s="42"/>
      <c r="K931" s="88"/>
      <c r="L931" s="50"/>
      <c r="M931" s="2"/>
      <c r="N931" s="51"/>
      <c r="O931" s="89">
        <f>IF(C931=0,"",C931/B930)</f>
        <v>0.84848484848484851</v>
      </c>
      <c r="P931" s="53">
        <v>28</v>
      </c>
      <c r="Q931" s="90">
        <f t="shared" ref="Q931:Q938" si="96">IF(P931=0,"",P931/P930)</f>
        <v>0.84848484848484851</v>
      </c>
      <c r="R931" s="90">
        <f t="shared" ref="R931:R938" si="97">IF(P931=0,"",100%-Q931)</f>
        <v>0.15151515151515149</v>
      </c>
    </row>
    <row r="932" spans="1:19" ht="18" customHeight="1">
      <c r="A932" s="40">
        <v>2501</v>
      </c>
      <c r="B932" s="42"/>
      <c r="C932" s="42"/>
      <c r="D932" s="42"/>
      <c r="E932" s="42"/>
      <c r="F932" s="42"/>
      <c r="G932" s="42"/>
      <c r="H932" s="42"/>
      <c r="I932" s="42"/>
      <c r="J932" s="42"/>
      <c r="K932" s="88"/>
      <c r="L932" s="50"/>
      <c r="M932" s="2"/>
      <c r="N932" s="51"/>
      <c r="O932" s="89" t="str">
        <f>IF(D932=0,"",D932/C931)</f>
        <v/>
      </c>
      <c r="P932" s="53"/>
      <c r="Q932" s="90" t="str">
        <f t="shared" si="96"/>
        <v/>
      </c>
      <c r="R932" s="90" t="str">
        <f t="shared" si="97"/>
        <v/>
      </c>
      <c r="S932" s="8">
        <f>P932/P930</f>
        <v>0</v>
      </c>
    </row>
    <row r="933" spans="1:19" ht="18" customHeight="1">
      <c r="A933" s="40">
        <v>2502</v>
      </c>
      <c r="B933" s="42"/>
      <c r="C933" s="42"/>
      <c r="D933" s="42"/>
      <c r="E933" s="42"/>
      <c r="F933" s="42"/>
      <c r="G933" s="42"/>
      <c r="H933" s="42"/>
      <c r="I933" s="42"/>
      <c r="J933" s="42"/>
      <c r="K933" s="88"/>
      <c r="L933" s="50"/>
      <c r="M933" s="2"/>
      <c r="N933" s="51"/>
      <c r="O933" s="89" t="str">
        <f>IF(E933=0,"",E933/D932)</f>
        <v/>
      </c>
      <c r="P933" s="53"/>
      <c r="Q933" s="90" t="str">
        <f t="shared" si="96"/>
        <v/>
      </c>
      <c r="R933" s="90" t="str">
        <f t="shared" si="97"/>
        <v/>
      </c>
    </row>
    <row r="934" spans="1:19" ht="18" customHeight="1">
      <c r="A934" s="40">
        <v>2601</v>
      </c>
      <c r="B934" s="42"/>
      <c r="C934" s="42"/>
      <c r="D934" s="42"/>
      <c r="E934" s="42"/>
      <c r="F934" s="42"/>
      <c r="G934" s="42"/>
      <c r="H934" s="42"/>
      <c r="I934" s="42"/>
      <c r="J934" s="42"/>
      <c r="K934" s="88"/>
      <c r="L934" s="50"/>
      <c r="M934" s="2"/>
      <c r="N934" s="51"/>
      <c r="O934" s="89" t="str">
        <f>IF(F934=0,"",F934/E933)</f>
        <v/>
      </c>
      <c r="P934" s="53"/>
      <c r="Q934" s="90" t="str">
        <f t="shared" si="96"/>
        <v/>
      </c>
      <c r="R934" s="90" t="str">
        <f t="shared" si="97"/>
        <v/>
      </c>
    </row>
    <row r="935" spans="1:19" ht="18" customHeight="1">
      <c r="A935" s="40">
        <v>2602</v>
      </c>
      <c r="B935" s="42"/>
      <c r="C935" s="42"/>
      <c r="D935" s="42"/>
      <c r="E935" s="42"/>
      <c r="F935" s="42"/>
      <c r="G935" s="42"/>
      <c r="H935" s="42"/>
      <c r="I935" s="42"/>
      <c r="J935" s="42"/>
      <c r="K935" s="88"/>
      <c r="L935" s="50"/>
      <c r="M935" s="2"/>
      <c r="N935" s="51"/>
      <c r="O935" s="89" t="str">
        <f>IF(G935=0,"",G935/F934)</f>
        <v/>
      </c>
      <c r="P935" s="53"/>
      <c r="Q935" s="90" t="str">
        <f t="shared" si="96"/>
        <v/>
      </c>
      <c r="R935" s="90" t="str">
        <f t="shared" si="97"/>
        <v/>
      </c>
    </row>
    <row r="936" spans="1:19" ht="18" customHeight="1">
      <c r="A936" s="40">
        <v>2701</v>
      </c>
      <c r="B936" s="42"/>
      <c r="C936" s="42"/>
      <c r="D936" s="42"/>
      <c r="E936" s="42"/>
      <c r="F936" s="42"/>
      <c r="G936" s="42"/>
      <c r="H936" s="42"/>
      <c r="I936" s="42"/>
      <c r="J936" s="42"/>
      <c r="K936" s="88"/>
      <c r="L936" s="50"/>
      <c r="M936" s="2"/>
      <c r="N936" s="51"/>
      <c r="O936" s="89" t="str">
        <f>IF(H936=0,"",H936/G935)</f>
        <v/>
      </c>
      <c r="P936" s="53"/>
      <c r="Q936" s="90" t="str">
        <f t="shared" si="96"/>
        <v/>
      </c>
      <c r="R936" s="90" t="str">
        <f t="shared" si="97"/>
        <v/>
      </c>
    </row>
    <row r="937" spans="1:19" ht="18" customHeight="1">
      <c r="A937" s="40">
        <v>2702</v>
      </c>
      <c r="B937" s="42"/>
      <c r="C937" s="42"/>
      <c r="D937" s="42"/>
      <c r="E937" s="42"/>
      <c r="F937" s="42"/>
      <c r="G937" s="42"/>
      <c r="H937" s="42"/>
      <c r="I937" s="42"/>
      <c r="J937" s="42"/>
      <c r="K937" s="88"/>
      <c r="L937" s="50"/>
      <c r="M937" s="2"/>
      <c r="N937" s="51"/>
      <c r="O937" s="89" t="str">
        <f>IF(I937=0,"",I937/H936)</f>
        <v/>
      </c>
      <c r="P937" s="53"/>
      <c r="Q937" s="90" t="str">
        <f t="shared" si="96"/>
        <v/>
      </c>
      <c r="R937" s="90" t="str">
        <f t="shared" si="97"/>
        <v/>
      </c>
    </row>
    <row r="938" spans="1:19" ht="18" customHeight="1">
      <c r="A938" s="40">
        <v>2801</v>
      </c>
      <c r="B938" s="42"/>
      <c r="C938" s="42"/>
      <c r="D938" s="42"/>
      <c r="E938" s="42"/>
      <c r="F938" s="42"/>
      <c r="G938" s="42"/>
      <c r="H938" s="42"/>
      <c r="I938" s="42"/>
      <c r="J938" s="42"/>
      <c r="K938" s="88"/>
      <c r="L938" s="50"/>
      <c r="M938" s="2"/>
      <c r="N938" s="51"/>
      <c r="O938" s="91" t="str">
        <f>IF(J938=0,"",J938/I937)</f>
        <v/>
      </c>
      <c r="P938" s="53"/>
      <c r="Q938" s="92" t="str">
        <f t="shared" si="96"/>
        <v/>
      </c>
      <c r="R938" s="92" t="str">
        <f t="shared" si="97"/>
        <v/>
      </c>
    </row>
    <row r="939" spans="1:19" ht="18" customHeight="1">
      <c r="A939" s="40">
        <v>2802</v>
      </c>
      <c r="B939" s="42"/>
      <c r="C939" s="42"/>
      <c r="D939" s="42"/>
      <c r="E939" s="42"/>
      <c r="F939" s="42"/>
      <c r="G939" s="42"/>
      <c r="H939" s="42"/>
      <c r="I939" s="42"/>
      <c r="J939" s="42"/>
      <c r="K939" s="88"/>
      <c r="L939" s="50"/>
      <c r="M939" s="2"/>
      <c r="N939" s="1"/>
      <c r="O939" s="83"/>
      <c r="P939" s="58"/>
      <c r="Q939" s="84"/>
      <c r="R939" s="85"/>
    </row>
    <row r="940" spans="1:19" ht="18" customHeight="1">
      <c r="A940" s="40">
        <v>2901</v>
      </c>
      <c r="B940" s="42"/>
      <c r="C940" s="42"/>
      <c r="D940" s="42"/>
      <c r="E940" s="42"/>
      <c r="F940" s="42"/>
      <c r="G940" s="42"/>
      <c r="H940" s="42"/>
      <c r="I940" s="42"/>
      <c r="J940" s="42"/>
      <c r="K940" s="88"/>
      <c r="L940" s="50"/>
      <c r="M940" s="2"/>
      <c r="N940" s="1"/>
      <c r="O940" s="61"/>
      <c r="P940" s="62"/>
      <c r="Q940" s="63"/>
      <c r="R940" s="61"/>
    </row>
    <row r="941" spans="1:19" ht="18" customHeight="1">
      <c r="A941" s="40">
        <v>2902</v>
      </c>
      <c r="B941" s="42"/>
      <c r="C941" s="42"/>
      <c r="D941" s="42"/>
      <c r="E941" s="42"/>
      <c r="F941" s="42"/>
      <c r="G941" s="42"/>
      <c r="H941" s="42"/>
      <c r="I941" s="42"/>
      <c r="J941" s="42"/>
      <c r="K941" s="88"/>
      <c r="L941" s="50"/>
      <c r="M941" s="2"/>
      <c r="N941" s="1"/>
      <c r="O941" s="61"/>
      <c r="P941" s="62"/>
      <c r="Q941" s="63"/>
      <c r="R941" s="61"/>
    </row>
    <row r="942" spans="1:19" ht="18" customHeight="1">
      <c r="A942" s="40">
        <v>3001</v>
      </c>
      <c r="B942" s="42"/>
      <c r="C942" s="42"/>
      <c r="D942" s="42"/>
      <c r="E942" s="42"/>
      <c r="F942" s="42"/>
      <c r="G942" s="42"/>
      <c r="H942" s="42"/>
      <c r="I942" s="42"/>
      <c r="J942" s="42"/>
      <c r="K942" s="88"/>
      <c r="L942" s="50"/>
      <c r="M942" s="2"/>
      <c r="N942" s="1"/>
      <c r="O942" s="61"/>
      <c r="P942" s="62"/>
      <c r="Q942" s="63"/>
      <c r="R942" s="61"/>
    </row>
    <row r="943" spans="1:19" ht="18" customHeight="1">
      <c r="A943" s="40">
        <v>3002</v>
      </c>
      <c r="B943" s="42"/>
      <c r="C943" s="42"/>
      <c r="D943" s="42"/>
      <c r="E943" s="42"/>
      <c r="F943" s="42"/>
      <c r="G943" s="42"/>
      <c r="H943" s="42"/>
      <c r="I943" s="42"/>
      <c r="J943" s="42"/>
      <c r="K943" s="88"/>
      <c r="L943" s="50"/>
      <c r="M943" s="2"/>
      <c r="N943" s="1"/>
      <c r="O943" s="68" t="s">
        <v>58</v>
      </c>
      <c r="P943" s="69"/>
      <c r="Q943" s="70" t="str">
        <f>IF(SUM(K932:K943)=0,"",SUM(K932:K943))</f>
        <v/>
      </c>
      <c r="R943" s="71" t="s">
        <v>10</v>
      </c>
    </row>
    <row r="944" spans="1:19" ht="18" customHeight="1">
      <c r="A944" s="40">
        <v>3101</v>
      </c>
      <c r="B944" s="42"/>
      <c r="C944" s="42"/>
      <c r="D944" s="42"/>
      <c r="E944" s="42"/>
      <c r="F944" s="42"/>
      <c r="G944" s="42"/>
      <c r="H944" s="42"/>
      <c r="I944" s="42"/>
      <c r="J944" s="42"/>
      <c r="K944" s="88"/>
      <c r="L944" s="50"/>
      <c r="M944" s="2"/>
      <c r="N944" s="1"/>
      <c r="O944" s="72" t="s">
        <v>60</v>
      </c>
      <c r="P944" s="73" t="str">
        <f>IF(P943/B930=0,"",P943/B930)</f>
        <v/>
      </c>
      <c r="Q944" s="74" t="e">
        <f>IF(P943/Q943=0,"",P943/Q943)</f>
        <v>#VALUE!</v>
      </c>
      <c r="R944" s="75" t="s">
        <v>61</v>
      </c>
    </row>
    <row r="945" spans="1:19" ht="18" customHeight="1">
      <c r="A945" s="96">
        <v>3102</v>
      </c>
      <c r="B945" s="42"/>
      <c r="C945" s="42"/>
      <c r="D945" s="42"/>
      <c r="E945" s="42"/>
      <c r="F945" s="42"/>
      <c r="G945" s="42"/>
      <c r="H945" s="42"/>
      <c r="I945" s="42"/>
      <c r="J945" s="42"/>
      <c r="K945" s="88"/>
      <c r="L945" s="76"/>
      <c r="M945" s="77"/>
      <c r="N945" s="78"/>
      <c r="O945" s="77"/>
      <c r="P945" s="78"/>
      <c r="Q945" s="78"/>
      <c r="R945" s="79"/>
    </row>
    <row r="946" spans="1:19" ht="18" customHeight="1">
      <c r="A946" s="28"/>
      <c r="B946" s="1"/>
      <c r="C946" s="1"/>
      <c r="D946" s="151" t="s">
        <v>83</v>
      </c>
      <c r="E946" s="152"/>
      <c r="F946" s="152"/>
      <c r="G946" s="152"/>
      <c r="H946" s="152"/>
      <c r="I946" s="152"/>
      <c r="J946" s="153"/>
      <c r="K946" s="80">
        <f>SUM(K930:K942)</f>
        <v>0</v>
      </c>
      <c r="L946" s="81" t="str">
        <f>IF(K938=0,"",K938/B930)</f>
        <v/>
      </c>
      <c r="M946" s="81" t="str">
        <f>IF(K946=0,"",K946/B930)</f>
        <v/>
      </c>
      <c r="N946" s="81" t="str">
        <f>IF(K938=0,"",M946-L946)</f>
        <v/>
      </c>
      <c r="O946" s="2"/>
      <c r="P946" s="1"/>
      <c r="Q946" s="25"/>
      <c r="R946" s="2"/>
    </row>
    <row r="947" spans="1:19" ht="18" customHeight="1">
      <c r="A947" s="28"/>
      <c r="B947" s="1"/>
      <c r="C947" s="1"/>
      <c r="D947" s="93"/>
      <c r="E947" s="93"/>
      <c r="F947" s="93"/>
      <c r="G947" s="93"/>
      <c r="H947" s="93"/>
      <c r="I947" s="93"/>
      <c r="J947" s="93"/>
      <c r="K947" s="94"/>
      <c r="L947" s="95"/>
      <c r="M947" s="95"/>
      <c r="N947" s="95"/>
      <c r="O947" s="2"/>
      <c r="P947" s="1"/>
      <c r="Q947" s="25"/>
      <c r="R947" s="2"/>
    </row>
    <row r="948" spans="1:19" ht="18" customHeight="1">
      <c r="A948" s="28"/>
      <c r="B948" s="1"/>
      <c r="C948" s="1"/>
      <c r="D948" s="93"/>
      <c r="E948" s="93"/>
      <c r="F948" s="93"/>
      <c r="G948" s="93"/>
      <c r="H948" s="93"/>
      <c r="I948" s="93"/>
      <c r="J948" s="93"/>
      <c r="K948" s="94"/>
      <c r="L948" s="95"/>
      <c r="M948" s="95"/>
      <c r="N948" s="95"/>
      <c r="O948" s="2"/>
      <c r="P948" s="1"/>
      <c r="Q948" s="25"/>
      <c r="R948" s="2"/>
    </row>
    <row r="949" spans="1:19" ht="18" customHeight="1">
      <c r="B949" s="154" t="s">
        <v>72</v>
      </c>
      <c r="C949" s="155"/>
      <c r="D949" s="155"/>
      <c r="E949" s="155"/>
      <c r="F949" s="155"/>
      <c r="G949" s="155"/>
      <c r="H949" s="155"/>
      <c r="I949" s="155"/>
      <c r="J949" s="155"/>
      <c r="K949" s="39" t="s">
        <v>112</v>
      </c>
      <c r="L949" s="2"/>
      <c r="M949" s="2"/>
      <c r="N949" s="1"/>
      <c r="O949" s="2"/>
      <c r="P949" s="1"/>
      <c r="Q949" s="1"/>
      <c r="R949" s="1"/>
    </row>
    <row r="950" spans="1:19" ht="18" customHeight="1">
      <c r="A950" s="156" t="s">
        <v>9</v>
      </c>
      <c r="B950" s="157" t="s">
        <v>73</v>
      </c>
      <c r="C950" s="152"/>
      <c r="D950" s="152"/>
      <c r="E950" s="152"/>
      <c r="F950" s="152"/>
      <c r="G950" s="152"/>
      <c r="H950" s="152"/>
      <c r="I950" s="152"/>
      <c r="J950" s="153"/>
      <c r="K950" s="158" t="s">
        <v>10</v>
      </c>
      <c r="L950" s="150" t="s">
        <v>2</v>
      </c>
      <c r="M950" s="150" t="s">
        <v>3</v>
      </c>
      <c r="N950" s="159" t="s">
        <v>4</v>
      </c>
      <c r="O950" s="150" t="s">
        <v>5</v>
      </c>
      <c r="P950" s="148" t="s">
        <v>6</v>
      </c>
      <c r="Q950" s="148" t="s">
        <v>7</v>
      </c>
      <c r="R950" s="150" t="s">
        <v>8</v>
      </c>
    </row>
    <row r="951" spans="1:19" ht="18" customHeight="1">
      <c r="A951" s="149"/>
      <c r="B951" s="40" t="s">
        <v>74</v>
      </c>
      <c r="C951" s="40" t="s">
        <v>75</v>
      </c>
      <c r="D951" s="40" t="s">
        <v>76</v>
      </c>
      <c r="E951" s="40" t="s">
        <v>77</v>
      </c>
      <c r="F951" s="40" t="s">
        <v>78</v>
      </c>
      <c r="G951" s="40" t="s">
        <v>79</v>
      </c>
      <c r="H951" s="40" t="s">
        <v>80</v>
      </c>
      <c r="I951" s="40" t="s">
        <v>81</v>
      </c>
      <c r="J951" s="40" t="s">
        <v>82</v>
      </c>
      <c r="K951" s="149"/>
      <c r="L951" s="149"/>
      <c r="M951" s="149"/>
      <c r="N951" s="149"/>
      <c r="O951" s="149"/>
      <c r="P951" s="149"/>
      <c r="Q951" s="149"/>
      <c r="R951" s="149"/>
    </row>
    <row r="952" spans="1:19" ht="18" customHeight="1">
      <c r="A952" s="40">
        <v>2402</v>
      </c>
      <c r="B952" s="41">
        <v>64</v>
      </c>
      <c r="C952" s="42"/>
      <c r="D952" s="42"/>
      <c r="E952" s="42"/>
      <c r="F952" s="42"/>
      <c r="G952" s="42"/>
      <c r="H952" s="42"/>
      <c r="I952" s="42"/>
      <c r="J952" s="42"/>
      <c r="K952" s="88"/>
      <c r="L952" s="44"/>
      <c r="M952" s="45"/>
      <c r="N952" s="46"/>
      <c r="O952" s="47"/>
      <c r="P952" s="48">
        <f>B952</f>
        <v>64</v>
      </c>
      <c r="Q952" s="49"/>
      <c r="R952" s="47"/>
    </row>
    <row r="953" spans="1:19" ht="18" customHeight="1">
      <c r="A953" s="40">
        <v>2501</v>
      </c>
      <c r="B953" s="42"/>
      <c r="C953" s="42"/>
      <c r="D953" s="42"/>
      <c r="E953" s="42"/>
      <c r="F953" s="42"/>
      <c r="G953" s="42"/>
      <c r="H953" s="42"/>
      <c r="I953" s="42"/>
      <c r="J953" s="42"/>
      <c r="K953" s="88"/>
      <c r="L953" s="50"/>
      <c r="M953" s="2"/>
      <c r="N953" s="51"/>
      <c r="O953" s="89" t="str">
        <f>IF(C953=0,"",C953/B952)</f>
        <v/>
      </c>
      <c r="P953" s="53"/>
      <c r="Q953" s="90" t="str">
        <f t="shared" ref="Q953:Q960" si="98">IF(P953=0,"",P953/P952)</f>
        <v/>
      </c>
      <c r="R953" s="90" t="str">
        <f t="shared" ref="R953:R960" si="99">IF(P953=0,"",100%-Q953)</f>
        <v/>
      </c>
    </row>
    <row r="954" spans="1:19" ht="18" customHeight="1">
      <c r="A954" s="40">
        <v>2502</v>
      </c>
      <c r="B954" s="42"/>
      <c r="C954" s="42"/>
      <c r="D954" s="42"/>
      <c r="E954" s="42"/>
      <c r="F954" s="42"/>
      <c r="G954" s="42"/>
      <c r="H954" s="42"/>
      <c r="I954" s="42"/>
      <c r="J954" s="42"/>
      <c r="K954" s="88"/>
      <c r="L954" s="50"/>
      <c r="M954" s="2"/>
      <c r="N954" s="51"/>
      <c r="O954" s="89" t="str">
        <f>IF(D954=0,"",D954/C953)</f>
        <v/>
      </c>
      <c r="P954" s="53"/>
      <c r="Q954" s="90" t="str">
        <f t="shared" si="98"/>
        <v/>
      </c>
      <c r="R954" s="90" t="str">
        <f t="shared" si="99"/>
        <v/>
      </c>
      <c r="S954" s="8">
        <f>P954/P952</f>
        <v>0</v>
      </c>
    </row>
    <row r="955" spans="1:19" ht="18" customHeight="1">
      <c r="A955" s="40">
        <v>2601</v>
      </c>
      <c r="B955" s="42"/>
      <c r="C955" s="42"/>
      <c r="D955" s="42"/>
      <c r="E955" s="42"/>
      <c r="F955" s="42"/>
      <c r="G955" s="42"/>
      <c r="H955" s="42"/>
      <c r="I955" s="42"/>
      <c r="J955" s="42"/>
      <c r="K955" s="88"/>
      <c r="L955" s="50"/>
      <c r="M955" s="2"/>
      <c r="N955" s="51"/>
      <c r="O955" s="89" t="str">
        <f>IF(E955=0,"",E955/D954)</f>
        <v/>
      </c>
      <c r="P955" s="53"/>
      <c r="Q955" s="90" t="str">
        <f t="shared" si="98"/>
        <v/>
      </c>
      <c r="R955" s="90" t="str">
        <f t="shared" si="99"/>
        <v/>
      </c>
    </row>
    <row r="956" spans="1:19" ht="18" customHeight="1">
      <c r="A956" s="40">
        <v>2602</v>
      </c>
      <c r="B956" s="42"/>
      <c r="C956" s="42"/>
      <c r="D956" s="42"/>
      <c r="E956" s="42"/>
      <c r="F956" s="42"/>
      <c r="G956" s="42"/>
      <c r="H956" s="42"/>
      <c r="I956" s="42"/>
      <c r="J956" s="42"/>
      <c r="K956" s="88"/>
      <c r="L956" s="50"/>
      <c r="M956" s="2"/>
      <c r="N956" s="51"/>
      <c r="O956" s="89" t="str">
        <f>IF(F956=0,"",F956/E955)</f>
        <v/>
      </c>
      <c r="P956" s="53"/>
      <c r="Q956" s="90" t="str">
        <f t="shared" si="98"/>
        <v/>
      </c>
      <c r="R956" s="90" t="str">
        <f t="shared" si="99"/>
        <v/>
      </c>
    </row>
    <row r="957" spans="1:19" ht="18" customHeight="1">
      <c r="A957" s="40">
        <v>2701</v>
      </c>
      <c r="B957" s="42"/>
      <c r="C957" s="42"/>
      <c r="D957" s="42"/>
      <c r="E957" s="42"/>
      <c r="F957" s="42"/>
      <c r="G957" s="42"/>
      <c r="H957" s="42"/>
      <c r="I957" s="42"/>
      <c r="J957" s="42"/>
      <c r="K957" s="88"/>
      <c r="L957" s="50"/>
      <c r="M957" s="2"/>
      <c r="N957" s="51"/>
      <c r="O957" s="89" t="str">
        <f>IF(G957=0,"",G957/F956)</f>
        <v/>
      </c>
      <c r="P957" s="53"/>
      <c r="Q957" s="90" t="str">
        <f t="shared" si="98"/>
        <v/>
      </c>
      <c r="R957" s="90" t="str">
        <f t="shared" si="99"/>
        <v/>
      </c>
    </row>
    <row r="958" spans="1:19" ht="18" customHeight="1">
      <c r="A958" s="40">
        <v>2702</v>
      </c>
      <c r="B958" s="42"/>
      <c r="C958" s="42"/>
      <c r="D958" s="42"/>
      <c r="E958" s="42"/>
      <c r="F958" s="42"/>
      <c r="G958" s="42"/>
      <c r="H958" s="42"/>
      <c r="I958" s="42"/>
      <c r="J958" s="42"/>
      <c r="K958" s="88"/>
      <c r="L958" s="50"/>
      <c r="M958" s="2"/>
      <c r="N958" s="51"/>
      <c r="O958" s="89" t="str">
        <f>IF(H958=0,"",H958/G957)</f>
        <v/>
      </c>
      <c r="P958" s="53"/>
      <c r="Q958" s="90" t="str">
        <f t="shared" si="98"/>
        <v/>
      </c>
      <c r="R958" s="90" t="str">
        <f t="shared" si="99"/>
        <v/>
      </c>
    </row>
    <row r="959" spans="1:19" ht="15" customHeight="1">
      <c r="A959" s="40">
        <v>2801</v>
      </c>
      <c r="B959" s="42"/>
      <c r="C959" s="42"/>
      <c r="D959" s="42"/>
      <c r="E959" s="42"/>
      <c r="F959" s="42"/>
      <c r="G959" s="42"/>
      <c r="H959" s="42"/>
      <c r="I959" s="42"/>
      <c r="J959" s="42"/>
      <c r="K959" s="88"/>
      <c r="L959" s="50"/>
      <c r="M959" s="2"/>
      <c r="N959" s="51"/>
      <c r="O959" s="89" t="str">
        <f>IF(I959=0,"",I959/H958)</f>
        <v/>
      </c>
      <c r="P959" s="53"/>
      <c r="Q959" s="90" t="str">
        <f t="shared" si="98"/>
        <v/>
      </c>
      <c r="R959" s="90" t="str">
        <f t="shared" si="99"/>
        <v/>
      </c>
    </row>
    <row r="960" spans="1:19" ht="15" customHeight="1">
      <c r="A960" s="40">
        <v>2802</v>
      </c>
      <c r="B960" s="42"/>
      <c r="C960" s="42"/>
      <c r="D960" s="42"/>
      <c r="E960" s="42"/>
      <c r="F960" s="42"/>
      <c r="G960" s="42"/>
      <c r="H960" s="42"/>
      <c r="I960" s="42"/>
      <c r="J960" s="42"/>
      <c r="K960" s="88"/>
      <c r="L960" s="50"/>
      <c r="M960" s="2"/>
      <c r="N960" s="51"/>
      <c r="O960" s="91" t="str">
        <f>IF(J960=0,"",J960/I959)</f>
        <v/>
      </c>
      <c r="P960" s="53"/>
      <c r="Q960" s="92" t="str">
        <f t="shared" si="98"/>
        <v/>
      </c>
      <c r="R960" s="92" t="str">
        <f t="shared" si="99"/>
        <v/>
      </c>
    </row>
    <row r="961" spans="1:18" ht="15" customHeight="1">
      <c r="A961" s="40">
        <v>2901</v>
      </c>
      <c r="B961" s="42"/>
      <c r="C961" s="42"/>
      <c r="D961" s="42"/>
      <c r="E961" s="42"/>
      <c r="F961" s="42"/>
      <c r="G961" s="42"/>
      <c r="H961" s="42"/>
      <c r="I961" s="42"/>
      <c r="J961" s="42"/>
      <c r="K961" s="88"/>
      <c r="L961" s="50"/>
      <c r="M961" s="2"/>
      <c r="N961" s="1"/>
      <c r="O961" s="83"/>
      <c r="P961" s="58"/>
      <c r="Q961" s="84"/>
      <c r="R961" s="85"/>
    </row>
    <row r="962" spans="1:18" ht="15" customHeight="1">
      <c r="A962" s="40">
        <v>2902</v>
      </c>
      <c r="B962" s="42"/>
      <c r="C962" s="42"/>
      <c r="D962" s="42"/>
      <c r="E962" s="42"/>
      <c r="F962" s="42"/>
      <c r="G962" s="42"/>
      <c r="H962" s="42"/>
      <c r="I962" s="42"/>
      <c r="J962" s="42"/>
      <c r="K962" s="88"/>
      <c r="L962" s="50"/>
      <c r="M962" s="2"/>
      <c r="N962" s="1"/>
      <c r="O962" s="61"/>
      <c r="P962" s="62"/>
      <c r="Q962" s="63"/>
      <c r="R962" s="61"/>
    </row>
    <row r="963" spans="1:18" ht="15" customHeight="1">
      <c r="A963" s="40">
        <v>3001</v>
      </c>
      <c r="B963" s="42"/>
      <c r="C963" s="42"/>
      <c r="D963" s="42"/>
      <c r="E963" s="42"/>
      <c r="F963" s="42"/>
      <c r="G963" s="42"/>
      <c r="H963" s="42"/>
      <c r="I963" s="42"/>
      <c r="J963" s="42"/>
      <c r="K963" s="88"/>
      <c r="L963" s="50"/>
      <c r="M963" s="2"/>
      <c r="N963" s="1"/>
      <c r="O963" s="61"/>
      <c r="P963" s="62"/>
      <c r="Q963" s="63"/>
      <c r="R963" s="61"/>
    </row>
    <row r="964" spans="1:18" ht="15" customHeight="1">
      <c r="A964" s="40">
        <v>3002</v>
      </c>
      <c r="B964" s="42"/>
      <c r="C964" s="42"/>
      <c r="D964" s="42"/>
      <c r="E964" s="42"/>
      <c r="F964" s="42"/>
      <c r="G964" s="42"/>
      <c r="H964" s="42"/>
      <c r="I964" s="42"/>
      <c r="J964" s="42"/>
      <c r="K964" s="88"/>
      <c r="L964" s="50"/>
      <c r="M964" s="2"/>
      <c r="N964" s="1"/>
      <c r="O964" s="61"/>
      <c r="P964" s="62"/>
      <c r="Q964" s="63"/>
      <c r="R964" s="61"/>
    </row>
    <row r="965" spans="1:18" ht="15" customHeight="1">
      <c r="A965" s="40">
        <v>3101</v>
      </c>
      <c r="B965" s="42"/>
      <c r="C965" s="42"/>
      <c r="D965" s="42"/>
      <c r="E965" s="42"/>
      <c r="F965" s="42"/>
      <c r="G965" s="42"/>
      <c r="H965" s="42"/>
      <c r="I965" s="42"/>
      <c r="J965" s="42"/>
      <c r="K965" s="88"/>
      <c r="L965" s="50"/>
      <c r="M965" s="2"/>
      <c r="N965" s="1"/>
      <c r="O965" s="68" t="s">
        <v>58</v>
      </c>
      <c r="P965" s="69"/>
      <c r="Q965" s="70" t="str">
        <f>IF(SUM(K954:K965)=0,"",SUM(K954:K965))</f>
        <v/>
      </c>
      <c r="R965" s="71" t="s">
        <v>10</v>
      </c>
    </row>
    <row r="966" spans="1:18" ht="15" customHeight="1">
      <c r="A966" s="96">
        <v>3102</v>
      </c>
      <c r="B966" s="42"/>
      <c r="C966" s="42"/>
      <c r="D966" s="42"/>
      <c r="E966" s="42"/>
      <c r="F966" s="42"/>
      <c r="G966" s="42"/>
      <c r="H966" s="42"/>
      <c r="I966" s="42"/>
      <c r="J966" s="42"/>
      <c r="K966" s="88"/>
      <c r="L966" s="50"/>
      <c r="M966" s="2"/>
      <c r="N966" s="1"/>
      <c r="O966" s="72" t="s">
        <v>60</v>
      </c>
      <c r="P966" s="73" t="str">
        <f>IF(P965/B952=0,"",P965/B952)</f>
        <v/>
      </c>
      <c r="Q966" s="74" t="e">
        <f>IF(P965/Q965=0,"",P965/Q965)</f>
        <v>#VALUE!</v>
      </c>
      <c r="R966" s="75" t="s">
        <v>61</v>
      </c>
    </row>
    <row r="967" spans="1:18" ht="15" customHeight="1">
      <c r="A967" s="96">
        <v>3201</v>
      </c>
      <c r="B967" s="42"/>
      <c r="C967" s="42"/>
      <c r="D967" s="42"/>
      <c r="E967" s="42"/>
      <c r="F967" s="42"/>
      <c r="G967" s="42"/>
      <c r="H967" s="42"/>
      <c r="I967" s="42"/>
      <c r="J967" s="42"/>
      <c r="K967" s="88"/>
      <c r="L967" s="76"/>
      <c r="M967" s="77"/>
      <c r="N967" s="78"/>
      <c r="O967" s="77"/>
      <c r="P967" s="78"/>
      <c r="Q967" s="78"/>
      <c r="R967" s="79"/>
    </row>
    <row r="968" spans="1:18" ht="15" customHeight="1">
      <c r="A968" s="28"/>
      <c r="B968" s="1"/>
      <c r="C968" s="1"/>
      <c r="D968" s="151" t="s">
        <v>83</v>
      </c>
      <c r="E968" s="152"/>
      <c r="F968" s="152"/>
      <c r="G968" s="152"/>
      <c r="H968" s="152"/>
      <c r="I968" s="152"/>
      <c r="J968" s="153"/>
      <c r="K968" s="80">
        <f>SUM(K952:K964)</f>
        <v>0</v>
      </c>
      <c r="L968" s="81" t="str">
        <f>IF(K960=0,"",K960/B952)</f>
        <v/>
      </c>
      <c r="M968" s="81" t="str">
        <f>IF(K968=0,"",K968/B952)</f>
        <v/>
      </c>
      <c r="N968" s="81" t="str">
        <f>IF(K960=0,"",M968-L968)</f>
        <v/>
      </c>
      <c r="O968" s="2"/>
      <c r="P968" s="1"/>
      <c r="Q968" s="25"/>
      <c r="R968" s="2"/>
    </row>
  </sheetData>
  <mergeCells count="379">
    <mergeCell ref="Q884:Q885"/>
    <mergeCell ref="R884:R885"/>
    <mergeCell ref="D902:J902"/>
    <mergeCell ref="B883:J883"/>
    <mergeCell ref="A884:A885"/>
    <mergeCell ref="B884:J884"/>
    <mergeCell ref="K884:K885"/>
    <mergeCell ref="L884:L885"/>
    <mergeCell ref="M884:M885"/>
    <mergeCell ref="N884:N885"/>
    <mergeCell ref="O884:O885"/>
    <mergeCell ref="P884:P885"/>
    <mergeCell ref="N337:N338"/>
    <mergeCell ref="O337:O338"/>
    <mergeCell ref="P337:P338"/>
    <mergeCell ref="Q337:Q338"/>
    <mergeCell ref="R337:R338"/>
    <mergeCell ref="D333:J333"/>
    <mergeCell ref="B336:J336"/>
    <mergeCell ref="A337:A338"/>
    <mergeCell ref="B337:J337"/>
    <mergeCell ref="K337:K338"/>
    <mergeCell ref="L337:L338"/>
    <mergeCell ref="M337:M338"/>
    <mergeCell ref="N360:N361"/>
    <mergeCell ref="O360:O361"/>
    <mergeCell ref="P360:P361"/>
    <mergeCell ref="Q360:Q361"/>
    <mergeCell ref="R360:R361"/>
    <mergeCell ref="D356:J356"/>
    <mergeCell ref="B359:J359"/>
    <mergeCell ref="A360:A361"/>
    <mergeCell ref="B360:J360"/>
    <mergeCell ref="K360:K361"/>
    <mergeCell ref="L360:L361"/>
    <mergeCell ref="M360:M361"/>
    <mergeCell ref="N383:N384"/>
    <mergeCell ref="O383:O384"/>
    <mergeCell ref="P383:P384"/>
    <mergeCell ref="Q383:Q384"/>
    <mergeCell ref="R383:R384"/>
    <mergeCell ref="D379:J379"/>
    <mergeCell ref="B382:J382"/>
    <mergeCell ref="A383:A384"/>
    <mergeCell ref="B383:J383"/>
    <mergeCell ref="K383:K384"/>
    <mergeCell ref="L383:L384"/>
    <mergeCell ref="M383:M384"/>
    <mergeCell ref="N406:N407"/>
    <mergeCell ref="O406:O407"/>
    <mergeCell ref="P406:P407"/>
    <mergeCell ref="Q406:Q407"/>
    <mergeCell ref="R406:R407"/>
    <mergeCell ref="D402:J402"/>
    <mergeCell ref="B405:J405"/>
    <mergeCell ref="A406:A407"/>
    <mergeCell ref="B406:J406"/>
    <mergeCell ref="K406:K407"/>
    <mergeCell ref="L406:L407"/>
    <mergeCell ref="M406:M407"/>
    <mergeCell ref="N429:N430"/>
    <mergeCell ref="O429:O430"/>
    <mergeCell ref="P429:P430"/>
    <mergeCell ref="Q429:Q430"/>
    <mergeCell ref="R429:R430"/>
    <mergeCell ref="D425:J425"/>
    <mergeCell ref="B428:J428"/>
    <mergeCell ref="A429:A430"/>
    <mergeCell ref="B429:J429"/>
    <mergeCell ref="K429:K430"/>
    <mergeCell ref="L429:L430"/>
    <mergeCell ref="M429:M430"/>
    <mergeCell ref="N452:N453"/>
    <mergeCell ref="O452:O453"/>
    <mergeCell ref="P452:P453"/>
    <mergeCell ref="Q452:Q453"/>
    <mergeCell ref="R452:R453"/>
    <mergeCell ref="D448:J448"/>
    <mergeCell ref="B451:J451"/>
    <mergeCell ref="A452:A453"/>
    <mergeCell ref="B452:J452"/>
    <mergeCell ref="K452:K453"/>
    <mergeCell ref="L452:L453"/>
    <mergeCell ref="M452:M453"/>
    <mergeCell ref="N475:N476"/>
    <mergeCell ref="O475:O476"/>
    <mergeCell ref="P475:P476"/>
    <mergeCell ref="Q475:Q476"/>
    <mergeCell ref="R475:R476"/>
    <mergeCell ref="D471:J471"/>
    <mergeCell ref="B474:J474"/>
    <mergeCell ref="A475:A476"/>
    <mergeCell ref="B475:J475"/>
    <mergeCell ref="K475:K476"/>
    <mergeCell ref="L475:L476"/>
    <mergeCell ref="M475:M476"/>
    <mergeCell ref="N498:N499"/>
    <mergeCell ref="O498:O499"/>
    <mergeCell ref="P498:P499"/>
    <mergeCell ref="Q498:Q499"/>
    <mergeCell ref="R498:R499"/>
    <mergeCell ref="D494:J494"/>
    <mergeCell ref="B497:J497"/>
    <mergeCell ref="A498:A499"/>
    <mergeCell ref="B498:J498"/>
    <mergeCell ref="K498:K499"/>
    <mergeCell ref="L498:L499"/>
    <mergeCell ref="M498:M499"/>
    <mergeCell ref="N521:N522"/>
    <mergeCell ref="O521:O522"/>
    <mergeCell ref="P521:P522"/>
    <mergeCell ref="Q521:Q522"/>
    <mergeCell ref="R521:R522"/>
    <mergeCell ref="D517:J517"/>
    <mergeCell ref="B520:J520"/>
    <mergeCell ref="A521:A522"/>
    <mergeCell ref="B521:J521"/>
    <mergeCell ref="K521:K522"/>
    <mergeCell ref="L521:L522"/>
    <mergeCell ref="M521:M522"/>
    <mergeCell ref="N544:N545"/>
    <mergeCell ref="O544:O545"/>
    <mergeCell ref="P544:P545"/>
    <mergeCell ref="Q544:Q545"/>
    <mergeCell ref="R544:R545"/>
    <mergeCell ref="D540:J540"/>
    <mergeCell ref="B543:J543"/>
    <mergeCell ref="A544:A545"/>
    <mergeCell ref="B544:J544"/>
    <mergeCell ref="K544:K545"/>
    <mergeCell ref="L544:L545"/>
    <mergeCell ref="M544:M545"/>
    <mergeCell ref="N567:N568"/>
    <mergeCell ref="O567:O568"/>
    <mergeCell ref="P567:P568"/>
    <mergeCell ref="Q567:Q568"/>
    <mergeCell ref="R567:R568"/>
    <mergeCell ref="D563:J563"/>
    <mergeCell ref="B566:J566"/>
    <mergeCell ref="A567:A568"/>
    <mergeCell ref="B567:J567"/>
    <mergeCell ref="K567:K568"/>
    <mergeCell ref="L567:L568"/>
    <mergeCell ref="M567:M568"/>
    <mergeCell ref="M590:M591"/>
    <mergeCell ref="N590:N591"/>
    <mergeCell ref="O590:O591"/>
    <mergeCell ref="P590:P591"/>
    <mergeCell ref="Q590:Q591"/>
    <mergeCell ref="R590:R591"/>
    <mergeCell ref="D586:J586"/>
    <mergeCell ref="A589:F589"/>
    <mergeCell ref="G589:I589"/>
    <mergeCell ref="A590:A591"/>
    <mergeCell ref="B590:J590"/>
    <mergeCell ref="K590:K591"/>
    <mergeCell ref="L590:L591"/>
    <mergeCell ref="M613:M614"/>
    <mergeCell ref="N613:N614"/>
    <mergeCell ref="O613:O614"/>
    <mergeCell ref="P613:P614"/>
    <mergeCell ref="Q613:Q614"/>
    <mergeCell ref="R613:R614"/>
    <mergeCell ref="D609:J609"/>
    <mergeCell ref="A612:F612"/>
    <mergeCell ref="G612:I612"/>
    <mergeCell ref="A613:A614"/>
    <mergeCell ref="B613:J613"/>
    <mergeCell ref="K613:K614"/>
    <mergeCell ref="L613:L614"/>
    <mergeCell ref="N636:N637"/>
    <mergeCell ref="O636:O637"/>
    <mergeCell ref="P636:P637"/>
    <mergeCell ref="Q636:Q637"/>
    <mergeCell ref="R636:R637"/>
    <mergeCell ref="D632:J632"/>
    <mergeCell ref="B635:J635"/>
    <mergeCell ref="A636:A637"/>
    <mergeCell ref="B636:J636"/>
    <mergeCell ref="K636:K637"/>
    <mergeCell ref="L636:L637"/>
    <mergeCell ref="M636:M637"/>
    <mergeCell ref="N816:N817"/>
    <mergeCell ref="O816:O817"/>
    <mergeCell ref="P816:P817"/>
    <mergeCell ref="Q816:Q817"/>
    <mergeCell ref="R816:R817"/>
    <mergeCell ref="D810:J810"/>
    <mergeCell ref="B815:J815"/>
    <mergeCell ref="A816:A817"/>
    <mergeCell ref="B816:J816"/>
    <mergeCell ref="K816:K817"/>
    <mergeCell ref="L816:L817"/>
    <mergeCell ref="M816:M817"/>
    <mergeCell ref="N840:N841"/>
    <mergeCell ref="O840:O841"/>
    <mergeCell ref="P840:P841"/>
    <mergeCell ref="Q840:Q841"/>
    <mergeCell ref="R840:R841"/>
    <mergeCell ref="D834:J834"/>
    <mergeCell ref="B839:J839"/>
    <mergeCell ref="A840:A841"/>
    <mergeCell ref="B840:J840"/>
    <mergeCell ref="K840:K841"/>
    <mergeCell ref="L840:L841"/>
    <mergeCell ref="M840:M841"/>
    <mergeCell ref="B3:J3"/>
    <mergeCell ref="B20:J20"/>
    <mergeCell ref="B38:J38"/>
    <mergeCell ref="B55:J55"/>
    <mergeCell ref="B71:J71"/>
    <mergeCell ref="B86:J86"/>
    <mergeCell ref="B101:J101"/>
    <mergeCell ref="B118:J118"/>
    <mergeCell ref="B135:J135"/>
    <mergeCell ref="B151:J151"/>
    <mergeCell ref="B167:J167"/>
    <mergeCell ref="B182:J182"/>
    <mergeCell ref="B199:J199"/>
    <mergeCell ref="B217:J217"/>
    <mergeCell ref="L291:L292"/>
    <mergeCell ref="M291:M292"/>
    <mergeCell ref="N291:N292"/>
    <mergeCell ref="O291:O292"/>
    <mergeCell ref="P291:P292"/>
    <mergeCell ref="Q291:Q292"/>
    <mergeCell ref="R291:R292"/>
    <mergeCell ref="B234:J234"/>
    <mergeCell ref="B250:J250"/>
    <mergeCell ref="B270:J270"/>
    <mergeCell ref="B290:J290"/>
    <mergeCell ref="A291:A292"/>
    <mergeCell ref="B291:J291"/>
    <mergeCell ref="K291:K292"/>
    <mergeCell ref="N314:N315"/>
    <mergeCell ref="O314:O315"/>
    <mergeCell ref="P314:P315"/>
    <mergeCell ref="Q314:Q315"/>
    <mergeCell ref="R314:R315"/>
    <mergeCell ref="D310:J310"/>
    <mergeCell ref="B313:J313"/>
    <mergeCell ref="A314:A315"/>
    <mergeCell ref="B314:J314"/>
    <mergeCell ref="K314:K315"/>
    <mergeCell ref="L314:L315"/>
    <mergeCell ref="M314:M315"/>
    <mergeCell ref="N862:N863"/>
    <mergeCell ref="O862:O863"/>
    <mergeCell ref="P862:P863"/>
    <mergeCell ref="Q862:Q863"/>
    <mergeCell ref="R862:R863"/>
    <mergeCell ref="D858:J858"/>
    <mergeCell ref="B861:J861"/>
    <mergeCell ref="A862:A863"/>
    <mergeCell ref="B862:J862"/>
    <mergeCell ref="K862:K863"/>
    <mergeCell ref="L862:L863"/>
    <mergeCell ref="M862:M863"/>
    <mergeCell ref="D880:J880"/>
    <mergeCell ref="N659:N660"/>
    <mergeCell ref="O659:O660"/>
    <mergeCell ref="P659:P660"/>
    <mergeCell ref="Q659:Q660"/>
    <mergeCell ref="R659:R660"/>
    <mergeCell ref="D655:J655"/>
    <mergeCell ref="B658:J658"/>
    <mergeCell ref="A659:A660"/>
    <mergeCell ref="B659:J659"/>
    <mergeCell ref="K659:K660"/>
    <mergeCell ref="L659:L660"/>
    <mergeCell ref="M659:M660"/>
    <mergeCell ref="N682:N683"/>
    <mergeCell ref="O682:O683"/>
    <mergeCell ref="P682:P683"/>
    <mergeCell ref="Q682:Q683"/>
    <mergeCell ref="R682:R683"/>
    <mergeCell ref="D678:J678"/>
    <mergeCell ref="B681:J681"/>
    <mergeCell ref="A682:A683"/>
    <mergeCell ref="B682:J682"/>
    <mergeCell ref="K682:K683"/>
    <mergeCell ref="L682:L683"/>
    <mergeCell ref="M682:M683"/>
    <mergeCell ref="N704:N705"/>
    <mergeCell ref="O704:O705"/>
    <mergeCell ref="P704:P705"/>
    <mergeCell ref="Q704:Q705"/>
    <mergeCell ref="R704:R705"/>
    <mergeCell ref="D700:J700"/>
    <mergeCell ref="B703:J703"/>
    <mergeCell ref="A704:A705"/>
    <mergeCell ref="B704:J704"/>
    <mergeCell ref="K704:K705"/>
    <mergeCell ref="L704:L705"/>
    <mergeCell ref="M704:M705"/>
    <mergeCell ref="N726:N727"/>
    <mergeCell ref="O726:O727"/>
    <mergeCell ref="P726:P727"/>
    <mergeCell ref="Q726:Q727"/>
    <mergeCell ref="R726:R727"/>
    <mergeCell ref="D722:J722"/>
    <mergeCell ref="B725:J725"/>
    <mergeCell ref="A726:A727"/>
    <mergeCell ref="B726:J726"/>
    <mergeCell ref="K726:K727"/>
    <mergeCell ref="L726:L727"/>
    <mergeCell ref="M726:M727"/>
    <mergeCell ref="N748:N749"/>
    <mergeCell ref="O748:O749"/>
    <mergeCell ref="P748:P749"/>
    <mergeCell ref="Q748:Q749"/>
    <mergeCell ref="R748:R749"/>
    <mergeCell ref="D744:J744"/>
    <mergeCell ref="B747:J747"/>
    <mergeCell ref="A748:A749"/>
    <mergeCell ref="B748:J748"/>
    <mergeCell ref="K748:K749"/>
    <mergeCell ref="L748:L749"/>
    <mergeCell ref="M748:M749"/>
    <mergeCell ref="N770:N771"/>
    <mergeCell ref="O770:O771"/>
    <mergeCell ref="P770:P771"/>
    <mergeCell ref="Q770:Q771"/>
    <mergeCell ref="R770:R771"/>
    <mergeCell ref="D766:J766"/>
    <mergeCell ref="B769:J769"/>
    <mergeCell ref="A770:A771"/>
    <mergeCell ref="B770:J770"/>
    <mergeCell ref="K770:K771"/>
    <mergeCell ref="L770:L771"/>
    <mergeCell ref="M770:M771"/>
    <mergeCell ref="N792:N793"/>
    <mergeCell ref="O792:O793"/>
    <mergeCell ref="P792:P793"/>
    <mergeCell ref="Q792:Q793"/>
    <mergeCell ref="R792:R793"/>
    <mergeCell ref="D788:J788"/>
    <mergeCell ref="B791:J791"/>
    <mergeCell ref="A792:A793"/>
    <mergeCell ref="B792:J792"/>
    <mergeCell ref="K792:K793"/>
    <mergeCell ref="L792:L793"/>
    <mergeCell ref="M792:M793"/>
    <mergeCell ref="Q906:Q907"/>
    <mergeCell ref="R906:R907"/>
    <mergeCell ref="D924:J924"/>
    <mergeCell ref="B905:J905"/>
    <mergeCell ref="A906:A907"/>
    <mergeCell ref="B906:J906"/>
    <mergeCell ref="K906:K907"/>
    <mergeCell ref="L906:L907"/>
    <mergeCell ref="M906:M907"/>
    <mergeCell ref="N906:N907"/>
    <mergeCell ref="O906:O907"/>
    <mergeCell ref="P906:P907"/>
    <mergeCell ref="Q928:Q929"/>
    <mergeCell ref="R928:R929"/>
    <mergeCell ref="D946:J946"/>
    <mergeCell ref="B927:J927"/>
    <mergeCell ref="A928:A929"/>
    <mergeCell ref="B928:J928"/>
    <mergeCell ref="K928:K929"/>
    <mergeCell ref="L928:L929"/>
    <mergeCell ref="M928:M929"/>
    <mergeCell ref="N928:N929"/>
    <mergeCell ref="O928:O929"/>
    <mergeCell ref="P928:P929"/>
    <mergeCell ref="Q950:Q951"/>
    <mergeCell ref="R950:R951"/>
    <mergeCell ref="D968:J968"/>
    <mergeCell ref="B949:J949"/>
    <mergeCell ref="A950:A951"/>
    <mergeCell ref="B950:J950"/>
    <mergeCell ref="K950:K951"/>
    <mergeCell ref="L950:L951"/>
    <mergeCell ref="M950:M951"/>
    <mergeCell ref="N950:N951"/>
    <mergeCell ref="O950:O951"/>
    <mergeCell ref="P950:P95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D1000"/>
  <sheetViews>
    <sheetView topLeftCell="A223" workbookViewId="0">
      <selection activeCell="L295" sqref="L295"/>
    </sheetView>
  </sheetViews>
  <sheetFormatPr baseColWidth="10" defaultColWidth="12.5703125" defaultRowHeight="15" customHeight="1"/>
  <cols>
    <col min="1" max="1" width="11.5703125" customWidth="1"/>
    <col min="2" max="9" width="4" customWidth="1"/>
    <col min="10" max="10" width="15.7109375" customWidth="1"/>
    <col min="11" max="11" width="11.5703125" customWidth="1"/>
    <col min="12" max="12" width="12.28515625" customWidth="1"/>
    <col min="13" max="13" width="11.5703125" customWidth="1"/>
    <col min="14" max="14" width="14.85546875" customWidth="1"/>
    <col min="15" max="16" width="11.5703125" customWidth="1"/>
    <col min="17" max="17" width="13" customWidth="1"/>
    <col min="18" max="18" width="10" customWidth="1"/>
    <col min="19" max="19" width="11.5703125" customWidth="1"/>
    <col min="20" max="30" width="10" customWidth="1"/>
  </cols>
  <sheetData>
    <row r="1" spans="1:19" ht="12.75" customHeight="1"/>
    <row r="2" spans="1:19" ht="12.75" customHeight="1">
      <c r="R2" s="1"/>
      <c r="S2" s="8" t="s">
        <v>44</v>
      </c>
    </row>
    <row r="3" spans="1:19" ht="12.75" customHeight="1">
      <c r="R3" s="36" t="s">
        <v>13</v>
      </c>
      <c r="S3" s="30" t="s">
        <v>46</v>
      </c>
    </row>
    <row r="4" spans="1:19" ht="12.75" customHeight="1">
      <c r="R4" s="37" t="s">
        <v>17</v>
      </c>
      <c r="S4" s="31">
        <f>O10/O8</f>
        <v>0.8125</v>
      </c>
    </row>
    <row r="5" spans="1:19" ht="12.75" customHeight="1">
      <c r="A5" s="3" t="s">
        <v>70</v>
      </c>
      <c r="K5" s="2"/>
      <c r="L5" s="2"/>
      <c r="N5" s="2"/>
    </row>
    <row r="6" spans="1:19" ht="25.5" customHeight="1">
      <c r="B6" s="160" t="s">
        <v>1</v>
      </c>
      <c r="C6" s="161"/>
      <c r="D6" s="161"/>
      <c r="E6" s="161"/>
      <c r="F6" s="161"/>
      <c r="G6" s="161"/>
      <c r="H6" s="161"/>
      <c r="I6" s="161"/>
      <c r="K6" s="4" t="s">
        <v>2</v>
      </c>
      <c r="L6" s="4" t="s">
        <v>3</v>
      </c>
      <c r="M6" s="5" t="s">
        <v>4</v>
      </c>
      <c r="N6" s="4" t="s">
        <v>5</v>
      </c>
      <c r="O6" s="6" t="s">
        <v>6</v>
      </c>
      <c r="P6" s="6" t="s">
        <v>7</v>
      </c>
      <c r="Q6" s="7" t="s">
        <v>8</v>
      </c>
    </row>
    <row r="7" spans="1:19" ht="12.75" customHeight="1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1" t="s">
        <v>10</v>
      </c>
      <c r="K7" s="12"/>
      <c r="L7" s="12"/>
      <c r="M7" s="13"/>
      <c r="N7" s="14"/>
      <c r="O7" s="15"/>
      <c r="P7" s="15"/>
      <c r="Q7" s="2"/>
    </row>
    <row r="8" spans="1:19" ht="12.75" customHeight="1">
      <c r="A8" s="28" t="s">
        <v>46</v>
      </c>
      <c r="B8" s="19">
        <v>16</v>
      </c>
      <c r="C8" s="19"/>
      <c r="D8" s="19"/>
      <c r="E8" s="19"/>
      <c r="F8" s="19"/>
      <c r="G8" s="19"/>
      <c r="H8" s="19"/>
      <c r="I8" s="19"/>
      <c r="J8" s="20"/>
      <c r="K8" s="12"/>
      <c r="L8" s="12"/>
      <c r="M8" s="13"/>
      <c r="N8" s="14"/>
      <c r="O8" s="21">
        <f>B8</f>
        <v>16</v>
      </c>
      <c r="P8" s="15"/>
      <c r="Q8" s="2"/>
    </row>
    <row r="9" spans="1:19" ht="12.75" customHeight="1">
      <c r="A9" s="28" t="s">
        <v>47</v>
      </c>
      <c r="C9" s="1">
        <v>14</v>
      </c>
      <c r="J9" s="20"/>
      <c r="K9" s="2"/>
      <c r="L9" s="2"/>
      <c r="N9" s="14">
        <f>C9/B8</f>
        <v>0.875</v>
      </c>
      <c r="O9" s="24">
        <v>14</v>
      </c>
      <c r="P9" s="25">
        <f t="shared" ref="P9:P15" si="0">O9/O8</f>
        <v>0.875</v>
      </c>
      <c r="Q9" s="2">
        <f t="shared" ref="Q9:Q15" si="1">100%-P9</f>
        <v>0.125</v>
      </c>
    </row>
    <row r="10" spans="1:19" ht="12.75" customHeight="1">
      <c r="A10" s="1">
        <v>1002</v>
      </c>
      <c r="D10" s="1">
        <v>13</v>
      </c>
      <c r="J10" s="20"/>
      <c r="K10" s="2"/>
      <c r="L10" s="2"/>
      <c r="N10" s="2">
        <f>D10/C9</f>
        <v>0.9285714285714286</v>
      </c>
      <c r="O10" s="24">
        <v>13</v>
      </c>
      <c r="P10" s="25">
        <f t="shared" si="0"/>
        <v>0.9285714285714286</v>
      </c>
      <c r="Q10" s="2">
        <f t="shared" si="1"/>
        <v>7.1428571428571397E-2</v>
      </c>
    </row>
    <row r="11" spans="1:19" ht="12.75" customHeight="1">
      <c r="A11" s="1">
        <v>1101</v>
      </c>
      <c r="E11" s="1">
        <v>13</v>
      </c>
      <c r="J11" s="20"/>
      <c r="N11" s="2">
        <f>E11/D10</f>
        <v>1</v>
      </c>
      <c r="O11" s="24">
        <v>13</v>
      </c>
      <c r="P11" s="25">
        <f t="shared" si="0"/>
        <v>1</v>
      </c>
      <c r="Q11" s="2">
        <f t="shared" si="1"/>
        <v>0</v>
      </c>
    </row>
    <row r="12" spans="1:19" ht="12.75" customHeight="1">
      <c r="A12" s="1">
        <v>1102</v>
      </c>
      <c r="F12" s="1">
        <v>13</v>
      </c>
      <c r="J12" s="20"/>
      <c r="N12" s="2">
        <f>F12/E11</f>
        <v>1</v>
      </c>
      <c r="O12" s="24">
        <v>13</v>
      </c>
      <c r="P12" s="25">
        <f t="shared" si="0"/>
        <v>1</v>
      </c>
      <c r="Q12" s="2">
        <f t="shared" si="1"/>
        <v>0</v>
      </c>
    </row>
    <row r="13" spans="1:19" ht="12.75" customHeight="1">
      <c r="A13" s="1">
        <v>1201</v>
      </c>
      <c r="G13" s="1">
        <v>13</v>
      </c>
      <c r="J13" s="20"/>
      <c r="N13" s="2">
        <f>G13/F12</f>
        <v>1</v>
      </c>
      <c r="O13" s="24">
        <v>13</v>
      </c>
      <c r="P13" s="25">
        <f t="shared" si="0"/>
        <v>1</v>
      </c>
      <c r="Q13" s="2">
        <f t="shared" si="1"/>
        <v>0</v>
      </c>
    </row>
    <row r="14" spans="1:19" ht="12.75" customHeight="1">
      <c r="A14" s="1">
        <v>1202</v>
      </c>
      <c r="H14" s="1">
        <v>12</v>
      </c>
      <c r="J14" s="20"/>
      <c r="N14" s="2">
        <f>H14/G13</f>
        <v>0.92307692307692313</v>
      </c>
      <c r="O14" s="24">
        <v>12</v>
      </c>
      <c r="P14" s="25">
        <f t="shared" si="0"/>
        <v>0.92307692307692313</v>
      </c>
      <c r="Q14" s="2">
        <f t="shared" si="1"/>
        <v>7.6923076923076872E-2</v>
      </c>
    </row>
    <row r="15" spans="1:19" ht="12.75" customHeight="1">
      <c r="A15" s="1">
        <v>1301</v>
      </c>
      <c r="I15" s="1">
        <v>12</v>
      </c>
      <c r="J15" s="29">
        <v>11</v>
      </c>
      <c r="N15" s="2">
        <f>I15/H14</f>
        <v>1</v>
      </c>
      <c r="O15" s="24">
        <v>13</v>
      </c>
      <c r="P15" s="25">
        <f t="shared" si="0"/>
        <v>1.0833333333333333</v>
      </c>
      <c r="Q15" s="2">
        <f t="shared" si="1"/>
        <v>-8.3333333333333259E-2</v>
      </c>
    </row>
    <row r="16" spans="1:19" ht="12.75" customHeight="1">
      <c r="A16" s="1">
        <v>1302</v>
      </c>
      <c r="I16" s="1">
        <v>1</v>
      </c>
      <c r="J16" s="29">
        <v>1</v>
      </c>
      <c r="N16" s="2"/>
      <c r="O16" s="24">
        <v>2</v>
      </c>
      <c r="P16" s="25"/>
      <c r="Q16" s="2"/>
    </row>
    <row r="17" spans="1:30" ht="12.75" customHeight="1">
      <c r="A17" s="1">
        <v>1401</v>
      </c>
      <c r="I17" s="1">
        <v>1</v>
      </c>
      <c r="J17" s="29">
        <v>2</v>
      </c>
      <c r="N17" s="2"/>
      <c r="O17" s="24">
        <v>1</v>
      </c>
      <c r="P17" s="25"/>
      <c r="Q17" s="2"/>
      <c r="R17" s="1" t="s">
        <v>58</v>
      </c>
      <c r="S17" s="1">
        <v>13</v>
      </c>
      <c r="T17" s="1">
        <f>SUM(J15:J17)</f>
        <v>14</v>
      </c>
      <c r="U17" s="1" t="s">
        <v>10</v>
      </c>
    </row>
    <row r="18" spans="1:30" ht="12.75" customHeight="1">
      <c r="J18" s="1">
        <f>SUM(J15:J17)</f>
        <v>14</v>
      </c>
      <c r="K18" s="35">
        <f>J15/B8</f>
        <v>0.6875</v>
      </c>
      <c r="L18" s="35">
        <f>J18/B8</f>
        <v>0.875</v>
      </c>
      <c r="M18" s="35">
        <f>L18-K18</f>
        <v>0.1875</v>
      </c>
      <c r="R18" s="1" t="s">
        <v>60</v>
      </c>
      <c r="S18" s="25">
        <f>S17/B8</f>
        <v>0.8125</v>
      </c>
      <c r="T18" s="25">
        <f>S17/T17</f>
        <v>0.9285714285714286</v>
      </c>
      <c r="U18" s="1" t="s">
        <v>61</v>
      </c>
    </row>
    <row r="19" spans="1:30" ht="12.75" customHeight="1">
      <c r="K19" s="35"/>
      <c r="L19" s="35"/>
      <c r="M19" s="35"/>
      <c r="R19" s="1"/>
      <c r="S19" s="25"/>
      <c r="T19" s="25"/>
      <c r="U19" s="1"/>
    </row>
    <row r="20" spans="1:30" ht="12.75" customHeight="1">
      <c r="K20" s="35"/>
      <c r="L20" s="35"/>
      <c r="M20" s="35"/>
      <c r="R20" s="1"/>
      <c r="S20" s="25"/>
      <c r="T20" s="25"/>
      <c r="U20" s="1"/>
    </row>
    <row r="21" spans="1:30" ht="12.75" customHeight="1">
      <c r="K21" s="35"/>
      <c r="L21" s="35"/>
      <c r="M21" s="35"/>
      <c r="R21" s="1"/>
      <c r="S21" s="1"/>
      <c r="T21" s="1"/>
      <c r="U21" s="1"/>
    </row>
    <row r="22" spans="1:30" ht="12.75" customHeight="1">
      <c r="K22" s="35"/>
      <c r="L22" s="35"/>
      <c r="M22" s="35"/>
      <c r="R22" s="1"/>
      <c r="S22" s="1"/>
      <c r="T22" s="1"/>
      <c r="U22" s="1"/>
    </row>
    <row r="23" spans="1:30" ht="12.75" customHeight="1">
      <c r="K23" s="35"/>
      <c r="L23" s="35"/>
      <c r="M23" s="35"/>
      <c r="R23" s="1"/>
      <c r="S23" s="1"/>
      <c r="T23" s="1"/>
      <c r="U23" s="1"/>
    </row>
    <row r="24" spans="1:30" ht="26.25" customHeight="1">
      <c r="A24" s="154" t="s">
        <v>72</v>
      </c>
      <c r="B24" s="155"/>
      <c r="C24" s="155"/>
      <c r="D24" s="155"/>
      <c r="E24" s="155"/>
      <c r="F24" s="155"/>
      <c r="G24" s="155"/>
      <c r="H24" s="155"/>
      <c r="I24" s="155"/>
      <c r="J24" s="82" t="s">
        <v>48</v>
      </c>
      <c r="K24" s="1"/>
      <c r="L24" s="2"/>
      <c r="M24" s="2"/>
      <c r="N24" s="1"/>
      <c r="O24" s="2"/>
      <c r="P24" s="1"/>
      <c r="Q24" s="1"/>
      <c r="R24" s="1"/>
      <c r="S24" s="1"/>
      <c r="T24" s="1"/>
      <c r="U24" s="1"/>
    </row>
    <row r="25" spans="1:30" ht="20.25" customHeight="1">
      <c r="A25" s="156" t="s">
        <v>9</v>
      </c>
      <c r="B25" s="157" t="s">
        <v>73</v>
      </c>
      <c r="C25" s="152"/>
      <c r="D25" s="152"/>
      <c r="E25" s="152"/>
      <c r="F25" s="152"/>
      <c r="G25" s="152"/>
      <c r="H25" s="152"/>
      <c r="I25" s="153"/>
      <c r="J25" s="158" t="s">
        <v>10</v>
      </c>
      <c r="K25" s="150" t="s">
        <v>2</v>
      </c>
      <c r="L25" s="150" t="s">
        <v>3</v>
      </c>
      <c r="M25" s="159" t="s">
        <v>4</v>
      </c>
      <c r="N25" s="150" t="s">
        <v>5</v>
      </c>
      <c r="O25" s="148" t="s">
        <v>6</v>
      </c>
      <c r="P25" s="148" t="s">
        <v>7</v>
      </c>
      <c r="Q25" s="150" t="s">
        <v>8</v>
      </c>
      <c r="S25" s="1"/>
      <c r="T25" s="1"/>
      <c r="U25" s="1"/>
    </row>
    <row r="26" spans="1:30" ht="15.75" customHeight="1">
      <c r="A26" s="149"/>
      <c r="B26" s="40" t="s">
        <v>74</v>
      </c>
      <c r="C26" s="40" t="s">
        <v>75</v>
      </c>
      <c r="D26" s="40" t="s">
        <v>76</v>
      </c>
      <c r="E26" s="40" t="s">
        <v>77</v>
      </c>
      <c r="F26" s="40" t="s">
        <v>78</v>
      </c>
      <c r="G26" s="40" t="s">
        <v>79</v>
      </c>
      <c r="H26" s="40" t="s">
        <v>80</v>
      </c>
      <c r="I26" s="40" t="s">
        <v>81</v>
      </c>
      <c r="J26" s="149"/>
      <c r="K26" s="149"/>
      <c r="L26" s="149"/>
      <c r="M26" s="149"/>
      <c r="N26" s="149"/>
      <c r="O26" s="149"/>
      <c r="P26" s="149"/>
      <c r="Q26" s="149"/>
      <c r="S26" s="1"/>
      <c r="T26" s="1"/>
      <c r="U26" s="1"/>
    </row>
    <row r="27" spans="1:30" ht="15.75" customHeight="1">
      <c r="A27" s="40">
        <v>1002</v>
      </c>
      <c r="B27" s="41">
        <v>17</v>
      </c>
      <c r="C27" s="41"/>
      <c r="D27" s="41"/>
      <c r="E27" s="41"/>
      <c r="F27" s="41"/>
      <c r="G27" s="41"/>
      <c r="H27" s="41"/>
      <c r="I27" s="41"/>
      <c r="J27" s="97"/>
      <c r="K27" s="98"/>
      <c r="L27" s="99"/>
      <c r="M27" s="100"/>
      <c r="N27" s="101"/>
      <c r="O27" s="48">
        <f>B27</f>
        <v>17</v>
      </c>
      <c r="P27" s="102"/>
      <c r="Q27" s="101"/>
      <c r="S27" s="1"/>
      <c r="T27" s="1"/>
      <c r="U27" s="1"/>
    </row>
    <row r="28" spans="1:30" ht="15.75" customHeight="1">
      <c r="A28" s="40">
        <v>1101</v>
      </c>
      <c r="B28" s="41"/>
      <c r="C28" s="41">
        <v>16</v>
      </c>
      <c r="D28" s="41"/>
      <c r="E28" s="41"/>
      <c r="F28" s="41"/>
      <c r="G28" s="41"/>
      <c r="H28" s="41"/>
      <c r="I28" s="41"/>
      <c r="J28" s="97"/>
      <c r="K28" s="103"/>
      <c r="L28" s="64"/>
      <c r="M28" s="104"/>
      <c r="N28" s="52">
        <f>IF(C28=0,"",C28/B27)</f>
        <v>0.94117647058823528</v>
      </c>
      <c r="O28" s="53">
        <v>16</v>
      </c>
      <c r="P28" s="54">
        <f t="shared" ref="P28:P34" si="2">IF(O28=0,"",O28/O27)</f>
        <v>0.94117647058823528</v>
      </c>
      <c r="Q28" s="54">
        <f t="shared" ref="Q28:Q34" si="3">IF(O28=0,"",100%-P28)</f>
        <v>5.8823529411764719E-2</v>
      </c>
      <c r="S28" s="1"/>
      <c r="T28" s="1"/>
      <c r="U28" s="1"/>
    </row>
    <row r="29" spans="1:30" ht="15.75" customHeight="1">
      <c r="A29" s="40">
        <v>1102</v>
      </c>
      <c r="B29" s="41"/>
      <c r="C29" s="41"/>
      <c r="D29" s="41">
        <v>12</v>
      </c>
      <c r="E29" s="41"/>
      <c r="F29" s="41"/>
      <c r="G29" s="41"/>
      <c r="H29" s="41"/>
      <c r="I29" s="41"/>
      <c r="J29" s="97"/>
      <c r="K29" s="103"/>
      <c r="L29" s="64"/>
      <c r="M29" s="104"/>
      <c r="N29" s="52">
        <f>IF(D29=0,"",D29/C28)</f>
        <v>0.75</v>
      </c>
      <c r="O29" s="53">
        <v>14</v>
      </c>
      <c r="P29" s="54">
        <f t="shared" si="2"/>
        <v>0.875</v>
      </c>
      <c r="Q29" s="54">
        <f t="shared" si="3"/>
        <v>0.125</v>
      </c>
      <c r="R29" s="87">
        <f>O29/O27</f>
        <v>0.82352941176470584</v>
      </c>
      <c r="S29" s="1"/>
      <c r="T29" s="1"/>
      <c r="U29" s="1"/>
    </row>
    <row r="30" spans="1:30" ht="15.75" customHeight="1">
      <c r="A30" s="40">
        <v>1201</v>
      </c>
      <c r="B30" s="41"/>
      <c r="C30" s="41"/>
      <c r="D30" s="41"/>
      <c r="E30" s="41">
        <v>11</v>
      </c>
      <c r="F30" s="41"/>
      <c r="G30" s="41"/>
      <c r="H30" s="41"/>
      <c r="I30" s="41"/>
      <c r="J30" s="97"/>
      <c r="K30" s="103"/>
      <c r="L30" s="64"/>
      <c r="M30" s="104"/>
      <c r="N30" s="52">
        <f>IF(E30=0,"",E30/D29)</f>
        <v>0.91666666666666663</v>
      </c>
      <c r="O30" s="53">
        <v>13</v>
      </c>
      <c r="P30" s="54">
        <f t="shared" si="2"/>
        <v>0.9285714285714286</v>
      </c>
      <c r="Q30" s="54">
        <f t="shared" si="3"/>
        <v>7.1428571428571397E-2</v>
      </c>
      <c r="S30" s="1"/>
      <c r="T30" s="1"/>
      <c r="U30" s="1"/>
      <c r="AC30" s="38" t="s">
        <v>46</v>
      </c>
      <c r="AD30" s="1">
        <v>12</v>
      </c>
    </row>
    <row r="31" spans="1:30" ht="15.75" customHeight="1">
      <c r="A31" s="40">
        <v>1202</v>
      </c>
      <c r="B31" s="41"/>
      <c r="C31" s="41"/>
      <c r="D31" s="41"/>
      <c r="E31" s="41"/>
      <c r="F31" s="41">
        <v>10</v>
      </c>
      <c r="G31" s="41"/>
      <c r="H31" s="41"/>
      <c r="I31" s="41"/>
      <c r="J31" s="97"/>
      <c r="K31" s="103"/>
      <c r="L31" s="64"/>
      <c r="M31" s="104"/>
      <c r="N31" s="52">
        <f>IF(F31=0,"",F31/E30)</f>
        <v>0.90909090909090906</v>
      </c>
      <c r="O31" s="53">
        <v>13</v>
      </c>
      <c r="P31" s="54">
        <f t="shared" si="2"/>
        <v>1</v>
      </c>
      <c r="Q31" s="54">
        <f t="shared" si="3"/>
        <v>0</v>
      </c>
      <c r="S31" s="1"/>
      <c r="T31" s="1"/>
      <c r="U31" s="1"/>
      <c r="AC31" s="38" t="s">
        <v>48</v>
      </c>
      <c r="AD31" s="1">
        <v>2</v>
      </c>
    </row>
    <row r="32" spans="1:30" ht="15.75" customHeight="1">
      <c r="A32" s="40">
        <v>1301</v>
      </c>
      <c r="B32" s="41"/>
      <c r="C32" s="41"/>
      <c r="D32" s="41"/>
      <c r="E32" s="41"/>
      <c r="F32" s="41"/>
      <c r="G32" s="41">
        <v>10</v>
      </c>
      <c r="H32" s="41"/>
      <c r="I32" s="41"/>
      <c r="J32" s="97"/>
      <c r="K32" s="103"/>
      <c r="L32" s="64"/>
      <c r="M32" s="104"/>
      <c r="N32" s="52">
        <f>IF(G32=0,"",G32/F31)</f>
        <v>1</v>
      </c>
      <c r="O32" s="53">
        <v>13</v>
      </c>
      <c r="P32" s="54">
        <f t="shared" si="2"/>
        <v>1</v>
      </c>
      <c r="Q32" s="54">
        <f t="shared" si="3"/>
        <v>0</v>
      </c>
      <c r="S32" s="1"/>
      <c r="T32" s="1"/>
      <c r="U32" s="1"/>
    </row>
    <row r="33" spans="1:21" ht="15.75" customHeight="1">
      <c r="A33" s="40">
        <v>1302</v>
      </c>
      <c r="B33" s="41"/>
      <c r="C33" s="41"/>
      <c r="D33" s="41"/>
      <c r="E33" s="41"/>
      <c r="F33" s="41"/>
      <c r="G33" s="41"/>
      <c r="H33" s="41">
        <v>10</v>
      </c>
      <c r="I33" s="41"/>
      <c r="J33" s="97"/>
      <c r="K33" s="103"/>
      <c r="L33" s="64"/>
      <c r="M33" s="104"/>
      <c r="N33" s="52">
        <f>IF(H33=0,"",H33/G32)</f>
        <v>1</v>
      </c>
      <c r="O33" s="53">
        <v>11</v>
      </c>
      <c r="P33" s="54">
        <f t="shared" si="2"/>
        <v>0.84615384615384615</v>
      </c>
      <c r="Q33" s="54">
        <f t="shared" si="3"/>
        <v>0.15384615384615385</v>
      </c>
      <c r="S33" s="1"/>
      <c r="T33" s="1"/>
      <c r="U33" s="1"/>
    </row>
    <row r="34" spans="1:21" ht="15.75" customHeight="1">
      <c r="A34" s="40">
        <v>1401</v>
      </c>
      <c r="B34" s="41"/>
      <c r="C34" s="41"/>
      <c r="D34" s="41"/>
      <c r="E34" s="41"/>
      <c r="F34" s="41"/>
      <c r="G34" s="41"/>
      <c r="H34" s="41"/>
      <c r="I34" s="41">
        <v>10</v>
      </c>
      <c r="J34" s="97">
        <v>8</v>
      </c>
      <c r="K34" s="103"/>
      <c r="L34" s="64"/>
      <c r="M34" s="104"/>
      <c r="N34" s="52">
        <f>IF(I34=0,"",I34/H33)</f>
        <v>1</v>
      </c>
      <c r="O34" s="53">
        <v>8</v>
      </c>
      <c r="P34" s="54">
        <f t="shared" si="2"/>
        <v>0.72727272727272729</v>
      </c>
      <c r="Q34" s="54">
        <f t="shared" si="3"/>
        <v>0.27272727272727271</v>
      </c>
      <c r="S34" s="1"/>
      <c r="T34" s="1"/>
      <c r="U34" s="1"/>
    </row>
    <row r="35" spans="1:21" ht="15.75" customHeight="1">
      <c r="A35" s="40">
        <v>1402</v>
      </c>
      <c r="B35" s="41"/>
      <c r="C35" s="41"/>
      <c r="D35" s="41"/>
      <c r="E35" s="41"/>
      <c r="F35" s="41"/>
      <c r="G35" s="41"/>
      <c r="H35" s="41"/>
      <c r="I35" s="41">
        <v>2</v>
      </c>
      <c r="J35" s="97">
        <v>2</v>
      </c>
      <c r="K35" s="103"/>
      <c r="L35" s="64"/>
      <c r="M35" s="104"/>
      <c r="N35" s="52"/>
      <c r="O35" s="53">
        <v>3</v>
      </c>
      <c r="P35" s="54"/>
      <c r="Q35" s="54"/>
      <c r="S35" s="1"/>
      <c r="T35" s="1"/>
      <c r="U35" s="1"/>
    </row>
    <row r="36" spans="1:21" ht="15.75" customHeight="1">
      <c r="A36" s="40">
        <v>1501</v>
      </c>
      <c r="B36" s="41"/>
      <c r="C36" s="41"/>
      <c r="D36" s="41"/>
      <c r="E36" s="41"/>
      <c r="F36" s="41"/>
      <c r="G36" s="41"/>
      <c r="H36" s="41"/>
      <c r="I36" s="41">
        <v>1</v>
      </c>
      <c r="J36" s="97">
        <v>1</v>
      </c>
      <c r="K36" s="103"/>
      <c r="L36" s="64"/>
      <c r="M36" s="104"/>
      <c r="N36" s="52"/>
      <c r="O36" s="53">
        <v>1</v>
      </c>
      <c r="P36" s="54"/>
      <c r="Q36" s="54"/>
      <c r="S36" s="1"/>
      <c r="T36" s="1"/>
      <c r="U36" s="1"/>
    </row>
    <row r="37" spans="1:21" ht="15.75" customHeight="1">
      <c r="A37" s="40">
        <v>1502</v>
      </c>
      <c r="B37" s="41"/>
      <c r="C37" s="41"/>
      <c r="D37" s="41"/>
      <c r="E37" s="41"/>
      <c r="F37" s="41"/>
      <c r="G37" s="41"/>
      <c r="H37" s="41"/>
      <c r="I37" s="41"/>
      <c r="J37" s="97"/>
      <c r="K37" s="103"/>
      <c r="L37" s="64"/>
      <c r="M37" s="65"/>
      <c r="N37" s="105"/>
      <c r="O37" s="106"/>
      <c r="P37" s="107"/>
      <c r="Q37" s="105"/>
      <c r="S37" s="1"/>
      <c r="T37" s="1"/>
      <c r="U37" s="1"/>
    </row>
    <row r="38" spans="1:21" ht="15.75" customHeight="1">
      <c r="A38" s="40">
        <v>1601</v>
      </c>
      <c r="B38" s="41"/>
      <c r="C38" s="41"/>
      <c r="D38" s="41"/>
      <c r="E38" s="41"/>
      <c r="F38" s="41"/>
      <c r="G38" s="41"/>
      <c r="H38" s="41"/>
      <c r="I38" s="41"/>
      <c r="J38" s="97"/>
      <c r="K38" s="103"/>
      <c r="L38" s="64"/>
      <c r="M38" s="65"/>
      <c r="N38" s="67"/>
      <c r="O38" s="106"/>
      <c r="P38" s="108"/>
      <c r="Q38" s="67"/>
      <c r="S38" s="1"/>
      <c r="T38" s="1"/>
      <c r="U38" s="1"/>
    </row>
    <row r="39" spans="1:21" ht="15.75" customHeight="1">
      <c r="A39" s="40">
        <v>1602</v>
      </c>
      <c r="B39" s="41"/>
      <c r="C39" s="41"/>
      <c r="D39" s="41"/>
      <c r="E39" s="41"/>
      <c r="F39" s="41"/>
      <c r="G39" s="41"/>
      <c r="H39" s="41"/>
      <c r="I39" s="41"/>
      <c r="J39" s="97"/>
      <c r="K39" s="103"/>
      <c r="L39" s="64"/>
      <c r="M39" s="65"/>
      <c r="N39" s="67"/>
      <c r="O39" s="106"/>
      <c r="P39" s="108"/>
      <c r="Q39" s="67"/>
      <c r="S39" s="1"/>
      <c r="T39" s="1"/>
      <c r="U39" s="1"/>
    </row>
    <row r="40" spans="1:21" ht="15.75" customHeight="1">
      <c r="A40" s="40">
        <v>1701</v>
      </c>
      <c r="B40" s="41"/>
      <c r="C40" s="41"/>
      <c r="D40" s="41"/>
      <c r="E40" s="41"/>
      <c r="F40" s="41"/>
      <c r="G40" s="41"/>
      <c r="H40" s="41"/>
      <c r="I40" s="41"/>
      <c r="J40" s="97"/>
      <c r="K40" s="103"/>
      <c r="L40" s="64"/>
      <c r="M40" s="65"/>
      <c r="N40" s="64"/>
      <c r="O40" s="65"/>
      <c r="P40" s="66"/>
      <c r="Q40" s="67"/>
      <c r="S40" s="1"/>
      <c r="T40" s="1"/>
      <c r="U40" s="1"/>
    </row>
    <row r="41" spans="1:21" ht="15.75" customHeight="1">
      <c r="A41" s="40">
        <v>1702</v>
      </c>
      <c r="B41" s="41"/>
      <c r="C41" s="41"/>
      <c r="D41" s="41"/>
      <c r="E41" s="41"/>
      <c r="F41" s="41"/>
      <c r="G41" s="41"/>
      <c r="H41" s="41"/>
      <c r="I41" s="41"/>
      <c r="J41" s="97"/>
      <c r="K41" s="103"/>
      <c r="L41" s="64"/>
      <c r="M41" s="65"/>
      <c r="N41" s="68" t="s">
        <v>58</v>
      </c>
      <c r="O41" s="69">
        <v>11</v>
      </c>
      <c r="P41" s="70">
        <f>IF(SUM(J29:J41)=0,"",SUM(J29:J41))</f>
        <v>11</v>
      </c>
      <c r="Q41" s="71" t="s">
        <v>10</v>
      </c>
      <c r="S41" s="1"/>
      <c r="T41" s="1"/>
      <c r="U41" s="1"/>
    </row>
    <row r="42" spans="1:21" ht="15.75" customHeight="1">
      <c r="A42" s="40">
        <v>1801</v>
      </c>
      <c r="B42" s="41"/>
      <c r="C42" s="41"/>
      <c r="D42" s="41"/>
      <c r="E42" s="41"/>
      <c r="F42" s="41"/>
      <c r="G42" s="41"/>
      <c r="H42" s="41"/>
      <c r="I42" s="41"/>
      <c r="J42" s="97"/>
      <c r="K42" s="103"/>
      <c r="L42" s="64"/>
      <c r="M42" s="65"/>
      <c r="N42" s="72" t="s">
        <v>60</v>
      </c>
      <c r="O42" s="73">
        <f>IF(O41/B27=0,"",O41/B27)</f>
        <v>0.6470588235294118</v>
      </c>
      <c r="P42" s="74">
        <f>IF(O41/P41=0,"",O41/P41)</f>
        <v>1</v>
      </c>
      <c r="Q42" s="75" t="s">
        <v>61</v>
      </c>
      <c r="S42" s="1"/>
      <c r="T42" s="1"/>
      <c r="U42" s="1"/>
    </row>
    <row r="43" spans="1:21" ht="15.75" customHeight="1">
      <c r="A43" s="40">
        <v>1802</v>
      </c>
      <c r="B43" s="41"/>
      <c r="C43" s="41"/>
      <c r="D43" s="41"/>
      <c r="E43" s="41"/>
      <c r="F43" s="41"/>
      <c r="G43" s="41"/>
      <c r="H43" s="41"/>
      <c r="I43" s="41"/>
      <c r="J43" s="97"/>
      <c r="K43" s="109"/>
      <c r="L43" s="110"/>
      <c r="M43" s="111"/>
      <c r="N43" s="77"/>
      <c r="O43" s="78"/>
      <c r="P43" s="78"/>
      <c r="Q43" s="79"/>
      <c r="S43" s="1"/>
      <c r="T43" s="1"/>
      <c r="U43" s="1"/>
    </row>
    <row r="44" spans="1:21" ht="18" customHeight="1">
      <c r="A44" s="28"/>
      <c r="B44" s="1"/>
      <c r="C44" s="151" t="s">
        <v>83</v>
      </c>
      <c r="D44" s="152"/>
      <c r="E44" s="152"/>
      <c r="F44" s="152"/>
      <c r="G44" s="152"/>
      <c r="H44" s="152"/>
      <c r="I44" s="153"/>
      <c r="J44" s="80">
        <f>SUM(J32:J40)</f>
        <v>11</v>
      </c>
      <c r="K44" s="81">
        <f>IF(J34=0,"",J34/B27)</f>
        <v>0.47058823529411764</v>
      </c>
      <c r="L44" s="81">
        <f>IF(J44=0,"",J44/B27)</f>
        <v>0.6470588235294118</v>
      </c>
      <c r="M44" s="81">
        <f>IF(J36=0,"",L44-K44)</f>
        <v>0.17647058823529416</v>
      </c>
      <c r="N44" s="2"/>
      <c r="O44" s="1"/>
      <c r="P44" s="25"/>
      <c r="Q44" s="2"/>
      <c r="S44" s="1"/>
      <c r="T44" s="1"/>
      <c r="U44" s="1"/>
    </row>
    <row r="45" spans="1:21" ht="12.75" customHeight="1">
      <c r="K45" s="35"/>
      <c r="L45" s="35"/>
      <c r="M45" s="35"/>
      <c r="R45" s="1"/>
      <c r="S45" s="1"/>
      <c r="T45" s="1"/>
      <c r="U45" s="1"/>
    </row>
    <row r="46" spans="1:21" ht="12.75" customHeight="1">
      <c r="K46" s="35"/>
      <c r="L46" s="35"/>
      <c r="M46" s="35"/>
    </row>
    <row r="47" spans="1:21" ht="26.25" customHeight="1">
      <c r="A47" s="154" t="s">
        <v>72</v>
      </c>
      <c r="B47" s="155"/>
      <c r="C47" s="155"/>
      <c r="D47" s="155"/>
      <c r="E47" s="155"/>
      <c r="F47" s="155"/>
      <c r="G47" s="155"/>
      <c r="H47" s="155"/>
      <c r="I47" s="155"/>
      <c r="J47" s="82" t="s">
        <v>51</v>
      </c>
      <c r="K47" s="1"/>
      <c r="L47" s="2"/>
      <c r="M47" s="2"/>
      <c r="N47" s="1"/>
      <c r="O47" s="2"/>
      <c r="P47" s="1"/>
      <c r="Q47" s="1"/>
      <c r="R47" s="1"/>
    </row>
    <row r="48" spans="1:21" ht="20.25" customHeight="1">
      <c r="A48" s="156" t="s">
        <v>9</v>
      </c>
      <c r="B48" s="157" t="s">
        <v>73</v>
      </c>
      <c r="C48" s="152"/>
      <c r="D48" s="152"/>
      <c r="E48" s="152"/>
      <c r="F48" s="152"/>
      <c r="G48" s="152"/>
      <c r="H48" s="152"/>
      <c r="I48" s="153"/>
      <c r="J48" s="158" t="s">
        <v>10</v>
      </c>
      <c r="K48" s="150" t="s">
        <v>2</v>
      </c>
      <c r="L48" s="150" t="s">
        <v>3</v>
      </c>
      <c r="M48" s="159" t="s">
        <v>4</v>
      </c>
      <c r="N48" s="150" t="s">
        <v>5</v>
      </c>
      <c r="O48" s="148" t="s">
        <v>6</v>
      </c>
      <c r="P48" s="148" t="s">
        <v>7</v>
      </c>
      <c r="Q48" s="150" t="s">
        <v>8</v>
      </c>
    </row>
    <row r="49" spans="1:18" ht="15.75" customHeight="1">
      <c r="A49" s="149"/>
      <c r="B49" s="40" t="s">
        <v>74</v>
      </c>
      <c r="C49" s="40" t="s">
        <v>75</v>
      </c>
      <c r="D49" s="40" t="s">
        <v>76</v>
      </c>
      <c r="E49" s="40" t="s">
        <v>77</v>
      </c>
      <c r="F49" s="40" t="s">
        <v>78</v>
      </c>
      <c r="G49" s="40" t="s">
        <v>79</v>
      </c>
      <c r="H49" s="40" t="s">
        <v>80</v>
      </c>
      <c r="I49" s="40" t="s">
        <v>81</v>
      </c>
      <c r="J49" s="149"/>
      <c r="K49" s="149"/>
      <c r="L49" s="149"/>
      <c r="M49" s="149"/>
      <c r="N49" s="149"/>
      <c r="O49" s="149"/>
      <c r="P49" s="149"/>
      <c r="Q49" s="149"/>
    </row>
    <row r="50" spans="1:18" ht="15.75" customHeight="1">
      <c r="A50" s="40">
        <v>1101</v>
      </c>
      <c r="B50" s="41">
        <v>12</v>
      </c>
      <c r="C50" s="41"/>
      <c r="D50" s="41"/>
      <c r="E50" s="41"/>
      <c r="F50" s="41"/>
      <c r="G50" s="41"/>
      <c r="H50" s="41"/>
      <c r="I50" s="41"/>
      <c r="J50" s="97"/>
      <c r="K50" s="98"/>
      <c r="L50" s="99"/>
      <c r="M50" s="100"/>
      <c r="N50" s="101"/>
      <c r="O50" s="48">
        <f>B50</f>
        <v>12</v>
      </c>
      <c r="P50" s="102"/>
      <c r="Q50" s="101"/>
    </row>
    <row r="51" spans="1:18" ht="15.75" customHeight="1">
      <c r="A51" s="40">
        <v>1102</v>
      </c>
      <c r="B51" s="41"/>
      <c r="C51" s="41">
        <v>10</v>
      </c>
      <c r="D51" s="41"/>
      <c r="E51" s="41"/>
      <c r="F51" s="41"/>
      <c r="G51" s="41"/>
      <c r="H51" s="41"/>
      <c r="I51" s="41"/>
      <c r="J51" s="97"/>
      <c r="K51" s="103"/>
      <c r="L51" s="64"/>
      <c r="M51" s="104"/>
      <c r="N51" s="52">
        <f>IF(C51=0,"",C51/B50)</f>
        <v>0.83333333333333337</v>
      </c>
      <c r="O51" s="53">
        <v>10</v>
      </c>
      <c r="P51" s="54">
        <f t="shared" ref="P51:P57" si="4">IF(O51=0,"",O51/O50)</f>
        <v>0.83333333333333337</v>
      </c>
      <c r="Q51" s="54">
        <f t="shared" ref="Q51:Q57" si="5">IF(O51=0,"",100%-P51)</f>
        <v>0.16666666666666663</v>
      </c>
    </row>
    <row r="52" spans="1:18" ht="15.75" customHeight="1">
      <c r="A52" s="40">
        <v>1201</v>
      </c>
      <c r="B52" s="41"/>
      <c r="C52" s="41"/>
      <c r="D52" s="41">
        <v>9</v>
      </c>
      <c r="E52" s="41"/>
      <c r="F52" s="41"/>
      <c r="G52" s="41"/>
      <c r="H52" s="41"/>
      <c r="I52" s="41"/>
      <c r="J52" s="97"/>
      <c r="K52" s="103"/>
      <c r="L52" s="64"/>
      <c r="M52" s="104"/>
      <c r="N52" s="52">
        <f>IF(D52=0,"",D52/C51)</f>
        <v>0.9</v>
      </c>
      <c r="O52" s="53">
        <v>9</v>
      </c>
      <c r="P52" s="54">
        <f t="shared" si="4"/>
        <v>0.9</v>
      </c>
      <c r="Q52" s="54">
        <f t="shared" si="5"/>
        <v>9.9999999999999978E-2</v>
      </c>
      <c r="R52" s="87">
        <f>O52/O50</f>
        <v>0.75</v>
      </c>
    </row>
    <row r="53" spans="1:18" ht="15.75" customHeight="1">
      <c r="A53" s="40">
        <v>1202</v>
      </c>
      <c r="B53" s="41"/>
      <c r="C53" s="41"/>
      <c r="D53" s="41"/>
      <c r="E53" s="41">
        <v>9</v>
      </c>
      <c r="F53" s="41"/>
      <c r="G53" s="41"/>
      <c r="H53" s="41"/>
      <c r="I53" s="41"/>
      <c r="J53" s="97"/>
      <c r="K53" s="103"/>
      <c r="L53" s="64"/>
      <c r="M53" s="104"/>
      <c r="N53" s="52">
        <f>IF(E53=0,"",E53/D52)</f>
        <v>1</v>
      </c>
      <c r="O53" s="53">
        <v>9</v>
      </c>
      <c r="P53" s="54">
        <f t="shared" si="4"/>
        <v>1</v>
      </c>
      <c r="Q53" s="54">
        <f t="shared" si="5"/>
        <v>0</v>
      </c>
    </row>
    <row r="54" spans="1:18" ht="15.75" customHeight="1">
      <c r="A54" s="40">
        <v>1301</v>
      </c>
      <c r="B54" s="41"/>
      <c r="C54" s="41"/>
      <c r="D54" s="41"/>
      <c r="E54" s="41"/>
      <c r="F54" s="41">
        <v>8</v>
      </c>
      <c r="G54" s="41"/>
      <c r="H54" s="41"/>
      <c r="I54" s="41"/>
      <c r="J54" s="97"/>
      <c r="K54" s="103"/>
      <c r="L54" s="64"/>
      <c r="M54" s="104"/>
      <c r="N54" s="52">
        <f>IF(F54=0,"",F54/E53)</f>
        <v>0.88888888888888884</v>
      </c>
      <c r="O54" s="53">
        <v>8</v>
      </c>
      <c r="P54" s="54">
        <f t="shared" si="4"/>
        <v>0.88888888888888884</v>
      </c>
      <c r="Q54" s="54">
        <f t="shared" si="5"/>
        <v>0.11111111111111116</v>
      </c>
    </row>
    <row r="55" spans="1:18" ht="15.75" customHeight="1">
      <c r="A55" s="40">
        <v>1302</v>
      </c>
      <c r="B55" s="41"/>
      <c r="C55" s="41"/>
      <c r="D55" s="41"/>
      <c r="E55" s="41"/>
      <c r="F55" s="41"/>
      <c r="G55" s="41">
        <v>8</v>
      </c>
      <c r="H55" s="41"/>
      <c r="I55" s="41"/>
      <c r="J55" s="97"/>
      <c r="K55" s="103"/>
      <c r="L55" s="64"/>
      <c r="M55" s="104"/>
      <c r="N55" s="52">
        <f>IF(G55=0,"",G55/F54)</f>
        <v>1</v>
      </c>
      <c r="O55" s="53">
        <v>8</v>
      </c>
      <c r="P55" s="54">
        <f t="shared" si="4"/>
        <v>1</v>
      </c>
      <c r="Q55" s="54">
        <f t="shared" si="5"/>
        <v>0</v>
      </c>
    </row>
    <row r="56" spans="1:18" ht="15.75" customHeight="1">
      <c r="A56" s="40">
        <v>1401</v>
      </c>
      <c r="B56" s="41"/>
      <c r="C56" s="41"/>
      <c r="D56" s="41"/>
      <c r="E56" s="41"/>
      <c r="F56" s="41"/>
      <c r="G56" s="41"/>
      <c r="H56" s="41">
        <v>8</v>
      </c>
      <c r="I56" s="41"/>
      <c r="J56" s="97"/>
      <c r="K56" s="103"/>
      <c r="L56" s="64"/>
      <c r="M56" s="104"/>
      <c r="N56" s="52">
        <f>IF(H56=0,"",H56/G55)</f>
        <v>1</v>
      </c>
      <c r="O56" s="53">
        <v>8</v>
      </c>
      <c r="P56" s="54">
        <f t="shared" si="4"/>
        <v>1</v>
      </c>
      <c r="Q56" s="54">
        <f t="shared" si="5"/>
        <v>0</v>
      </c>
    </row>
    <row r="57" spans="1:18" ht="15.75" customHeight="1">
      <c r="A57" s="40">
        <v>1402</v>
      </c>
      <c r="B57" s="41"/>
      <c r="C57" s="41"/>
      <c r="D57" s="41"/>
      <c r="E57" s="41"/>
      <c r="F57" s="41"/>
      <c r="G57" s="41"/>
      <c r="H57" s="41"/>
      <c r="I57" s="41">
        <v>8</v>
      </c>
      <c r="J57" s="97">
        <v>5</v>
      </c>
      <c r="K57" s="103"/>
      <c r="L57" s="64"/>
      <c r="M57" s="104"/>
      <c r="N57" s="52">
        <f>IF(I57=0,"",I57/H56)</f>
        <v>1</v>
      </c>
      <c r="O57" s="53">
        <v>8</v>
      </c>
      <c r="P57" s="54">
        <f t="shared" si="4"/>
        <v>1</v>
      </c>
      <c r="Q57" s="54">
        <f t="shared" si="5"/>
        <v>0</v>
      </c>
    </row>
    <row r="58" spans="1:18" ht="15.75" customHeight="1">
      <c r="A58" s="40">
        <v>1501</v>
      </c>
      <c r="B58" s="41"/>
      <c r="C58" s="41"/>
      <c r="D58" s="41"/>
      <c r="E58" s="41"/>
      <c r="F58" s="41"/>
      <c r="G58" s="41"/>
      <c r="H58" s="41"/>
      <c r="I58" s="41">
        <v>3</v>
      </c>
      <c r="J58" s="97">
        <v>2</v>
      </c>
      <c r="K58" s="103"/>
      <c r="L58" s="64"/>
      <c r="M58" s="104"/>
      <c r="N58" s="52"/>
      <c r="O58" s="53">
        <v>4</v>
      </c>
      <c r="P58" s="54"/>
      <c r="Q58" s="54"/>
    </row>
    <row r="59" spans="1:18" ht="15.75" customHeight="1">
      <c r="A59" s="40">
        <v>1502</v>
      </c>
      <c r="B59" s="41"/>
      <c r="C59" s="41"/>
      <c r="D59" s="41"/>
      <c r="E59" s="41"/>
      <c r="F59" s="41"/>
      <c r="G59" s="41"/>
      <c r="H59" s="41"/>
      <c r="I59" s="41">
        <v>1</v>
      </c>
      <c r="J59" s="97"/>
      <c r="K59" s="103"/>
      <c r="L59" s="64"/>
      <c r="M59" s="104"/>
      <c r="N59" s="52"/>
      <c r="O59" s="53">
        <v>1</v>
      </c>
      <c r="P59" s="54"/>
      <c r="Q59" s="54"/>
    </row>
    <row r="60" spans="1:18" ht="15.75" customHeight="1">
      <c r="A60" s="40">
        <v>1601</v>
      </c>
      <c r="B60" s="41"/>
      <c r="C60" s="41"/>
      <c r="D60" s="41"/>
      <c r="E60" s="41"/>
      <c r="F60" s="41"/>
      <c r="G60" s="41"/>
      <c r="H60" s="41"/>
      <c r="I60" s="41">
        <v>1</v>
      </c>
      <c r="J60" s="97"/>
      <c r="K60" s="103"/>
      <c r="L60" s="64"/>
      <c r="M60" s="65"/>
      <c r="N60" s="105"/>
      <c r="O60" s="106">
        <v>1</v>
      </c>
      <c r="P60" s="107"/>
      <c r="Q60" s="105"/>
    </row>
    <row r="61" spans="1:18" ht="15.75" customHeight="1">
      <c r="A61" s="40">
        <v>1602</v>
      </c>
      <c r="B61" s="41"/>
      <c r="C61" s="41"/>
      <c r="D61" s="41"/>
      <c r="E61" s="41"/>
      <c r="F61" s="41"/>
      <c r="G61" s="41"/>
      <c r="H61" s="41"/>
      <c r="I61" s="41">
        <v>1</v>
      </c>
      <c r="J61" s="97">
        <v>1</v>
      </c>
      <c r="K61" s="103"/>
      <c r="L61" s="64"/>
      <c r="M61" s="65"/>
      <c r="N61" s="67"/>
      <c r="O61" s="106">
        <v>1</v>
      </c>
      <c r="P61" s="108"/>
      <c r="Q61" s="67"/>
    </row>
    <row r="62" spans="1:18" ht="15.75" customHeight="1">
      <c r="A62" s="40">
        <v>1701</v>
      </c>
      <c r="B62" s="41"/>
      <c r="C62" s="41"/>
      <c r="D62" s="41"/>
      <c r="E62" s="41"/>
      <c r="F62" s="41"/>
      <c r="G62" s="41"/>
      <c r="H62" s="41"/>
      <c r="I62" s="41"/>
      <c r="J62" s="97"/>
      <c r="K62" s="103"/>
      <c r="L62" s="64"/>
      <c r="M62" s="65"/>
      <c r="N62" s="67"/>
      <c r="O62" s="106"/>
      <c r="P62" s="108"/>
      <c r="Q62" s="67"/>
    </row>
    <row r="63" spans="1:18" ht="15.75" customHeight="1">
      <c r="A63" s="40">
        <v>1702</v>
      </c>
      <c r="B63" s="41"/>
      <c r="C63" s="41"/>
      <c r="D63" s="41"/>
      <c r="E63" s="41"/>
      <c r="F63" s="41"/>
      <c r="G63" s="41"/>
      <c r="H63" s="41"/>
      <c r="I63" s="41"/>
      <c r="J63" s="97"/>
      <c r="K63" s="103"/>
      <c r="L63" s="64"/>
      <c r="M63" s="65"/>
      <c r="N63" s="64"/>
      <c r="O63" s="65"/>
      <c r="P63" s="66"/>
      <c r="Q63" s="67"/>
    </row>
    <row r="64" spans="1:18" ht="15.75" customHeight="1">
      <c r="A64" s="40">
        <v>1801</v>
      </c>
      <c r="B64" s="41"/>
      <c r="C64" s="41"/>
      <c r="D64" s="41"/>
      <c r="E64" s="41"/>
      <c r="F64" s="41"/>
      <c r="G64" s="41"/>
      <c r="H64" s="41"/>
      <c r="I64" s="41"/>
      <c r="J64" s="97"/>
      <c r="K64" s="103"/>
      <c r="L64" s="64"/>
      <c r="M64" s="65"/>
      <c r="N64" s="68" t="s">
        <v>58</v>
      </c>
      <c r="O64" s="69">
        <v>6</v>
      </c>
      <c r="P64" s="70">
        <f>J67</f>
        <v>8</v>
      </c>
      <c r="Q64" s="71" t="s">
        <v>10</v>
      </c>
    </row>
    <row r="65" spans="1:18" ht="15.75" customHeight="1">
      <c r="A65" s="40">
        <v>1802</v>
      </c>
      <c r="B65" s="41"/>
      <c r="C65" s="41"/>
      <c r="D65" s="41"/>
      <c r="E65" s="41"/>
      <c r="F65" s="41"/>
      <c r="G65" s="41"/>
      <c r="H65" s="41"/>
      <c r="I65" s="41"/>
      <c r="J65" s="97"/>
      <c r="K65" s="103"/>
      <c r="L65" s="64"/>
      <c r="M65" s="65"/>
      <c r="N65" s="72" t="s">
        <v>60</v>
      </c>
      <c r="O65" s="73">
        <f>IF(O64/B50=0,"",O64/B50)</f>
        <v>0.5</v>
      </c>
      <c r="P65" s="74">
        <f>IF(O64/P64=0,"",O64/P64)</f>
        <v>0.75</v>
      </c>
      <c r="Q65" s="75" t="s">
        <v>61</v>
      </c>
    </row>
    <row r="66" spans="1:18" ht="15.75" customHeight="1">
      <c r="A66" s="40">
        <v>1901</v>
      </c>
      <c r="B66" s="41"/>
      <c r="C66" s="41"/>
      <c r="D66" s="41"/>
      <c r="E66" s="41"/>
      <c r="F66" s="41"/>
      <c r="G66" s="41"/>
      <c r="H66" s="41"/>
      <c r="I66" s="41"/>
      <c r="J66" s="97"/>
      <c r="K66" s="109"/>
      <c r="L66" s="110"/>
      <c r="M66" s="111"/>
      <c r="N66" s="77"/>
      <c r="O66" s="78"/>
      <c r="P66" s="78"/>
      <c r="Q66" s="79"/>
    </row>
    <row r="67" spans="1:18" ht="18" customHeight="1">
      <c r="A67" s="28"/>
      <c r="B67" s="1"/>
      <c r="C67" s="151" t="s">
        <v>83</v>
      </c>
      <c r="D67" s="152"/>
      <c r="E67" s="152"/>
      <c r="F67" s="152"/>
      <c r="G67" s="152"/>
      <c r="H67" s="152"/>
      <c r="I67" s="153"/>
      <c r="J67" s="80">
        <f>SUM(J56:J63)</f>
        <v>8</v>
      </c>
      <c r="K67" s="81">
        <f>IF(J57=0,"",J57/B50)</f>
        <v>0.41666666666666669</v>
      </c>
      <c r="L67" s="81">
        <f>IF(J67=0,"",J67/B50)</f>
        <v>0.66666666666666663</v>
      </c>
      <c r="M67" s="81">
        <f>IF(J57=0,"",L67-K67)</f>
        <v>0.24999999999999994</v>
      </c>
      <c r="N67" s="2"/>
      <c r="O67" s="1"/>
      <c r="P67" s="25"/>
      <c r="Q67" s="2"/>
    </row>
    <row r="68" spans="1:18" ht="12.75" customHeight="1">
      <c r="K68" s="35"/>
      <c r="L68" s="35"/>
      <c r="M68" s="35"/>
    </row>
    <row r="69" spans="1:18" ht="12.75" customHeight="1"/>
    <row r="70" spans="1:18" ht="26.25" customHeight="1">
      <c r="A70" s="154" t="s">
        <v>72</v>
      </c>
      <c r="B70" s="155"/>
      <c r="C70" s="155"/>
      <c r="D70" s="155"/>
      <c r="E70" s="155"/>
      <c r="F70" s="155"/>
      <c r="G70" s="155"/>
      <c r="H70" s="155"/>
      <c r="I70" s="155"/>
      <c r="J70" s="82" t="s">
        <v>53</v>
      </c>
      <c r="K70" s="1"/>
      <c r="L70" s="2"/>
      <c r="M70" s="2"/>
      <c r="N70" s="1"/>
      <c r="O70" s="2"/>
      <c r="P70" s="1"/>
      <c r="Q70" s="1"/>
      <c r="R70" s="1"/>
    </row>
    <row r="71" spans="1:18" ht="20.25" customHeight="1">
      <c r="A71" s="156" t="s">
        <v>9</v>
      </c>
      <c r="B71" s="157" t="s">
        <v>73</v>
      </c>
      <c r="C71" s="152"/>
      <c r="D71" s="152"/>
      <c r="E71" s="152"/>
      <c r="F71" s="152"/>
      <c r="G71" s="152"/>
      <c r="H71" s="152"/>
      <c r="I71" s="153"/>
      <c r="J71" s="158" t="s">
        <v>10</v>
      </c>
      <c r="K71" s="150" t="s">
        <v>2</v>
      </c>
      <c r="L71" s="150" t="s">
        <v>3</v>
      </c>
      <c r="M71" s="159" t="s">
        <v>4</v>
      </c>
      <c r="N71" s="150" t="s">
        <v>5</v>
      </c>
      <c r="O71" s="148" t="s">
        <v>6</v>
      </c>
      <c r="P71" s="148" t="s">
        <v>7</v>
      </c>
      <c r="Q71" s="150" t="s">
        <v>8</v>
      </c>
    </row>
    <row r="72" spans="1:18" ht="15.75" customHeight="1">
      <c r="A72" s="149"/>
      <c r="B72" s="40" t="s">
        <v>74</v>
      </c>
      <c r="C72" s="40" t="s">
        <v>75</v>
      </c>
      <c r="D72" s="40" t="s">
        <v>76</v>
      </c>
      <c r="E72" s="40" t="s">
        <v>77</v>
      </c>
      <c r="F72" s="40" t="s">
        <v>78</v>
      </c>
      <c r="G72" s="40" t="s">
        <v>79</v>
      </c>
      <c r="H72" s="40" t="s">
        <v>80</v>
      </c>
      <c r="I72" s="40" t="s">
        <v>81</v>
      </c>
      <c r="J72" s="149"/>
      <c r="K72" s="149"/>
      <c r="L72" s="149"/>
      <c r="M72" s="149"/>
      <c r="N72" s="149"/>
      <c r="O72" s="149"/>
      <c r="P72" s="149"/>
      <c r="Q72" s="149"/>
    </row>
    <row r="73" spans="1:18" ht="15.75" customHeight="1">
      <c r="A73" s="40">
        <v>1102</v>
      </c>
      <c r="B73" s="41">
        <v>23</v>
      </c>
      <c r="C73" s="41"/>
      <c r="D73" s="41"/>
      <c r="E73" s="41"/>
      <c r="F73" s="41"/>
      <c r="G73" s="41"/>
      <c r="H73" s="41"/>
      <c r="I73" s="41"/>
      <c r="J73" s="97"/>
      <c r="K73" s="98"/>
      <c r="L73" s="99"/>
      <c r="M73" s="100"/>
      <c r="N73" s="101"/>
      <c r="O73" s="48">
        <f>B73</f>
        <v>23</v>
      </c>
      <c r="P73" s="102"/>
      <c r="Q73" s="101"/>
    </row>
    <row r="74" spans="1:18" ht="15.75" customHeight="1">
      <c r="A74" s="40">
        <v>1201</v>
      </c>
      <c r="B74" s="41"/>
      <c r="C74" s="41">
        <v>20</v>
      </c>
      <c r="D74" s="41"/>
      <c r="E74" s="41"/>
      <c r="F74" s="41"/>
      <c r="G74" s="41"/>
      <c r="H74" s="41"/>
      <c r="I74" s="41"/>
      <c r="J74" s="97"/>
      <c r="K74" s="103"/>
      <c r="L74" s="64"/>
      <c r="M74" s="104"/>
      <c r="N74" s="52">
        <f>IF(C74=0,"",C74/B73)</f>
        <v>0.86956521739130432</v>
      </c>
      <c r="O74" s="53">
        <v>20</v>
      </c>
      <c r="P74" s="54">
        <f t="shared" ref="P74:P82" si="6">IF(O74=0,"",O74/O73)</f>
        <v>0.86956521739130432</v>
      </c>
      <c r="Q74" s="54">
        <f t="shared" ref="Q74:Q82" si="7">IF(O74=0,"",100%-P74)</f>
        <v>0.13043478260869568</v>
      </c>
    </row>
    <row r="75" spans="1:18" ht="15.75" customHeight="1">
      <c r="A75" s="40">
        <v>1202</v>
      </c>
      <c r="B75" s="41"/>
      <c r="C75" s="41"/>
      <c r="D75" s="41">
        <v>18</v>
      </c>
      <c r="E75" s="41"/>
      <c r="F75" s="41"/>
      <c r="G75" s="41"/>
      <c r="H75" s="41"/>
      <c r="I75" s="41"/>
      <c r="J75" s="97"/>
      <c r="K75" s="103"/>
      <c r="L75" s="64"/>
      <c r="M75" s="104"/>
      <c r="N75" s="52">
        <f>IF(D75=0,"",D75/C74)</f>
        <v>0.9</v>
      </c>
      <c r="O75" s="53">
        <v>18</v>
      </c>
      <c r="P75" s="54">
        <f t="shared" si="6"/>
        <v>0.9</v>
      </c>
      <c r="Q75" s="54">
        <f t="shared" si="7"/>
        <v>9.9999999999999978E-2</v>
      </c>
      <c r="R75" s="87">
        <f>O75/O73</f>
        <v>0.78260869565217395</v>
      </c>
    </row>
    <row r="76" spans="1:18" ht="15.75" customHeight="1">
      <c r="A76" s="40">
        <v>1301</v>
      </c>
      <c r="B76" s="41"/>
      <c r="C76" s="41"/>
      <c r="D76" s="41"/>
      <c r="E76" s="41">
        <v>16</v>
      </c>
      <c r="F76" s="41"/>
      <c r="G76" s="41"/>
      <c r="H76" s="41"/>
      <c r="I76" s="41"/>
      <c r="J76" s="97"/>
      <c r="K76" s="103"/>
      <c r="L76" s="64"/>
      <c r="M76" s="104"/>
      <c r="N76" s="52">
        <f>IF(E76=0,"",E76/D75)</f>
        <v>0.88888888888888884</v>
      </c>
      <c r="O76" s="53">
        <v>17</v>
      </c>
      <c r="P76" s="54">
        <f t="shared" si="6"/>
        <v>0.94444444444444442</v>
      </c>
      <c r="Q76" s="54">
        <f t="shared" si="7"/>
        <v>5.555555555555558E-2</v>
      </c>
    </row>
    <row r="77" spans="1:18" ht="15.75" customHeight="1">
      <c r="A77" s="40">
        <v>1302</v>
      </c>
      <c r="B77" s="41"/>
      <c r="C77" s="41"/>
      <c r="D77" s="41"/>
      <c r="E77" s="41"/>
      <c r="F77" s="41">
        <v>16</v>
      </c>
      <c r="G77" s="41"/>
      <c r="H77" s="41"/>
      <c r="I77" s="41"/>
      <c r="J77" s="97"/>
      <c r="K77" s="103"/>
      <c r="L77" s="64"/>
      <c r="M77" s="104"/>
      <c r="N77" s="52">
        <f>IF(F77=0,"",F77/E76)</f>
        <v>1</v>
      </c>
      <c r="O77" s="53">
        <v>17</v>
      </c>
      <c r="P77" s="54">
        <f t="shared" si="6"/>
        <v>1</v>
      </c>
      <c r="Q77" s="54">
        <f t="shared" si="7"/>
        <v>0</v>
      </c>
    </row>
    <row r="78" spans="1:18" ht="15.75" customHeight="1">
      <c r="A78" s="40">
        <v>1401</v>
      </c>
      <c r="B78" s="41"/>
      <c r="C78" s="41"/>
      <c r="D78" s="41"/>
      <c r="E78" s="41"/>
      <c r="F78" s="41"/>
      <c r="G78" s="41">
        <v>14</v>
      </c>
      <c r="H78" s="41"/>
      <c r="I78" s="41"/>
      <c r="J78" s="97"/>
      <c r="K78" s="103"/>
      <c r="L78" s="64"/>
      <c r="M78" s="104"/>
      <c r="N78" s="52">
        <f>IF(G78=0,"",G78/F77)</f>
        <v>0.875</v>
      </c>
      <c r="O78" s="53">
        <v>16</v>
      </c>
      <c r="P78" s="54">
        <f t="shared" si="6"/>
        <v>0.94117647058823528</v>
      </c>
      <c r="Q78" s="54">
        <f t="shared" si="7"/>
        <v>5.8823529411764719E-2</v>
      </c>
    </row>
    <row r="79" spans="1:18" ht="15.75" customHeight="1">
      <c r="A79" s="40">
        <v>1402</v>
      </c>
      <c r="B79" s="41"/>
      <c r="C79" s="41"/>
      <c r="D79" s="41"/>
      <c r="E79" s="41"/>
      <c r="F79" s="41"/>
      <c r="G79" s="41"/>
      <c r="H79" s="41">
        <v>14</v>
      </c>
      <c r="I79" s="41"/>
      <c r="J79" s="97"/>
      <c r="K79" s="103"/>
      <c r="L79" s="64"/>
      <c r="M79" s="104"/>
      <c r="N79" s="52">
        <f>IF(H79=0,"",H79/G78)</f>
        <v>1</v>
      </c>
      <c r="O79" s="53">
        <v>16</v>
      </c>
      <c r="P79" s="54">
        <f t="shared" si="6"/>
        <v>1</v>
      </c>
      <c r="Q79" s="54">
        <f t="shared" si="7"/>
        <v>0</v>
      </c>
    </row>
    <row r="80" spans="1:18" ht="15.75" customHeight="1">
      <c r="A80" s="40">
        <v>1501</v>
      </c>
      <c r="B80" s="41"/>
      <c r="C80" s="41"/>
      <c r="D80" s="41"/>
      <c r="E80" s="41"/>
      <c r="F80" s="41"/>
      <c r="G80" s="41"/>
      <c r="H80" s="41"/>
      <c r="I80" s="41">
        <v>14</v>
      </c>
      <c r="J80" s="97">
        <v>12</v>
      </c>
      <c r="K80" s="103"/>
      <c r="L80" s="64"/>
      <c r="M80" s="104"/>
      <c r="N80" s="52">
        <f>IF(I80=0,"",I80/H79)</f>
        <v>1</v>
      </c>
      <c r="O80" s="53">
        <v>16</v>
      </c>
      <c r="P80" s="54">
        <f t="shared" si="6"/>
        <v>1</v>
      </c>
      <c r="Q80" s="54">
        <f t="shared" si="7"/>
        <v>0</v>
      </c>
    </row>
    <row r="81" spans="1:18" ht="15.75" customHeight="1">
      <c r="A81" s="40">
        <v>1502</v>
      </c>
      <c r="B81" s="41"/>
      <c r="C81" s="41"/>
      <c r="D81" s="41"/>
      <c r="E81" s="41"/>
      <c r="F81" s="41"/>
      <c r="G81" s="41"/>
      <c r="H81" s="41"/>
      <c r="I81" s="41">
        <v>3</v>
      </c>
      <c r="J81" s="97">
        <v>2</v>
      </c>
      <c r="K81" s="103"/>
      <c r="L81" s="64"/>
      <c r="M81" s="104"/>
      <c r="N81" s="52"/>
      <c r="O81" s="53">
        <v>4</v>
      </c>
      <c r="P81" s="54">
        <f t="shared" si="6"/>
        <v>0.25</v>
      </c>
      <c r="Q81" s="54">
        <f t="shared" si="7"/>
        <v>0.75</v>
      </c>
    </row>
    <row r="82" spans="1:18" ht="15.75" customHeight="1">
      <c r="A82" s="40">
        <v>1601</v>
      </c>
      <c r="B82" s="41"/>
      <c r="C82" s="41"/>
      <c r="D82" s="41"/>
      <c r="E82" s="41"/>
      <c r="F82" s="41"/>
      <c r="G82" s="41"/>
      <c r="H82" s="41"/>
      <c r="I82" s="41">
        <v>1</v>
      </c>
      <c r="J82" s="97"/>
      <c r="K82" s="103"/>
      <c r="L82" s="64"/>
      <c r="M82" s="104"/>
      <c r="N82" s="52"/>
      <c r="O82" s="53">
        <v>1</v>
      </c>
      <c r="P82" s="54">
        <f t="shared" si="6"/>
        <v>0.25</v>
      </c>
      <c r="Q82" s="54">
        <f t="shared" si="7"/>
        <v>0.75</v>
      </c>
    </row>
    <row r="83" spans="1:18" ht="15.75" customHeight="1">
      <c r="A83" s="40">
        <v>1602</v>
      </c>
      <c r="B83" s="41"/>
      <c r="C83" s="41"/>
      <c r="D83" s="41"/>
      <c r="E83" s="41"/>
      <c r="F83" s="41"/>
      <c r="G83" s="41"/>
      <c r="H83" s="41"/>
      <c r="I83" s="41">
        <v>2</v>
      </c>
      <c r="J83" s="97">
        <v>1</v>
      </c>
      <c r="K83" s="103"/>
      <c r="L83" s="64"/>
      <c r="M83" s="65"/>
      <c r="N83" s="105"/>
      <c r="O83" s="106">
        <v>2</v>
      </c>
      <c r="P83" s="107"/>
      <c r="Q83" s="105"/>
    </row>
    <row r="84" spans="1:18" ht="15.75" customHeight="1">
      <c r="A84" s="40">
        <v>1701</v>
      </c>
      <c r="B84" s="41"/>
      <c r="C84" s="41"/>
      <c r="D84" s="41"/>
      <c r="E84" s="41"/>
      <c r="F84" s="41"/>
      <c r="G84" s="41"/>
      <c r="H84" s="41"/>
      <c r="I84" s="41"/>
      <c r="J84" s="97"/>
      <c r="K84" s="103"/>
      <c r="L84" s="64"/>
      <c r="M84" s="65"/>
      <c r="N84" s="67"/>
      <c r="O84" s="106"/>
      <c r="P84" s="108"/>
      <c r="Q84" s="67"/>
    </row>
    <row r="85" spans="1:18" ht="15.75" customHeight="1">
      <c r="A85" s="40">
        <v>1702</v>
      </c>
      <c r="B85" s="41"/>
      <c r="C85" s="41"/>
      <c r="D85" s="41"/>
      <c r="E85" s="41"/>
      <c r="F85" s="41"/>
      <c r="G85" s="41"/>
      <c r="H85" s="41"/>
      <c r="I85" s="41"/>
      <c r="J85" s="97"/>
      <c r="K85" s="103"/>
      <c r="L85" s="64"/>
      <c r="M85" s="65"/>
      <c r="N85" s="67"/>
      <c r="O85" s="106"/>
      <c r="P85" s="108"/>
      <c r="Q85" s="67"/>
    </row>
    <row r="86" spans="1:18" ht="15.75" customHeight="1">
      <c r="A86" s="40">
        <v>1801</v>
      </c>
      <c r="B86" s="41"/>
      <c r="C86" s="41"/>
      <c r="D86" s="41"/>
      <c r="E86" s="41"/>
      <c r="F86" s="41"/>
      <c r="G86" s="41"/>
      <c r="H86" s="41"/>
      <c r="I86" s="41"/>
      <c r="J86" s="97"/>
      <c r="K86" s="103"/>
      <c r="L86" s="64"/>
      <c r="M86" s="65"/>
      <c r="N86" s="64"/>
      <c r="O86" s="65"/>
      <c r="P86" s="66"/>
      <c r="Q86" s="67"/>
    </row>
    <row r="87" spans="1:18" ht="15.75" customHeight="1">
      <c r="A87" s="40">
        <v>1802</v>
      </c>
      <c r="B87" s="41"/>
      <c r="C87" s="41"/>
      <c r="D87" s="41"/>
      <c r="E87" s="41"/>
      <c r="F87" s="41"/>
      <c r="G87" s="41"/>
      <c r="H87" s="41"/>
      <c r="I87" s="41"/>
      <c r="J87" s="97"/>
      <c r="K87" s="103"/>
      <c r="L87" s="64"/>
      <c r="M87" s="65"/>
      <c r="N87" s="68" t="s">
        <v>58</v>
      </c>
      <c r="O87" s="69">
        <v>14</v>
      </c>
      <c r="P87" s="70">
        <f>J90</f>
        <v>15</v>
      </c>
      <c r="Q87" s="71" t="s">
        <v>10</v>
      </c>
    </row>
    <row r="88" spans="1:18" ht="15.75" customHeight="1">
      <c r="A88" s="40">
        <v>1901</v>
      </c>
      <c r="B88" s="41"/>
      <c r="C88" s="41"/>
      <c r="D88" s="41"/>
      <c r="E88" s="41"/>
      <c r="F88" s="41"/>
      <c r="G88" s="41"/>
      <c r="H88" s="41"/>
      <c r="I88" s="41"/>
      <c r="J88" s="97"/>
      <c r="K88" s="103"/>
      <c r="L88" s="64"/>
      <c r="M88" s="65"/>
      <c r="N88" s="72" t="s">
        <v>60</v>
      </c>
      <c r="O88" s="73">
        <f>IF(O87/B73=0,"",O87/B73)</f>
        <v>0.60869565217391308</v>
      </c>
      <c r="P88" s="74">
        <f>IF(O87/P87=0,"",O87/P87)</f>
        <v>0.93333333333333335</v>
      </c>
      <c r="Q88" s="75" t="s">
        <v>61</v>
      </c>
    </row>
    <row r="89" spans="1:18" ht="15.75" customHeight="1">
      <c r="A89" s="40">
        <v>1902</v>
      </c>
      <c r="B89" s="41"/>
      <c r="C89" s="41"/>
      <c r="D89" s="41"/>
      <c r="E89" s="41"/>
      <c r="F89" s="41"/>
      <c r="G89" s="41"/>
      <c r="H89" s="41"/>
      <c r="I89" s="41"/>
      <c r="J89" s="97"/>
      <c r="K89" s="109"/>
      <c r="L89" s="110"/>
      <c r="M89" s="111"/>
      <c r="N89" s="77"/>
      <c r="O89" s="78"/>
      <c r="P89" s="78"/>
      <c r="Q89" s="79"/>
    </row>
    <row r="90" spans="1:18" ht="18" customHeight="1">
      <c r="A90" s="28"/>
      <c r="B90" s="1"/>
      <c r="C90" s="151" t="s">
        <v>83</v>
      </c>
      <c r="D90" s="152"/>
      <c r="E90" s="152"/>
      <c r="F90" s="152"/>
      <c r="G90" s="152"/>
      <c r="H90" s="152"/>
      <c r="I90" s="153"/>
      <c r="J90" s="80">
        <f>SUM(J78:J86)</f>
        <v>15</v>
      </c>
      <c r="K90" s="81">
        <f>IF(J80=0,"",J80/B73)</f>
        <v>0.52173913043478259</v>
      </c>
      <c r="L90" s="81">
        <f>IF(J90=0,"",J90/B73)</f>
        <v>0.65217391304347827</v>
      </c>
      <c r="M90" s="81">
        <f>IF(J80=0,"",L90-K90)</f>
        <v>0.13043478260869568</v>
      </c>
      <c r="N90" s="2"/>
      <c r="O90" s="1"/>
      <c r="P90" s="25"/>
      <c r="Q90" s="2"/>
    </row>
    <row r="91" spans="1:18" ht="12.75" customHeight="1"/>
    <row r="92" spans="1:18" ht="12.75" customHeight="1"/>
    <row r="93" spans="1:18" ht="26.25" customHeight="1">
      <c r="A93" s="154" t="s">
        <v>72</v>
      </c>
      <c r="B93" s="155"/>
      <c r="C93" s="155"/>
      <c r="D93" s="155"/>
      <c r="E93" s="155"/>
      <c r="F93" s="155"/>
      <c r="G93" s="155"/>
      <c r="H93" s="155"/>
      <c r="I93" s="155"/>
      <c r="J93" s="82" t="s">
        <v>56</v>
      </c>
      <c r="K93" s="1"/>
      <c r="L93" s="2"/>
      <c r="M93" s="2"/>
      <c r="N93" s="1"/>
      <c r="O93" s="2"/>
      <c r="P93" s="1"/>
      <c r="Q93" s="1"/>
      <c r="R93" s="1"/>
    </row>
    <row r="94" spans="1:18" ht="20.25" customHeight="1">
      <c r="A94" s="156" t="s">
        <v>9</v>
      </c>
      <c r="B94" s="157" t="s">
        <v>73</v>
      </c>
      <c r="C94" s="152"/>
      <c r="D94" s="152"/>
      <c r="E94" s="152"/>
      <c r="F94" s="152"/>
      <c r="G94" s="152"/>
      <c r="H94" s="152"/>
      <c r="I94" s="153"/>
      <c r="J94" s="158" t="s">
        <v>10</v>
      </c>
      <c r="K94" s="150" t="s">
        <v>2</v>
      </c>
      <c r="L94" s="150" t="s">
        <v>3</v>
      </c>
      <c r="M94" s="159" t="s">
        <v>4</v>
      </c>
      <c r="N94" s="150" t="s">
        <v>5</v>
      </c>
      <c r="O94" s="148" t="s">
        <v>6</v>
      </c>
      <c r="P94" s="148" t="s">
        <v>7</v>
      </c>
      <c r="Q94" s="150" t="s">
        <v>8</v>
      </c>
    </row>
    <row r="95" spans="1:18" ht="15.75" customHeight="1">
      <c r="A95" s="149"/>
      <c r="B95" s="40" t="s">
        <v>74</v>
      </c>
      <c r="C95" s="40" t="s">
        <v>75</v>
      </c>
      <c r="D95" s="40" t="s">
        <v>76</v>
      </c>
      <c r="E95" s="40" t="s">
        <v>77</v>
      </c>
      <c r="F95" s="40" t="s">
        <v>78</v>
      </c>
      <c r="G95" s="40" t="s">
        <v>79</v>
      </c>
      <c r="H95" s="40" t="s">
        <v>80</v>
      </c>
      <c r="I95" s="40" t="s">
        <v>81</v>
      </c>
      <c r="J95" s="149"/>
      <c r="K95" s="149"/>
      <c r="L95" s="149"/>
      <c r="M95" s="149"/>
      <c r="N95" s="149"/>
      <c r="O95" s="149"/>
      <c r="P95" s="149"/>
      <c r="Q95" s="149"/>
    </row>
    <row r="96" spans="1:18" ht="15.75" customHeight="1">
      <c r="A96" s="40">
        <v>1201</v>
      </c>
      <c r="B96" s="41">
        <v>5</v>
      </c>
      <c r="C96" s="41"/>
      <c r="D96" s="41"/>
      <c r="E96" s="41"/>
      <c r="F96" s="41"/>
      <c r="G96" s="41"/>
      <c r="H96" s="41"/>
      <c r="I96" s="41"/>
      <c r="J96" s="97"/>
      <c r="K96" s="98"/>
      <c r="L96" s="99"/>
      <c r="M96" s="100"/>
      <c r="N96" s="101"/>
      <c r="O96" s="48">
        <f>B96</f>
        <v>5</v>
      </c>
      <c r="P96" s="102"/>
      <c r="Q96" s="101"/>
    </row>
    <row r="97" spans="1:18" ht="15.75" customHeight="1">
      <c r="A97" s="40">
        <v>1202</v>
      </c>
      <c r="B97" s="41"/>
      <c r="C97" s="41">
        <v>5</v>
      </c>
      <c r="D97" s="41"/>
      <c r="E97" s="41"/>
      <c r="F97" s="41"/>
      <c r="G97" s="41"/>
      <c r="H97" s="41"/>
      <c r="I97" s="41"/>
      <c r="J97" s="97"/>
      <c r="K97" s="103"/>
      <c r="L97" s="64"/>
      <c r="M97" s="104"/>
      <c r="N97" s="52">
        <f>IF(C97=0,"",C97/B96)</f>
        <v>1</v>
      </c>
      <c r="O97" s="53">
        <v>5</v>
      </c>
      <c r="P97" s="54">
        <f t="shared" ref="P97:P103" si="8">IF(O97=0,"",O97/O96)</f>
        <v>1</v>
      </c>
      <c r="Q97" s="54">
        <f t="shared" ref="Q97:Q103" si="9">IF(O97=0,"",100%-P97)</f>
        <v>0</v>
      </c>
    </row>
    <row r="98" spans="1:18" ht="15.75" customHeight="1">
      <c r="A98" s="40">
        <v>1301</v>
      </c>
      <c r="B98" s="41"/>
      <c r="C98" s="41"/>
      <c r="D98" s="41">
        <v>5</v>
      </c>
      <c r="E98" s="41"/>
      <c r="F98" s="41"/>
      <c r="G98" s="41"/>
      <c r="H98" s="41"/>
      <c r="I98" s="41"/>
      <c r="J98" s="97"/>
      <c r="K98" s="103"/>
      <c r="L98" s="64"/>
      <c r="M98" s="104"/>
      <c r="N98" s="52">
        <f>IF(D98=0,"",D98/C97)</f>
        <v>1</v>
      </c>
      <c r="O98" s="53">
        <v>5</v>
      </c>
      <c r="P98" s="54">
        <f t="shared" si="8"/>
        <v>1</v>
      </c>
      <c r="Q98" s="54">
        <f t="shared" si="9"/>
        <v>0</v>
      </c>
      <c r="R98" s="87">
        <f>O98/O96</f>
        <v>1</v>
      </c>
    </row>
    <row r="99" spans="1:18" ht="15.75" customHeight="1">
      <c r="A99" s="40">
        <v>1302</v>
      </c>
      <c r="B99" s="41"/>
      <c r="C99" s="41"/>
      <c r="D99" s="41"/>
      <c r="E99" s="41">
        <v>5</v>
      </c>
      <c r="F99" s="41"/>
      <c r="G99" s="41"/>
      <c r="H99" s="41"/>
      <c r="I99" s="41"/>
      <c r="J99" s="97"/>
      <c r="K99" s="103"/>
      <c r="L99" s="64"/>
      <c r="M99" s="104"/>
      <c r="N99" s="52">
        <f>IF(E99=0,"",E99/D98)</f>
        <v>1</v>
      </c>
      <c r="O99" s="53">
        <v>5</v>
      </c>
      <c r="P99" s="54">
        <f t="shared" si="8"/>
        <v>1</v>
      </c>
      <c r="Q99" s="54">
        <f t="shared" si="9"/>
        <v>0</v>
      </c>
    </row>
    <row r="100" spans="1:18" ht="15.75" customHeight="1">
      <c r="A100" s="40">
        <v>1401</v>
      </c>
      <c r="B100" s="41"/>
      <c r="C100" s="41"/>
      <c r="D100" s="41"/>
      <c r="E100" s="41"/>
      <c r="F100" s="41">
        <v>5</v>
      </c>
      <c r="G100" s="41"/>
      <c r="H100" s="41"/>
      <c r="I100" s="41"/>
      <c r="J100" s="97"/>
      <c r="K100" s="103"/>
      <c r="L100" s="64"/>
      <c r="M100" s="104"/>
      <c r="N100" s="52">
        <f>IF(F100=0,"",F100/E99)</f>
        <v>1</v>
      </c>
      <c r="O100" s="53">
        <v>5</v>
      </c>
      <c r="P100" s="54">
        <f t="shared" si="8"/>
        <v>1</v>
      </c>
      <c r="Q100" s="54">
        <f t="shared" si="9"/>
        <v>0</v>
      </c>
    </row>
    <row r="101" spans="1:18" ht="15.75" customHeight="1">
      <c r="A101" s="40">
        <v>1402</v>
      </c>
      <c r="B101" s="41"/>
      <c r="C101" s="41"/>
      <c r="D101" s="41"/>
      <c r="E101" s="41"/>
      <c r="F101" s="41"/>
      <c r="G101" s="41">
        <v>4</v>
      </c>
      <c r="H101" s="41"/>
      <c r="I101" s="41"/>
      <c r="J101" s="97"/>
      <c r="K101" s="103"/>
      <c r="L101" s="64"/>
      <c r="M101" s="104"/>
      <c r="N101" s="52">
        <f>IF(G101=0,"",G101/F100)</f>
        <v>0.8</v>
      </c>
      <c r="O101" s="53">
        <v>4</v>
      </c>
      <c r="P101" s="54">
        <f t="shared" si="8"/>
        <v>0.8</v>
      </c>
      <c r="Q101" s="54">
        <f t="shared" si="9"/>
        <v>0.19999999999999996</v>
      </c>
    </row>
    <row r="102" spans="1:18" ht="15.75" customHeight="1">
      <c r="A102" s="40">
        <v>1501</v>
      </c>
      <c r="B102" s="41"/>
      <c r="C102" s="41"/>
      <c r="D102" s="41"/>
      <c r="E102" s="41"/>
      <c r="F102" s="41"/>
      <c r="G102" s="41"/>
      <c r="H102" s="41">
        <v>4</v>
      </c>
      <c r="I102" s="41"/>
      <c r="J102" s="97"/>
      <c r="K102" s="103"/>
      <c r="L102" s="64"/>
      <c r="M102" s="104"/>
      <c r="N102" s="52">
        <f>IF(H102=0,"",H102/G101)</f>
        <v>1</v>
      </c>
      <c r="O102" s="53">
        <v>4</v>
      </c>
      <c r="P102" s="54">
        <f t="shared" si="8"/>
        <v>1</v>
      </c>
      <c r="Q102" s="54">
        <f t="shared" si="9"/>
        <v>0</v>
      </c>
    </row>
    <row r="103" spans="1:18" ht="15.75" customHeight="1">
      <c r="A103" s="40">
        <v>1502</v>
      </c>
      <c r="B103" s="41"/>
      <c r="C103" s="41"/>
      <c r="D103" s="41"/>
      <c r="E103" s="41"/>
      <c r="F103" s="41"/>
      <c r="G103" s="41"/>
      <c r="H103" s="41"/>
      <c r="I103" s="41">
        <v>4</v>
      </c>
      <c r="J103" s="97">
        <v>3</v>
      </c>
      <c r="K103" s="103"/>
      <c r="L103" s="64"/>
      <c r="M103" s="104"/>
      <c r="N103" s="52">
        <f>IF(I103=0,"",I103/H102)</f>
        <v>1</v>
      </c>
      <c r="O103" s="53">
        <v>4</v>
      </c>
      <c r="P103" s="54">
        <f t="shared" si="8"/>
        <v>1</v>
      </c>
      <c r="Q103" s="54">
        <f t="shared" si="9"/>
        <v>0</v>
      </c>
    </row>
    <row r="104" spans="1:18" ht="15.75" customHeight="1">
      <c r="A104" s="40">
        <v>1601</v>
      </c>
      <c r="B104" s="41"/>
      <c r="C104" s="41"/>
      <c r="D104" s="41"/>
      <c r="E104" s="41"/>
      <c r="F104" s="41"/>
      <c r="G104" s="41"/>
      <c r="H104" s="41"/>
      <c r="I104" s="41">
        <v>1</v>
      </c>
      <c r="J104" s="97">
        <v>1</v>
      </c>
      <c r="K104" s="103"/>
      <c r="L104" s="64"/>
      <c r="M104" s="104"/>
      <c r="N104" s="52"/>
      <c r="O104" s="53">
        <v>1</v>
      </c>
      <c r="P104" s="54"/>
      <c r="Q104" s="54"/>
    </row>
    <row r="105" spans="1:18" ht="15.75" customHeight="1">
      <c r="A105" s="40">
        <v>1602</v>
      </c>
      <c r="B105" s="41"/>
      <c r="C105" s="41"/>
      <c r="D105" s="41"/>
      <c r="E105" s="41"/>
      <c r="F105" s="41"/>
      <c r="G105" s="41"/>
      <c r="H105" s="41"/>
      <c r="I105" s="41">
        <v>0</v>
      </c>
      <c r="J105" s="97">
        <v>0</v>
      </c>
      <c r="K105" s="103"/>
      <c r="L105" s="64"/>
      <c r="M105" s="104"/>
      <c r="N105" s="52"/>
      <c r="O105" s="53"/>
      <c r="P105" s="54" t="str">
        <f>IF(O105=0,"",O105/O104)</f>
        <v/>
      </c>
      <c r="Q105" s="54" t="str">
        <f>IF(O105=0,"",100%-P105)</f>
        <v/>
      </c>
    </row>
    <row r="106" spans="1:18" ht="15.75" customHeight="1">
      <c r="A106" s="40">
        <v>1701</v>
      </c>
      <c r="B106" s="41"/>
      <c r="C106" s="41"/>
      <c r="D106" s="41"/>
      <c r="E106" s="41"/>
      <c r="F106" s="41"/>
      <c r="G106" s="41"/>
      <c r="H106" s="41"/>
      <c r="I106" s="41"/>
      <c r="J106" s="97"/>
      <c r="K106" s="103"/>
      <c r="L106" s="64"/>
      <c r="M106" s="65"/>
      <c r="N106" s="105"/>
      <c r="O106" s="106"/>
      <c r="P106" s="107"/>
      <c r="Q106" s="105"/>
    </row>
    <row r="107" spans="1:18" ht="15.75" customHeight="1">
      <c r="A107" s="40">
        <v>1702</v>
      </c>
      <c r="B107" s="41"/>
      <c r="C107" s="41"/>
      <c r="D107" s="41"/>
      <c r="E107" s="41"/>
      <c r="F107" s="41"/>
      <c r="G107" s="41"/>
      <c r="H107" s="41"/>
      <c r="I107" s="41"/>
      <c r="J107" s="97"/>
      <c r="K107" s="103"/>
      <c r="L107" s="64"/>
      <c r="M107" s="65"/>
      <c r="N107" s="67"/>
      <c r="O107" s="106"/>
      <c r="P107" s="108"/>
      <c r="Q107" s="67"/>
    </row>
    <row r="108" spans="1:18" ht="15.75" customHeight="1">
      <c r="A108" s="40">
        <v>1801</v>
      </c>
      <c r="B108" s="41"/>
      <c r="C108" s="41"/>
      <c r="D108" s="41"/>
      <c r="E108" s="41"/>
      <c r="F108" s="41"/>
      <c r="G108" s="41"/>
      <c r="H108" s="41"/>
      <c r="I108" s="41"/>
      <c r="J108" s="97"/>
      <c r="K108" s="103"/>
      <c r="L108" s="64"/>
      <c r="M108" s="65"/>
      <c r="N108" s="67"/>
      <c r="O108" s="106"/>
      <c r="P108" s="108"/>
      <c r="Q108" s="67"/>
    </row>
    <row r="109" spans="1:18" ht="15.75" customHeight="1">
      <c r="A109" s="40">
        <v>1802</v>
      </c>
      <c r="B109" s="41"/>
      <c r="C109" s="41"/>
      <c r="D109" s="41"/>
      <c r="E109" s="41"/>
      <c r="F109" s="41"/>
      <c r="G109" s="41"/>
      <c r="H109" s="41"/>
      <c r="I109" s="41"/>
      <c r="J109" s="97"/>
      <c r="K109" s="103"/>
      <c r="L109" s="64"/>
      <c r="M109" s="65"/>
      <c r="N109" s="64"/>
      <c r="O109" s="65"/>
      <c r="P109" s="66"/>
      <c r="Q109" s="67"/>
    </row>
    <row r="110" spans="1:18" ht="15.75" customHeight="1">
      <c r="A110" s="40">
        <v>1901</v>
      </c>
      <c r="B110" s="41"/>
      <c r="C110" s="41"/>
      <c r="D110" s="41"/>
      <c r="E110" s="41"/>
      <c r="F110" s="41"/>
      <c r="G110" s="41"/>
      <c r="H110" s="41"/>
      <c r="I110" s="41"/>
      <c r="J110" s="97"/>
      <c r="K110" s="103"/>
      <c r="L110" s="64"/>
      <c r="M110" s="65"/>
      <c r="N110" s="68" t="s">
        <v>58</v>
      </c>
      <c r="O110" s="69">
        <v>3</v>
      </c>
      <c r="P110" s="70">
        <f>IF(SUM(J98:J105)=0,"",SUM(J98:J105))</f>
        <v>4</v>
      </c>
      <c r="Q110" s="71" t="s">
        <v>10</v>
      </c>
    </row>
    <row r="111" spans="1:18" ht="15.75" customHeight="1">
      <c r="A111" s="40">
        <v>1902</v>
      </c>
      <c r="B111" s="41"/>
      <c r="C111" s="41"/>
      <c r="D111" s="41"/>
      <c r="E111" s="41"/>
      <c r="F111" s="41"/>
      <c r="G111" s="41"/>
      <c r="H111" s="41"/>
      <c r="I111" s="41"/>
      <c r="J111" s="97"/>
      <c r="K111" s="103"/>
      <c r="L111" s="64"/>
      <c r="M111" s="65"/>
      <c r="N111" s="72" t="s">
        <v>60</v>
      </c>
      <c r="O111" s="73">
        <f>IF(O110/B96=0,"",O110/B96)</f>
        <v>0.6</v>
      </c>
      <c r="P111" s="74">
        <f>IF(O110/P110=0,"",O110/P110)</f>
        <v>0.75</v>
      </c>
      <c r="Q111" s="75" t="s">
        <v>61</v>
      </c>
    </row>
    <row r="112" spans="1:18" ht="15.75" customHeight="1">
      <c r="A112" s="40">
        <v>2001</v>
      </c>
      <c r="B112" s="41"/>
      <c r="C112" s="41"/>
      <c r="D112" s="41"/>
      <c r="E112" s="41"/>
      <c r="F112" s="41"/>
      <c r="G112" s="41"/>
      <c r="H112" s="41"/>
      <c r="I112" s="41"/>
      <c r="J112" s="97"/>
      <c r="K112" s="109"/>
      <c r="L112" s="110"/>
      <c r="M112" s="111"/>
      <c r="N112" s="77"/>
      <c r="O112" s="78"/>
      <c r="P112" s="78"/>
      <c r="Q112" s="79"/>
    </row>
    <row r="113" spans="1:18" ht="18" customHeight="1">
      <c r="A113" s="28"/>
      <c r="B113" s="1"/>
      <c r="C113" s="151" t="s">
        <v>83</v>
      </c>
      <c r="D113" s="152"/>
      <c r="E113" s="152"/>
      <c r="F113" s="152"/>
      <c r="G113" s="152"/>
      <c r="H113" s="152"/>
      <c r="I113" s="153"/>
      <c r="J113" s="80">
        <f>SUM(J99:J109)</f>
        <v>4</v>
      </c>
      <c r="K113" s="81">
        <f>IF(J103=0,"",J103/B96)</f>
        <v>0.6</v>
      </c>
      <c r="L113" s="81">
        <f>IF(J113=0,"",J113/B96)</f>
        <v>0.8</v>
      </c>
      <c r="M113" s="81">
        <f>IF(J103=0,"",L113-K113)</f>
        <v>0.20000000000000007</v>
      </c>
      <c r="N113" s="2"/>
      <c r="O113" s="1"/>
      <c r="P113" s="25"/>
      <c r="Q113" s="2"/>
    </row>
    <row r="114" spans="1:18" ht="12.75" customHeight="1"/>
    <row r="115" spans="1:18" ht="12.75" customHeight="1"/>
    <row r="116" spans="1:18" ht="26.25" customHeight="1">
      <c r="A116" s="154" t="s">
        <v>72</v>
      </c>
      <c r="B116" s="155"/>
      <c r="C116" s="155"/>
      <c r="D116" s="155"/>
      <c r="E116" s="155"/>
      <c r="F116" s="155"/>
      <c r="G116" s="155"/>
      <c r="H116" s="155"/>
      <c r="I116" s="155"/>
      <c r="J116" s="82" t="s">
        <v>57</v>
      </c>
      <c r="K116" s="1"/>
      <c r="L116" s="2"/>
      <c r="M116" s="2"/>
      <c r="N116" s="1"/>
      <c r="O116" s="2"/>
      <c r="P116" s="1"/>
      <c r="Q116" s="1"/>
      <c r="R116" s="1"/>
    </row>
    <row r="117" spans="1:18" ht="20.25" customHeight="1">
      <c r="A117" s="156" t="s">
        <v>9</v>
      </c>
      <c r="B117" s="157" t="s">
        <v>73</v>
      </c>
      <c r="C117" s="152"/>
      <c r="D117" s="152"/>
      <c r="E117" s="152"/>
      <c r="F117" s="152"/>
      <c r="G117" s="152"/>
      <c r="H117" s="152"/>
      <c r="I117" s="153"/>
      <c r="J117" s="158" t="s">
        <v>10</v>
      </c>
      <c r="K117" s="150" t="s">
        <v>2</v>
      </c>
      <c r="L117" s="150" t="s">
        <v>3</v>
      </c>
      <c r="M117" s="159" t="s">
        <v>4</v>
      </c>
      <c r="N117" s="150" t="s">
        <v>5</v>
      </c>
      <c r="O117" s="148" t="s">
        <v>6</v>
      </c>
      <c r="P117" s="148" t="s">
        <v>7</v>
      </c>
      <c r="Q117" s="150" t="s">
        <v>8</v>
      </c>
    </row>
    <row r="118" spans="1:18" ht="15.75" customHeight="1">
      <c r="A118" s="149"/>
      <c r="B118" s="40" t="s">
        <v>74</v>
      </c>
      <c r="C118" s="40" t="s">
        <v>75</v>
      </c>
      <c r="D118" s="40" t="s">
        <v>76</v>
      </c>
      <c r="E118" s="40" t="s">
        <v>77</v>
      </c>
      <c r="F118" s="40" t="s">
        <v>78</v>
      </c>
      <c r="G118" s="40" t="s">
        <v>79</v>
      </c>
      <c r="H118" s="40" t="s">
        <v>80</v>
      </c>
      <c r="I118" s="40" t="s">
        <v>81</v>
      </c>
      <c r="J118" s="149"/>
      <c r="K118" s="149"/>
      <c r="L118" s="149"/>
      <c r="M118" s="149"/>
      <c r="N118" s="149"/>
      <c r="O118" s="149"/>
      <c r="P118" s="149"/>
      <c r="Q118" s="149"/>
    </row>
    <row r="119" spans="1:18" ht="15.75" customHeight="1">
      <c r="A119" s="40">
        <v>1202</v>
      </c>
      <c r="B119" s="41">
        <v>16</v>
      </c>
      <c r="C119" s="41"/>
      <c r="D119" s="41"/>
      <c r="E119" s="41"/>
      <c r="F119" s="41"/>
      <c r="G119" s="41"/>
      <c r="H119" s="41"/>
      <c r="I119" s="41"/>
      <c r="J119" s="97"/>
      <c r="K119" s="98"/>
      <c r="L119" s="99"/>
      <c r="M119" s="100"/>
      <c r="N119" s="101"/>
      <c r="O119" s="48">
        <f>B119</f>
        <v>16</v>
      </c>
      <c r="P119" s="102"/>
      <c r="Q119" s="101"/>
    </row>
    <row r="120" spans="1:18" ht="15.75" customHeight="1">
      <c r="A120" s="40">
        <v>1301</v>
      </c>
      <c r="B120" s="41"/>
      <c r="C120" s="41">
        <v>15</v>
      </c>
      <c r="D120" s="41"/>
      <c r="E120" s="41"/>
      <c r="F120" s="41"/>
      <c r="G120" s="41"/>
      <c r="H120" s="41"/>
      <c r="I120" s="41"/>
      <c r="J120" s="97"/>
      <c r="K120" s="103"/>
      <c r="L120" s="64"/>
      <c r="M120" s="104"/>
      <c r="N120" s="52">
        <f>IF(C120=0,"",C120/B119)</f>
        <v>0.9375</v>
      </c>
      <c r="O120" s="53">
        <v>15</v>
      </c>
      <c r="P120" s="54">
        <f t="shared" ref="P120:P126" si="10">IF(O120=0,"",O120/O119)</f>
        <v>0.9375</v>
      </c>
      <c r="Q120" s="54">
        <f t="shared" ref="Q120:Q126" si="11">IF(O120=0,"",100%-P120)</f>
        <v>6.25E-2</v>
      </c>
    </row>
    <row r="121" spans="1:18" ht="15.75" customHeight="1">
      <c r="A121" s="40">
        <v>1302</v>
      </c>
      <c r="B121" s="41"/>
      <c r="C121" s="41"/>
      <c r="D121" s="41">
        <v>12</v>
      </c>
      <c r="E121" s="41"/>
      <c r="F121" s="41"/>
      <c r="G121" s="41"/>
      <c r="H121" s="41"/>
      <c r="I121" s="41"/>
      <c r="J121" s="97"/>
      <c r="K121" s="103"/>
      <c r="L121" s="64"/>
      <c r="M121" s="104"/>
      <c r="N121" s="52">
        <f>IF(D121=0,"",D121/C120)</f>
        <v>0.8</v>
      </c>
      <c r="O121" s="53">
        <v>15</v>
      </c>
      <c r="P121" s="54">
        <f t="shared" si="10"/>
        <v>1</v>
      </c>
      <c r="Q121" s="54">
        <f t="shared" si="11"/>
        <v>0</v>
      </c>
      <c r="R121" s="87">
        <f>O121/O119</f>
        <v>0.9375</v>
      </c>
    </row>
    <row r="122" spans="1:18" ht="15.75" customHeight="1">
      <c r="A122" s="40">
        <v>1401</v>
      </c>
      <c r="B122" s="41"/>
      <c r="C122" s="41"/>
      <c r="D122" s="41"/>
      <c r="E122" s="41">
        <v>12</v>
      </c>
      <c r="F122" s="41"/>
      <c r="G122" s="41"/>
      <c r="H122" s="41"/>
      <c r="I122" s="41"/>
      <c r="J122" s="97"/>
      <c r="K122" s="103"/>
      <c r="L122" s="64"/>
      <c r="M122" s="104"/>
      <c r="N122" s="52">
        <f>IF(E122=0,"",E122/D121)</f>
        <v>1</v>
      </c>
      <c r="O122" s="53">
        <v>13</v>
      </c>
      <c r="P122" s="54">
        <f t="shared" si="10"/>
        <v>0.8666666666666667</v>
      </c>
      <c r="Q122" s="54">
        <f t="shared" si="11"/>
        <v>0.1333333333333333</v>
      </c>
    </row>
    <row r="123" spans="1:18" ht="15.75" customHeight="1">
      <c r="A123" s="40">
        <v>1402</v>
      </c>
      <c r="B123" s="41"/>
      <c r="C123" s="41"/>
      <c r="D123" s="41"/>
      <c r="E123" s="41"/>
      <c r="F123" s="41">
        <v>12</v>
      </c>
      <c r="G123" s="41"/>
      <c r="H123" s="41"/>
      <c r="I123" s="41"/>
      <c r="J123" s="97"/>
      <c r="K123" s="103"/>
      <c r="L123" s="64"/>
      <c r="M123" s="104"/>
      <c r="N123" s="52">
        <f>IF(F123=0,"",F123/E122)</f>
        <v>1</v>
      </c>
      <c r="O123" s="53">
        <v>13</v>
      </c>
      <c r="P123" s="54">
        <f t="shared" si="10"/>
        <v>1</v>
      </c>
      <c r="Q123" s="54">
        <f t="shared" si="11"/>
        <v>0</v>
      </c>
    </row>
    <row r="124" spans="1:18" ht="15.75" customHeight="1">
      <c r="A124" s="40">
        <v>1501</v>
      </c>
      <c r="B124" s="41"/>
      <c r="C124" s="41"/>
      <c r="D124" s="41"/>
      <c r="E124" s="41"/>
      <c r="F124" s="41"/>
      <c r="G124" s="41">
        <v>12</v>
      </c>
      <c r="H124" s="41"/>
      <c r="I124" s="41"/>
      <c r="J124" s="97"/>
      <c r="K124" s="103"/>
      <c r="L124" s="64"/>
      <c r="M124" s="104"/>
      <c r="N124" s="52">
        <f>IF(G124=0,"",G124/F123)</f>
        <v>1</v>
      </c>
      <c r="O124" s="53">
        <v>13</v>
      </c>
      <c r="P124" s="54">
        <f t="shared" si="10"/>
        <v>1</v>
      </c>
      <c r="Q124" s="54">
        <f t="shared" si="11"/>
        <v>0</v>
      </c>
    </row>
    <row r="125" spans="1:18" ht="15.75" customHeight="1">
      <c r="A125" s="40">
        <v>1502</v>
      </c>
      <c r="B125" s="41"/>
      <c r="C125" s="41"/>
      <c r="D125" s="41"/>
      <c r="E125" s="41"/>
      <c r="F125" s="41"/>
      <c r="G125" s="41"/>
      <c r="H125" s="41">
        <v>11</v>
      </c>
      <c r="I125" s="41"/>
      <c r="J125" s="97"/>
      <c r="K125" s="103"/>
      <c r="L125" s="64"/>
      <c r="M125" s="104"/>
      <c r="N125" s="52">
        <f>IF(H125=0,"",H125/G124)</f>
        <v>0.91666666666666663</v>
      </c>
      <c r="O125" s="53">
        <v>12</v>
      </c>
      <c r="P125" s="54">
        <f t="shared" si="10"/>
        <v>0.92307692307692313</v>
      </c>
      <c r="Q125" s="54">
        <f t="shared" si="11"/>
        <v>7.6923076923076872E-2</v>
      </c>
    </row>
    <row r="126" spans="1:18" ht="15.75" customHeight="1">
      <c r="A126" s="40">
        <v>1601</v>
      </c>
      <c r="B126" s="41"/>
      <c r="C126" s="41"/>
      <c r="D126" s="41"/>
      <c r="E126" s="41"/>
      <c r="F126" s="41"/>
      <c r="G126" s="41"/>
      <c r="H126" s="41"/>
      <c r="I126" s="41">
        <v>11</v>
      </c>
      <c r="J126" s="97">
        <v>9</v>
      </c>
      <c r="K126" s="103"/>
      <c r="L126" s="64"/>
      <c r="M126" s="104"/>
      <c r="N126" s="52">
        <f>IF(I126=0,"",I126/H125)</f>
        <v>1</v>
      </c>
      <c r="O126" s="53">
        <v>12</v>
      </c>
      <c r="P126" s="54">
        <f t="shared" si="10"/>
        <v>1</v>
      </c>
      <c r="Q126" s="54">
        <f t="shared" si="11"/>
        <v>0</v>
      </c>
    </row>
    <row r="127" spans="1:18" ht="15.75" customHeight="1">
      <c r="A127" s="40">
        <v>1602</v>
      </c>
      <c r="B127" s="41"/>
      <c r="C127" s="41"/>
      <c r="D127" s="41"/>
      <c r="E127" s="41"/>
      <c r="F127" s="41"/>
      <c r="G127" s="41"/>
      <c r="H127" s="41"/>
      <c r="I127" s="41">
        <v>2</v>
      </c>
      <c r="J127" s="97">
        <v>1</v>
      </c>
      <c r="K127" s="103"/>
      <c r="L127" s="64"/>
      <c r="M127" s="104"/>
      <c r="N127" s="52"/>
      <c r="O127" s="53">
        <v>2</v>
      </c>
      <c r="P127" s="54"/>
      <c r="Q127" s="54"/>
    </row>
    <row r="128" spans="1:18" ht="15.75" customHeight="1">
      <c r="A128" s="40">
        <v>1701</v>
      </c>
      <c r="B128" s="41"/>
      <c r="C128" s="41"/>
      <c r="D128" s="41"/>
      <c r="E128" s="41"/>
      <c r="F128" s="41"/>
      <c r="G128" s="41"/>
      <c r="H128" s="41"/>
      <c r="I128" s="41">
        <v>1</v>
      </c>
      <c r="J128" s="97">
        <v>1</v>
      </c>
      <c r="K128" s="103"/>
      <c r="L128" s="64"/>
      <c r="M128" s="104"/>
      <c r="N128" s="52"/>
      <c r="O128" s="53">
        <v>1</v>
      </c>
      <c r="P128" s="54"/>
      <c r="Q128" s="54"/>
    </row>
    <row r="129" spans="1:18" ht="15.75" customHeight="1">
      <c r="A129" s="40">
        <v>1702</v>
      </c>
      <c r="B129" s="41"/>
      <c r="C129" s="41"/>
      <c r="D129" s="41"/>
      <c r="E129" s="41"/>
      <c r="F129" s="41"/>
      <c r="G129" s="41"/>
      <c r="H129" s="41"/>
      <c r="I129" s="41"/>
      <c r="J129" s="97"/>
      <c r="K129" s="103"/>
      <c r="L129" s="64"/>
      <c r="M129" s="65"/>
      <c r="N129" s="105"/>
      <c r="O129" s="106"/>
      <c r="P129" s="107"/>
      <c r="Q129" s="105"/>
    </row>
    <row r="130" spans="1:18" ht="15.75" customHeight="1">
      <c r="A130" s="40">
        <v>1801</v>
      </c>
      <c r="B130" s="41"/>
      <c r="C130" s="41"/>
      <c r="D130" s="41"/>
      <c r="E130" s="41"/>
      <c r="F130" s="41"/>
      <c r="G130" s="41"/>
      <c r="H130" s="41"/>
      <c r="I130" s="41"/>
      <c r="J130" s="97"/>
      <c r="K130" s="103"/>
      <c r="L130" s="64"/>
      <c r="M130" s="65"/>
      <c r="N130" s="67"/>
      <c r="O130" s="106"/>
      <c r="P130" s="108"/>
      <c r="Q130" s="67"/>
    </row>
    <row r="131" spans="1:18" ht="15.75" customHeight="1">
      <c r="A131" s="40">
        <v>1802</v>
      </c>
      <c r="B131" s="41"/>
      <c r="C131" s="41"/>
      <c r="D131" s="41"/>
      <c r="E131" s="41"/>
      <c r="F131" s="41"/>
      <c r="G131" s="41"/>
      <c r="H131" s="41"/>
      <c r="I131" s="41"/>
      <c r="J131" s="97"/>
      <c r="K131" s="103"/>
      <c r="L131" s="64"/>
      <c r="M131" s="65"/>
      <c r="N131" s="67"/>
      <c r="O131" s="106"/>
      <c r="P131" s="108"/>
      <c r="Q131" s="67"/>
    </row>
    <row r="132" spans="1:18" ht="15.75" customHeight="1">
      <c r="A132" s="40">
        <v>1901</v>
      </c>
      <c r="B132" s="41"/>
      <c r="C132" s="41"/>
      <c r="D132" s="41"/>
      <c r="E132" s="41"/>
      <c r="F132" s="41"/>
      <c r="G132" s="41"/>
      <c r="H132" s="41"/>
      <c r="I132" s="41"/>
      <c r="J132" s="97"/>
      <c r="K132" s="103"/>
      <c r="L132" s="64"/>
      <c r="M132" s="65"/>
      <c r="N132" s="64"/>
      <c r="O132" s="65"/>
      <c r="P132" s="66"/>
      <c r="Q132" s="67"/>
    </row>
    <row r="133" spans="1:18" ht="15.75" customHeight="1">
      <c r="A133" s="40">
        <v>1902</v>
      </c>
      <c r="B133" s="41"/>
      <c r="C133" s="41"/>
      <c r="D133" s="41"/>
      <c r="E133" s="41"/>
      <c r="F133" s="41"/>
      <c r="G133" s="41"/>
      <c r="H133" s="41"/>
      <c r="I133" s="41"/>
      <c r="J133" s="97"/>
      <c r="K133" s="103"/>
      <c r="L133" s="64"/>
      <c r="M133" s="65"/>
      <c r="N133" s="68" t="s">
        <v>58</v>
      </c>
      <c r="O133" s="69">
        <v>6</v>
      </c>
      <c r="P133" s="70">
        <f>IF(SUM(J121:J128)=0,"",SUM(J121:J128))</f>
        <v>11</v>
      </c>
      <c r="Q133" s="71" t="s">
        <v>10</v>
      </c>
    </row>
    <row r="134" spans="1:18" ht="15.75" customHeight="1">
      <c r="A134" s="40">
        <v>2001</v>
      </c>
      <c r="B134" s="41"/>
      <c r="C134" s="41"/>
      <c r="D134" s="41"/>
      <c r="E134" s="41"/>
      <c r="F134" s="41"/>
      <c r="G134" s="41"/>
      <c r="H134" s="41"/>
      <c r="I134" s="41"/>
      <c r="J134" s="97"/>
      <c r="K134" s="103"/>
      <c r="L134" s="64"/>
      <c r="M134" s="65"/>
      <c r="N134" s="72" t="s">
        <v>60</v>
      </c>
      <c r="O134" s="73">
        <f>IF(O133/B119=0,"",O133/B119)</f>
        <v>0.375</v>
      </c>
      <c r="P134" s="74">
        <f>IF(O133/P133=0,"",O133/P133)</f>
        <v>0.54545454545454541</v>
      </c>
      <c r="Q134" s="75" t="s">
        <v>61</v>
      </c>
    </row>
    <row r="135" spans="1:18" ht="15.75" customHeight="1">
      <c r="A135" s="40">
        <v>2002</v>
      </c>
      <c r="B135" s="41"/>
      <c r="C135" s="41"/>
      <c r="D135" s="41"/>
      <c r="E135" s="41"/>
      <c r="F135" s="41"/>
      <c r="G135" s="41"/>
      <c r="H135" s="41"/>
      <c r="I135" s="41"/>
      <c r="J135" s="97"/>
      <c r="K135" s="109"/>
      <c r="L135" s="110"/>
      <c r="M135" s="111"/>
      <c r="N135" s="77"/>
      <c r="O135" s="78"/>
      <c r="P135" s="78"/>
      <c r="Q135" s="79"/>
    </row>
    <row r="136" spans="1:18" ht="18" customHeight="1">
      <c r="A136" s="28"/>
      <c r="B136" s="1"/>
      <c r="C136" s="151" t="s">
        <v>83</v>
      </c>
      <c r="D136" s="152"/>
      <c r="E136" s="152"/>
      <c r="F136" s="152"/>
      <c r="G136" s="152"/>
      <c r="H136" s="152"/>
      <c r="I136" s="153"/>
      <c r="J136" s="80">
        <f>SUM(J122:J132)</f>
        <v>11</v>
      </c>
      <c r="K136" s="81">
        <f>IF(J126=0,"",J126/B119)</f>
        <v>0.5625</v>
      </c>
      <c r="L136" s="81">
        <f>IF(J136=0,"",J136/B119)</f>
        <v>0.6875</v>
      </c>
      <c r="M136" s="81">
        <f>IF(J126=0,"",L136-K136)</f>
        <v>0.125</v>
      </c>
      <c r="N136" s="2"/>
      <c r="O136" s="1"/>
      <c r="P136" s="25"/>
      <c r="Q136" s="2"/>
    </row>
    <row r="137" spans="1:18" ht="12.75" customHeight="1"/>
    <row r="138" spans="1:18" ht="12.75" customHeight="1"/>
    <row r="139" spans="1:18" ht="26.25" customHeight="1">
      <c r="A139" s="154" t="s">
        <v>72</v>
      </c>
      <c r="B139" s="155"/>
      <c r="C139" s="155"/>
      <c r="D139" s="155"/>
      <c r="E139" s="155"/>
      <c r="F139" s="155"/>
      <c r="G139" s="155"/>
      <c r="H139" s="155"/>
      <c r="I139" s="155"/>
      <c r="J139" s="82" t="s">
        <v>59</v>
      </c>
      <c r="K139" s="1"/>
      <c r="L139" s="2"/>
      <c r="M139" s="2"/>
      <c r="N139" s="1"/>
      <c r="O139" s="2"/>
      <c r="P139" s="1"/>
      <c r="Q139" s="1"/>
      <c r="R139" s="1"/>
    </row>
    <row r="140" spans="1:18" ht="20.25" customHeight="1">
      <c r="A140" s="156" t="s">
        <v>9</v>
      </c>
      <c r="B140" s="157" t="s">
        <v>73</v>
      </c>
      <c r="C140" s="152"/>
      <c r="D140" s="152"/>
      <c r="E140" s="152"/>
      <c r="F140" s="152"/>
      <c r="G140" s="152"/>
      <c r="H140" s="152"/>
      <c r="I140" s="153"/>
      <c r="J140" s="158" t="s">
        <v>10</v>
      </c>
      <c r="K140" s="150" t="s">
        <v>2</v>
      </c>
      <c r="L140" s="150" t="s">
        <v>3</v>
      </c>
      <c r="M140" s="159" t="s">
        <v>4</v>
      </c>
      <c r="N140" s="150" t="s">
        <v>5</v>
      </c>
      <c r="O140" s="148" t="s">
        <v>6</v>
      </c>
      <c r="P140" s="148" t="s">
        <v>7</v>
      </c>
      <c r="Q140" s="150" t="s">
        <v>8</v>
      </c>
    </row>
    <row r="141" spans="1:18" ht="15.75" customHeight="1">
      <c r="A141" s="149"/>
      <c r="B141" s="40" t="s">
        <v>74</v>
      </c>
      <c r="C141" s="40" t="s">
        <v>75</v>
      </c>
      <c r="D141" s="40" t="s">
        <v>76</v>
      </c>
      <c r="E141" s="40" t="s">
        <v>77</v>
      </c>
      <c r="F141" s="40" t="s">
        <v>78</v>
      </c>
      <c r="G141" s="40" t="s">
        <v>79</v>
      </c>
      <c r="H141" s="40" t="s">
        <v>80</v>
      </c>
      <c r="I141" s="40" t="s">
        <v>81</v>
      </c>
      <c r="J141" s="149"/>
      <c r="K141" s="149"/>
      <c r="L141" s="149"/>
      <c r="M141" s="149"/>
      <c r="N141" s="149"/>
      <c r="O141" s="149"/>
      <c r="P141" s="149"/>
      <c r="Q141" s="149"/>
    </row>
    <row r="142" spans="1:18" ht="15.75" customHeight="1">
      <c r="A142" s="40">
        <v>1301</v>
      </c>
      <c r="B142" s="41">
        <v>7</v>
      </c>
      <c r="C142" s="41"/>
      <c r="D142" s="41"/>
      <c r="E142" s="41"/>
      <c r="F142" s="41"/>
      <c r="G142" s="41"/>
      <c r="H142" s="41"/>
      <c r="I142" s="41"/>
      <c r="J142" s="97"/>
      <c r="K142" s="98"/>
      <c r="L142" s="99"/>
      <c r="M142" s="100"/>
      <c r="N142" s="101"/>
      <c r="O142" s="48">
        <f>B142</f>
        <v>7</v>
      </c>
      <c r="P142" s="102"/>
      <c r="Q142" s="101"/>
    </row>
    <row r="143" spans="1:18" ht="15.75" customHeight="1">
      <c r="A143" s="40">
        <v>1302</v>
      </c>
      <c r="B143" s="41"/>
      <c r="C143" s="41">
        <v>7</v>
      </c>
      <c r="D143" s="41"/>
      <c r="E143" s="41"/>
      <c r="F143" s="41"/>
      <c r="G143" s="41"/>
      <c r="H143" s="41"/>
      <c r="I143" s="41"/>
      <c r="J143" s="97"/>
      <c r="K143" s="103"/>
      <c r="L143" s="64"/>
      <c r="M143" s="104"/>
      <c r="N143" s="52">
        <f>IF(C143=0,"",C143/B142)</f>
        <v>1</v>
      </c>
      <c r="O143" s="53">
        <v>7</v>
      </c>
      <c r="P143" s="54">
        <f t="shared" ref="P143:P149" si="12">IF(O143=0,"",O143/O142)</f>
        <v>1</v>
      </c>
      <c r="Q143" s="54">
        <f t="shared" ref="Q143:Q149" si="13">IF(O143=0,"",100%-P143)</f>
        <v>0</v>
      </c>
    </row>
    <row r="144" spans="1:18" ht="15.75" customHeight="1">
      <c r="A144" s="40">
        <v>1401</v>
      </c>
      <c r="B144" s="41"/>
      <c r="C144" s="41"/>
      <c r="D144" s="41">
        <v>7</v>
      </c>
      <c r="E144" s="41"/>
      <c r="F144" s="41"/>
      <c r="G144" s="41"/>
      <c r="H144" s="41"/>
      <c r="I144" s="41"/>
      <c r="J144" s="97"/>
      <c r="K144" s="103"/>
      <c r="L144" s="64"/>
      <c r="M144" s="104"/>
      <c r="N144" s="52">
        <f>IF(D144=0,"",D144/C143)</f>
        <v>1</v>
      </c>
      <c r="O144" s="53">
        <v>7</v>
      </c>
      <c r="P144" s="54">
        <f t="shared" si="12"/>
        <v>1</v>
      </c>
      <c r="Q144" s="54">
        <f t="shared" si="13"/>
        <v>0</v>
      </c>
      <c r="R144" s="87">
        <f>O144/O142</f>
        <v>1</v>
      </c>
    </row>
    <row r="145" spans="1:17" ht="15.75" customHeight="1">
      <c r="A145" s="40">
        <v>1402</v>
      </c>
      <c r="B145" s="41"/>
      <c r="C145" s="41"/>
      <c r="D145" s="41"/>
      <c r="E145" s="41">
        <v>7</v>
      </c>
      <c r="F145" s="41"/>
      <c r="G145" s="41"/>
      <c r="H145" s="41"/>
      <c r="I145" s="41"/>
      <c r="J145" s="97"/>
      <c r="K145" s="103"/>
      <c r="L145" s="64"/>
      <c r="M145" s="104"/>
      <c r="N145" s="52">
        <f>IF(E145=0,"",E145/D144)</f>
        <v>1</v>
      </c>
      <c r="O145" s="53">
        <v>7</v>
      </c>
      <c r="P145" s="54">
        <f t="shared" si="12"/>
        <v>1</v>
      </c>
      <c r="Q145" s="54">
        <f t="shared" si="13"/>
        <v>0</v>
      </c>
    </row>
    <row r="146" spans="1:17" ht="15.75" customHeight="1">
      <c r="A146" s="40">
        <v>1501</v>
      </c>
      <c r="B146" s="41"/>
      <c r="C146" s="41"/>
      <c r="D146" s="41"/>
      <c r="E146" s="41"/>
      <c r="F146" s="41">
        <v>6</v>
      </c>
      <c r="G146" s="41"/>
      <c r="H146" s="41"/>
      <c r="I146" s="41"/>
      <c r="J146" s="97"/>
      <c r="K146" s="103"/>
      <c r="L146" s="64"/>
      <c r="M146" s="104"/>
      <c r="N146" s="52">
        <f>IF(F146=0,"",F146/E145)</f>
        <v>0.8571428571428571</v>
      </c>
      <c r="O146" s="53">
        <v>7</v>
      </c>
      <c r="P146" s="54">
        <f t="shared" si="12"/>
        <v>1</v>
      </c>
      <c r="Q146" s="54">
        <f t="shared" si="13"/>
        <v>0</v>
      </c>
    </row>
    <row r="147" spans="1:17" ht="15.75" customHeight="1">
      <c r="A147" s="40">
        <v>1502</v>
      </c>
      <c r="B147" s="41"/>
      <c r="C147" s="41"/>
      <c r="D147" s="41"/>
      <c r="E147" s="41"/>
      <c r="F147" s="41"/>
      <c r="G147" s="41">
        <v>6</v>
      </c>
      <c r="H147" s="41"/>
      <c r="I147" s="41"/>
      <c r="J147" s="97"/>
      <c r="K147" s="103"/>
      <c r="L147" s="64"/>
      <c r="M147" s="104"/>
      <c r="N147" s="52">
        <f>IF(G147=0,"",G147/F146)</f>
        <v>1</v>
      </c>
      <c r="O147" s="53">
        <v>7</v>
      </c>
      <c r="P147" s="54">
        <f t="shared" si="12"/>
        <v>1</v>
      </c>
      <c r="Q147" s="54">
        <f t="shared" si="13"/>
        <v>0</v>
      </c>
    </row>
    <row r="148" spans="1:17" ht="15.75" customHeight="1">
      <c r="A148" s="40">
        <v>1601</v>
      </c>
      <c r="B148" s="41"/>
      <c r="C148" s="41"/>
      <c r="D148" s="41"/>
      <c r="E148" s="41"/>
      <c r="F148" s="41"/>
      <c r="G148" s="41"/>
      <c r="H148" s="41">
        <v>6</v>
      </c>
      <c r="I148" s="41"/>
      <c r="J148" s="97"/>
      <c r="K148" s="103"/>
      <c r="L148" s="64"/>
      <c r="M148" s="104"/>
      <c r="N148" s="52">
        <f>IF(H148=0,"",H148/G147)</f>
        <v>1</v>
      </c>
      <c r="O148" s="53">
        <v>7</v>
      </c>
      <c r="P148" s="54">
        <f t="shared" si="12"/>
        <v>1</v>
      </c>
      <c r="Q148" s="54">
        <f t="shared" si="13"/>
        <v>0</v>
      </c>
    </row>
    <row r="149" spans="1:17" ht="15.75" customHeight="1">
      <c r="A149" s="40">
        <v>1602</v>
      </c>
      <c r="B149" s="41"/>
      <c r="C149" s="41"/>
      <c r="D149" s="41"/>
      <c r="E149" s="41"/>
      <c r="F149" s="41"/>
      <c r="G149" s="41"/>
      <c r="H149" s="41"/>
      <c r="I149" s="41">
        <v>6</v>
      </c>
      <c r="J149" s="97">
        <v>6</v>
      </c>
      <c r="K149" s="103"/>
      <c r="L149" s="64"/>
      <c r="M149" s="104"/>
      <c r="N149" s="52">
        <f>IF(I149=0,"",I149/H148)</f>
        <v>1</v>
      </c>
      <c r="O149" s="53">
        <v>7</v>
      </c>
      <c r="P149" s="54">
        <f t="shared" si="12"/>
        <v>1</v>
      </c>
      <c r="Q149" s="54">
        <f t="shared" si="13"/>
        <v>0</v>
      </c>
    </row>
    <row r="150" spans="1:17" ht="15.75" customHeight="1">
      <c r="A150" s="40">
        <v>1701</v>
      </c>
      <c r="B150" s="41"/>
      <c r="C150" s="41"/>
      <c r="D150" s="41"/>
      <c r="E150" s="41"/>
      <c r="F150" s="41"/>
      <c r="G150" s="41"/>
      <c r="H150" s="41"/>
      <c r="I150" s="41">
        <v>1</v>
      </c>
      <c r="J150" s="97">
        <v>1</v>
      </c>
      <c r="K150" s="103"/>
      <c r="L150" s="64"/>
      <c r="M150" s="104"/>
      <c r="N150" s="52"/>
      <c r="O150" s="53">
        <v>1</v>
      </c>
      <c r="P150" s="54"/>
      <c r="Q150" s="54"/>
    </row>
    <row r="151" spans="1:17" ht="15.75" customHeight="1">
      <c r="A151" s="40">
        <v>1702</v>
      </c>
      <c r="B151" s="41"/>
      <c r="C151" s="41"/>
      <c r="D151" s="41"/>
      <c r="E151" s="41"/>
      <c r="F151" s="41"/>
      <c r="G151" s="41"/>
      <c r="H151" s="41"/>
      <c r="I151" s="41"/>
      <c r="J151" s="97"/>
      <c r="K151" s="103"/>
      <c r="L151" s="64"/>
      <c r="M151" s="104"/>
      <c r="N151" s="52"/>
      <c r="O151" s="53"/>
      <c r="P151" s="54" t="str">
        <f>IF(O151=0,"",O151/O150)</f>
        <v/>
      </c>
      <c r="Q151" s="54" t="str">
        <f>IF(O151=0,"",100%-P151)</f>
        <v/>
      </c>
    </row>
    <row r="152" spans="1:17" ht="15.75" customHeight="1">
      <c r="A152" s="40">
        <v>1801</v>
      </c>
      <c r="B152" s="41"/>
      <c r="C152" s="41"/>
      <c r="D152" s="41"/>
      <c r="E152" s="41"/>
      <c r="F152" s="41"/>
      <c r="G152" s="41"/>
      <c r="H152" s="41"/>
      <c r="I152" s="41"/>
      <c r="J152" s="97"/>
      <c r="K152" s="103"/>
      <c r="L152" s="64"/>
      <c r="M152" s="65"/>
      <c r="N152" s="105"/>
      <c r="O152" s="106"/>
      <c r="P152" s="107"/>
      <c r="Q152" s="105"/>
    </row>
    <row r="153" spans="1:17" ht="15.75" customHeight="1">
      <c r="A153" s="40">
        <v>1802</v>
      </c>
      <c r="B153" s="41"/>
      <c r="C153" s="41"/>
      <c r="D153" s="41"/>
      <c r="E153" s="41"/>
      <c r="F153" s="41"/>
      <c r="G153" s="41"/>
      <c r="H153" s="41"/>
      <c r="I153" s="41"/>
      <c r="J153" s="97"/>
      <c r="K153" s="103"/>
      <c r="L153" s="64"/>
      <c r="M153" s="65"/>
      <c r="N153" s="67"/>
      <c r="O153" s="106"/>
      <c r="P153" s="108"/>
      <c r="Q153" s="67"/>
    </row>
    <row r="154" spans="1:17" ht="15.75" customHeight="1">
      <c r="A154" s="40">
        <v>1901</v>
      </c>
      <c r="B154" s="41"/>
      <c r="C154" s="41"/>
      <c r="D154" s="41"/>
      <c r="E154" s="41"/>
      <c r="F154" s="41"/>
      <c r="G154" s="41"/>
      <c r="H154" s="41"/>
      <c r="I154" s="41"/>
      <c r="J154" s="97"/>
      <c r="K154" s="103"/>
      <c r="L154" s="64"/>
      <c r="M154" s="65"/>
      <c r="N154" s="67"/>
      <c r="O154" s="106"/>
      <c r="P154" s="108"/>
      <c r="Q154" s="67"/>
    </row>
    <row r="155" spans="1:17" ht="15.75" customHeight="1">
      <c r="A155" s="40">
        <v>1902</v>
      </c>
      <c r="B155" s="41"/>
      <c r="C155" s="41"/>
      <c r="D155" s="41"/>
      <c r="E155" s="41"/>
      <c r="F155" s="41"/>
      <c r="G155" s="41"/>
      <c r="H155" s="41"/>
      <c r="I155" s="41"/>
      <c r="J155" s="97"/>
      <c r="K155" s="103"/>
      <c r="L155" s="64"/>
      <c r="M155" s="65"/>
      <c r="N155" s="64"/>
      <c r="O155" s="65"/>
      <c r="P155" s="66"/>
      <c r="Q155" s="67"/>
    </row>
    <row r="156" spans="1:17" ht="15.75" customHeight="1">
      <c r="A156" s="40">
        <v>2001</v>
      </c>
      <c r="B156" s="41"/>
      <c r="C156" s="41"/>
      <c r="D156" s="41"/>
      <c r="E156" s="41"/>
      <c r="F156" s="41"/>
      <c r="G156" s="41"/>
      <c r="H156" s="41"/>
      <c r="I156" s="41"/>
      <c r="J156" s="97"/>
      <c r="K156" s="103"/>
      <c r="L156" s="64"/>
      <c r="M156" s="65"/>
      <c r="N156" s="68" t="s">
        <v>58</v>
      </c>
      <c r="O156" s="69">
        <v>7</v>
      </c>
      <c r="P156" s="70">
        <f>IF(SUM(J144:J156)=0,"",SUM(J144:J156))</f>
        <v>7</v>
      </c>
      <c r="Q156" s="71" t="s">
        <v>10</v>
      </c>
    </row>
    <row r="157" spans="1:17" ht="15.75" customHeight="1">
      <c r="A157" s="40">
        <v>2002</v>
      </c>
      <c r="B157" s="41"/>
      <c r="C157" s="41"/>
      <c r="D157" s="41"/>
      <c r="E157" s="41"/>
      <c r="F157" s="41"/>
      <c r="G157" s="41"/>
      <c r="H157" s="41"/>
      <c r="I157" s="41"/>
      <c r="J157" s="97"/>
      <c r="K157" s="103"/>
      <c r="L157" s="64"/>
      <c r="M157" s="65"/>
      <c r="N157" s="72" t="s">
        <v>60</v>
      </c>
      <c r="O157" s="73">
        <f>IF(O156/B142=0,"",O156/B142)</f>
        <v>1</v>
      </c>
      <c r="P157" s="74">
        <f>IF(O156/P156=0,"",O156/P156)</f>
        <v>1</v>
      </c>
      <c r="Q157" s="75" t="s">
        <v>61</v>
      </c>
    </row>
    <row r="158" spans="1:17" ht="15.75" customHeight="1">
      <c r="A158" s="40">
        <v>2101</v>
      </c>
      <c r="B158" s="41"/>
      <c r="C158" s="41"/>
      <c r="D158" s="41"/>
      <c r="E158" s="41"/>
      <c r="F158" s="41"/>
      <c r="G158" s="41"/>
      <c r="H158" s="41"/>
      <c r="I158" s="41"/>
      <c r="J158" s="97"/>
      <c r="K158" s="109"/>
      <c r="L158" s="110"/>
      <c r="M158" s="111"/>
      <c r="N158" s="77"/>
      <c r="O158" s="78"/>
      <c r="P158" s="78"/>
      <c r="Q158" s="79"/>
    </row>
    <row r="159" spans="1:17" ht="18" customHeight="1">
      <c r="A159" s="28"/>
      <c r="B159" s="1"/>
      <c r="C159" s="151" t="s">
        <v>83</v>
      </c>
      <c r="D159" s="152"/>
      <c r="E159" s="152"/>
      <c r="F159" s="152"/>
      <c r="G159" s="152"/>
      <c r="H159" s="152"/>
      <c r="I159" s="153"/>
      <c r="J159" s="80">
        <f>SUM(J147:J155)</f>
        <v>7</v>
      </c>
      <c r="K159" s="81">
        <f>IF(J149=0,"",J149/B142)</f>
        <v>0.8571428571428571</v>
      </c>
      <c r="L159" s="81">
        <f>IF(J159=0,"",J159/B142)</f>
        <v>1</v>
      </c>
      <c r="M159" s="81">
        <f>IF(J149=0,"",L159-K159)</f>
        <v>0.1428571428571429</v>
      </c>
      <c r="N159" s="2"/>
      <c r="O159" s="1"/>
      <c r="P159" s="25"/>
      <c r="Q159" s="2"/>
    </row>
    <row r="160" spans="1:17" ht="12.75" customHeight="1"/>
    <row r="161" spans="1:18" ht="12.75" customHeight="1"/>
    <row r="162" spans="1:18" ht="12.75" customHeight="1">
      <c r="K162" s="2"/>
      <c r="L162" s="35"/>
      <c r="M162" s="35"/>
    </row>
    <row r="163" spans="1:18" ht="26.25" customHeight="1">
      <c r="A163" s="154" t="s">
        <v>72</v>
      </c>
      <c r="B163" s="155"/>
      <c r="C163" s="155"/>
      <c r="D163" s="155"/>
      <c r="E163" s="155"/>
      <c r="F163" s="155"/>
      <c r="G163" s="155"/>
      <c r="H163" s="155"/>
      <c r="I163" s="155"/>
      <c r="J163" s="82" t="s">
        <v>63</v>
      </c>
      <c r="K163" s="1"/>
      <c r="L163" s="2"/>
      <c r="M163" s="2"/>
      <c r="N163" s="1"/>
      <c r="O163" s="2"/>
      <c r="P163" s="1"/>
      <c r="Q163" s="1"/>
      <c r="R163" s="1"/>
    </row>
    <row r="164" spans="1:18" ht="20.25" customHeight="1">
      <c r="A164" s="156" t="s">
        <v>9</v>
      </c>
      <c r="B164" s="157" t="s">
        <v>73</v>
      </c>
      <c r="C164" s="152"/>
      <c r="D164" s="152"/>
      <c r="E164" s="152"/>
      <c r="F164" s="152"/>
      <c r="G164" s="152"/>
      <c r="H164" s="152"/>
      <c r="I164" s="153"/>
      <c r="J164" s="158" t="s">
        <v>10</v>
      </c>
      <c r="K164" s="150" t="s">
        <v>2</v>
      </c>
      <c r="L164" s="150" t="s">
        <v>3</v>
      </c>
      <c r="M164" s="159" t="s">
        <v>4</v>
      </c>
      <c r="N164" s="150" t="s">
        <v>5</v>
      </c>
      <c r="O164" s="148" t="s">
        <v>6</v>
      </c>
      <c r="P164" s="148" t="s">
        <v>7</v>
      </c>
      <c r="Q164" s="150" t="s">
        <v>8</v>
      </c>
    </row>
    <row r="165" spans="1:18" ht="15.75" customHeight="1">
      <c r="A165" s="149"/>
      <c r="B165" s="40" t="s">
        <v>74</v>
      </c>
      <c r="C165" s="40" t="s">
        <v>75</v>
      </c>
      <c r="D165" s="40" t="s">
        <v>76</v>
      </c>
      <c r="E165" s="40" t="s">
        <v>77</v>
      </c>
      <c r="F165" s="40" t="s">
        <v>78</v>
      </c>
      <c r="G165" s="40" t="s">
        <v>79</v>
      </c>
      <c r="H165" s="40" t="s">
        <v>80</v>
      </c>
      <c r="I165" s="40" t="s">
        <v>81</v>
      </c>
      <c r="J165" s="149"/>
      <c r="K165" s="149"/>
      <c r="L165" s="149"/>
      <c r="M165" s="149"/>
      <c r="N165" s="149"/>
      <c r="O165" s="149"/>
      <c r="P165" s="149"/>
      <c r="Q165" s="149"/>
    </row>
    <row r="166" spans="1:18" ht="15.75" customHeight="1">
      <c r="A166" s="40">
        <v>1302</v>
      </c>
      <c r="B166" s="41">
        <v>13</v>
      </c>
      <c r="C166" s="41"/>
      <c r="D166" s="41"/>
      <c r="E166" s="41"/>
      <c r="F166" s="41"/>
      <c r="G166" s="41"/>
      <c r="H166" s="41"/>
      <c r="I166" s="41"/>
      <c r="J166" s="97"/>
      <c r="K166" s="98"/>
      <c r="L166" s="99"/>
      <c r="M166" s="100"/>
      <c r="N166" s="101"/>
      <c r="O166" s="48">
        <f>B166</f>
        <v>13</v>
      </c>
      <c r="P166" s="102"/>
      <c r="Q166" s="101"/>
    </row>
    <row r="167" spans="1:18" ht="15.75" customHeight="1">
      <c r="A167" s="40">
        <v>1401</v>
      </c>
      <c r="B167" s="41"/>
      <c r="C167" s="41">
        <v>13</v>
      </c>
      <c r="D167" s="41"/>
      <c r="E167" s="41"/>
      <c r="F167" s="41"/>
      <c r="G167" s="41"/>
      <c r="H167" s="41"/>
      <c r="I167" s="41"/>
      <c r="J167" s="97"/>
      <c r="K167" s="103"/>
      <c r="L167" s="64"/>
      <c r="M167" s="104"/>
      <c r="N167" s="52">
        <f>IF(C167=0,"",C167/B166)</f>
        <v>1</v>
      </c>
      <c r="O167" s="53">
        <v>13</v>
      </c>
      <c r="P167" s="54">
        <f t="shared" ref="P167:P173" si="14">IF(O167=0,"",O167/O166)</f>
        <v>1</v>
      </c>
      <c r="Q167" s="54">
        <f t="shared" ref="Q167:Q173" si="15">IF(O167=0,"",100%-P167)</f>
        <v>0</v>
      </c>
    </row>
    <row r="168" spans="1:18" ht="15.75" customHeight="1">
      <c r="A168" s="40">
        <v>1402</v>
      </c>
      <c r="B168" s="41"/>
      <c r="C168" s="41"/>
      <c r="D168" s="41">
        <v>11</v>
      </c>
      <c r="E168" s="41"/>
      <c r="F168" s="41"/>
      <c r="G168" s="41"/>
      <c r="H168" s="41"/>
      <c r="I168" s="41"/>
      <c r="J168" s="97"/>
      <c r="K168" s="103"/>
      <c r="L168" s="64"/>
      <c r="M168" s="104"/>
      <c r="N168" s="52">
        <f>IF(D168=0,"",D168/C167)</f>
        <v>0.84615384615384615</v>
      </c>
      <c r="O168" s="53">
        <v>11</v>
      </c>
      <c r="P168" s="54">
        <f t="shared" si="14"/>
        <v>0.84615384615384615</v>
      </c>
      <c r="Q168" s="54">
        <f t="shared" si="15"/>
        <v>0.15384615384615385</v>
      </c>
      <c r="R168" s="87">
        <f>O168/O166</f>
        <v>0.84615384615384615</v>
      </c>
    </row>
    <row r="169" spans="1:18" ht="15.75" customHeight="1">
      <c r="A169" s="40">
        <v>1501</v>
      </c>
      <c r="B169" s="41"/>
      <c r="C169" s="41"/>
      <c r="D169" s="41"/>
      <c r="E169" s="41">
        <v>11</v>
      </c>
      <c r="F169" s="41"/>
      <c r="G169" s="41"/>
      <c r="H169" s="41"/>
      <c r="I169" s="41"/>
      <c r="J169" s="97"/>
      <c r="K169" s="103"/>
      <c r="L169" s="64"/>
      <c r="M169" s="104"/>
      <c r="N169" s="52">
        <f>IF(E169=0,"",E169/D168)</f>
        <v>1</v>
      </c>
      <c r="O169" s="53">
        <v>11</v>
      </c>
      <c r="P169" s="54">
        <f t="shared" si="14"/>
        <v>1</v>
      </c>
      <c r="Q169" s="54">
        <f t="shared" si="15"/>
        <v>0</v>
      </c>
    </row>
    <row r="170" spans="1:18" ht="15.75" customHeight="1">
      <c r="A170" s="40">
        <v>1502</v>
      </c>
      <c r="B170" s="41"/>
      <c r="C170" s="41"/>
      <c r="D170" s="41"/>
      <c r="E170" s="41"/>
      <c r="F170" s="41">
        <v>11</v>
      </c>
      <c r="G170" s="41"/>
      <c r="H170" s="41"/>
      <c r="I170" s="41"/>
      <c r="J170" s="97"/>
      <c r="K170" s="103"/>
      <c r="L170" s="64"/>
      <c r="M170" s="104"/>
      <c r="N170" s="52">
        <f>IF(F170=0,"",F170/E169)</f>
        <v>1</v>
      </c>
      <c r="O170" s="53">
        <v>11</v>
      </c>
      <c r="P170" s="54">
        <f t="shared" si="14"/>
        <v>1</v>
      </c>
      <c r="Q170" s="54">
        <f t="shared" si="15"/>
        <v>0</v>
      </c>
    </row>
    <row r="171" spans="1:18" ht="15.75" customHeight="1">
      <c r="A171" s="40">
        <v>1601</v>
      </c>
      <c r="B171" s="41"/>
      <c r="C171" s="41"/>
      <c r="D171" s="41"/>
      <c r="E171" s="41"/>
      <c r="F171" s="41"/>
      <c r="G171" s="41">
        <v>9</v>
      </c>
      <c r="H171" s="41"/>
      <c r="I171" s="41"/>
      <c r="J171" s="97"/>
      <c r="K171" s="103"/>
      <c r="L171" s="64"/>
      <c r="M171" s="104"/>
      <c r="N171" s="52">
        <f>IF(G171=0,"",G171/F170)</f>
        <v>0.81818181818181823</v>
      </c>
      <c r="O171" s="53">
        <v>10</v>
      </c>
      <c r="P171" s="54">
        <f t="shared" si="14"/>
        <v>0.90909090909090906</v>
      </c>
      <c r="Q171" s="54">
        <f t="shared" si="15"/>
        <v>9.0909090909090939E-2</v>
      </c>
    </row>
    <row r="172" spans="1:18" ht="15.75" customHeight="1">
      <c r="A172" s="40">
        <v>1602</v>
      </c>
      <c r="B172" s="41"/>
      <c r="C172" s="41"/>
      <c r="D172" s="41"/>
      <c r="E172" s="41"/>
      <c r="F172" s="41"/>
      <c r="G172" s="41"/>
      <c r="H172" s="41">
        <v>9</v>
      </c>
      <c r="I172" s="41"/>
      <c r="J172" s="97"/>
      <c r="K172" s="103"/>
      <c r="L172" s="64"/>
      <c r="M172" s="104"/>
      <c r="N172" s="52">
        <f>IF(H172=0,"",H172/G171)</f>
        <v>1</v>
      </c>
      <c r="O172" s="53">
        <v>10</v>
      </c>
      <c r="P172" s="54">
        <f t="shared" si="14"/>
        <v>1</v>
      </c>
      <c r="Q172" s="54">
        <f t="shared" si="15"/>
        <v>0</v>
      </c>
    </row>
    <row r="173" spans="1:18" ht="15.75" customHeight="1">
      <c r="A173" s="40">
        <v>1701</v>
      </c>
      <c r="B173" s="41"/>
      <c r="C173" s="41"/>
      <c r="D173" s="41"/>
      <c r="E173" s="41"/>
      <c r="F173" s="41"/>
      <c r="G173" s="41"/>
      <c r="H173" s="41"/>
      <c r="I173" s="41">
        <v>9</v>
      </c>
      <c r="J173" s="97">
        <v>9</v>
      </c>
      <c r="K173" s="103"/>
      <c r="L173" s="64"/>
      <c r="M173" s="104"/>
      <c r="N173" s="52">
        <f>IF(I173=0,"",I173/H172)</f>
        <v>1</v>
      </c>
      <c r="O173" s="53">
        <v>10</v>
      </c>
      <c r="P173" s="54">
        <f t="shared" si="14"/>
        <v>1</v>
      </c>
      <c r="Q173" s="54">
        <f t="shared" si="15"/>
        <v>0</v>
      </c>
    </row>
    <row r="174" spans="1:18" ht="15.75" customHeight="1">
      <c r="A174" s="40">
        <v>1702</v>
      </c>
      <c r="B174" s="41"/>
      <c r="C174" s="41"/>
      <c r="D174" s="41"/>
      <c r="E174" s="41"/>
      <c r="F174" s="41"/>
      <c r="G174" s="41"/>
      <c r="H174" s="41"/>
      <c r="I174" s="41">
        <v>1</v>
      </c>
      <c r="J174" s="97"/>
      <c r="K174" s="103"/>
      <c r="L174" s="64"/>
      <c r="M174" s="104"/>
      <c r="N174" s="52"/>
      <c r="O174" s="53">
        <v>1</v>
      </c>
      <c r="P174" s="54"/>
      <c r="Q174" s="54"/>
    </row>
    <row r="175" spans="1:18" ht="15.75" customHeight="1">
      <c r="A175" s="40">
        <v>1801</v>
      </c>
      <c r="B175" s="41"/>
      <c r="C175" s="41"/>
      <c r="D175" s="41"/>
      <c r="E175" s="41"/>
      <c r="F175" s="41"/>
      <c r="G175" s="41"/>
      <c r="H175" s="41"/>
      <c r="I175" s="41">
        <v>1</v>
      </c>
      <c r="J175" s="97">
        <v>1</v>
      </c>
      <c r="K175" s="103"/>
      <c r="L175" s="64"/>
      <c r="M175" s="104"/>
      <c r="N175" s="52"/>
      <c r="O175" s="53">
        <v>1</v>
      </c>
      <c r="P175" s="54">
        <f>IF(O175=0,"",O175/O174)</f>
        <v>1</v>
      </c>
      <c r="Q175" s="54">
        <f>IF(O175=0,"",100%-P175)</f>
        <v>0</v>
      </c>
    </row>
    <row r="176" spans="1:18" ht="15.75" customHeight="1">
      <c r="A176" s="40">
        <v>1802</v>
      </c>
      <c r="B176" s="41"/>
      <c r="C176" s="41"/>
      <c r="D176" s="41"/>
      <c r="E176" s="41"/>
      <c r="F176" s="41"/>
      <c r="G176" s="41"/>
      <c r="H176" s="41"/>
      <c r="I176" s="41"/>
      <c r="J176" s="97"/>
      <c r="K176" s="103"/>
      <c r="L176" s="64"/>
      <c r="M176" s="65"/>
      <c r="N176" s="105"/>
      <c r="O176" s="106"/>
      <c r="P176" s="107"/>
      <c r="Q176" s="105"/>
    </row>
    <row r="177" spans="1:18" ht="15.75" customHeight="1">
      <c r="A177" s="40">
        <v>1901</v>
      </c>
      <c r="B177" s="41"/>
      <c r="C177" s="41"/>
      <c r="D177" s="41"/>
      <c r="E177" s="41"/>
      <c r="F177" s="41"/>
      <c r="G177" s="41"/>
      <c r="H177" s="41"/>
      <c r="I177" s="41"/>
      <c r="J177" s="97"/>
      <c r="K177" s="103"/>
      <c r="L177" s="64"/>
      <c r="M177" s="65"/>
      <c r="N177" s="67"/>
      <c r="O177" s="106"/>
      <c r="P177" s="108"/>
      <c r="Q177" s="67"/>
    </row>
    <row r="178" spans="1:18" ht="15.75" customHeight="1">
      <c r="A178" s="40">
        <v>1902</v>
      </c>
      <c r="B178" s="41"/>
      <c r="C178" s="41"/>
      <c r="D178" s="41"/>
      <c r="E178" s="41"/>
      <c r="F178" s="41"/>
      <c r="G178" s="41"/>
      <c r="H178" s="41"/>
      <c r="I178" s="41"/>
      <c r="J178" s="97"/>
      <c r="K178" s="103"/>
      <c r="L178" s="64"/>
      <c r="M178" s="65"/>
      <c r="N178" s="67"/>
      <c r="O178" s="106"/>
      <c r="P178" s="108"/>
      <c r="Q178" s="67"/>
    </row>
    <row r="179" spans="1:18" ht="15.75" customHeight="1">
      <c r="A179" s="40">
        <v>2001</v>
      </c>
      <c r="B179" s="41"/>
      <c r="C179" s="41"/>
      <c r="D179" s="41"/>
      <c r="E179" s="41"/>
      <c r="F179" s="41"/>
      <c r="G179" s="41"/>
      <c r="H179" s="41"/>
      <c r="I179" s="41"/>
      <c r="J179" s="97"/>
      <c r="K179" s="103"/>
      <c r="L179" s="64"/>
      <c r="M179" s="65"/>
      <c r="N179" s="64"/>
      <c r="O179" s="65"/>
      <c r="P179" s="66"/>
      <c r="Q179" s="67"/>
    </row>
    <row r="180" spans="1:18" ht="15.75" customHeight="1">
      <c r="A180" s="40">
        <v>2002</v>
      </c>
      <c r="B180" s="41"/>
      <c r="C180" s="41"/>
      <c r="D180" s="41"/>
      <c r="E180" s="41"/>
      <c r="F180" s="41"/>
      <c r="G180" s="41"/>
      <c r="H180" s="41"/>
      <c r="I180" s="41"/>
      <c r="J180" s="97"/>
      <c r="K180" s="103"/>
      <c r="L180" s="64"/>
      <c r="M180" s="65"/>
      <c r="N180" s="68" t="s">
        <v>58</v>
      </c>
      <c r="O180" s="69">
        <v>10</v>
      </c>
      <c r="P180" s="70">
        <f>IF(SUM(J168:J180)=0,"",SUM(J168:J180))</f>
        <v>10</v>
      </c>
      <c r="Q180" s="71" t="s">
        <v>10</v>
      </c>
    </row>
    <row r="181" spans="1:18" ht="15.75" customHeight="1">
      <c r="A181" s="40">
        <v>2101</v>
      </c>
      <c r="B181" s="41"/>
      <c r="C181" s="41"/>
      <c r="D181" s="41"/>
      <c r="E181" s="41"/>
      <c r="F181" s="41"/>
      <c r="G181" s="41"/>
      <c r="H181" s="41"/>
      <c r="I181" s="41"/>
      <c r="J181" s="97"/>
      <c r="K181" s="103"/>
      <c r="L181" s="64"/>
      <c r="M181" s="65"/>
      <c r="N181" s="72" t="s">
        <v>60</v>
      </c>
      <c r="O181" s="73">
        <f>O180/B166</f>
        <v>0.76923076923076927</v>
      </c>
      <c r="P181" s="74">
        <f>IF(O180/P180=0,"",O180/P180)</f>
        <v>1</v>
      </c>
      <c r="Q181" s="75" t="s">
        <v>61</v>
      </c>
    </row>
    <row r="182" spans="1:18" ht="15.75" customHeight="1">
      <c r="A182" s="40">
        <v>2102</v>
      </c>
      <c r="B182" s="41"/>
      <c r="C182" s="41"/>
      <c r="D182" s="41"/>
      <c r="E182" s="41"/>
      <c r="F182" s="41"/>
      <c r="G182" s="41"/>
      <c r="H182" s="41"/>
      <c r="I182" s="41"/>
      <c r="J182" s="97"/>
      <c r="K182" s="109"/>
      <c r="L182" s="110"/>
      <c r="M182" s="111"/>
      <c r="N182" s="77"/>
      <c r="O182" s="78"/>
      <c r="P182" s="78"/>
      <c r="Q182" s="79"/>
    </row>
    <row r="183" spans="1:18" ht="18" customHeight="1">
      <c r="A183" s="28"/>
      <c r="B183" s="1"/>
      <c r="C183" s="151" t="s">
        <v>83</v>
      </c>
      <c r="D183" s="152"/>
      <c r="E183" s="152"/>
      <c r="F183" s="152"/>
      <c r="G183" s="152"/>
      <c r="H183" s="152"/>
      <c r="I183" s="153"/>
      <c r="J183" s="80">
        <f>SUM(J171:J179)</f>
        <v>10</v>
      </c>
      <c r="K183" s="81">
        <f>IF(J173=0,"",J173/B166)</f>
        <v>0.69230769230769229</v>
      </c>
      <c r="L183" s="81">
        <f>IF(J183=0,"",J183/B166)</f>
        <v>0.76923076923076927</v>
      </c>
      <c r="M183" s="81">
        <f>IF(J175=0,"",L183-K183)</f>
        <v>7.6923076923076983E-2</v>
      </c>
      <c r="N183" s="2"/>
      <c r="O183" s="1"/>
      <c r="P183" s="25"/>
      <c r="Q183" s="2"/>
    </row>
    <row r="184" spans="1:18" ht="12.75" customHeight="1">
      <c r="K184" s="2"/>
      <c r="L184" s="35"/>
      <c r="M184" s="35"/>
    </row>
    <row r="185" spans="1:18" ht="12.75" customHeight="1"/>
    <row r="186" spans="1:18" ht="26.25" customHeight="1">
      <c r="A186" s="154" t="s">
        <v>72</v>
      </c>
      <c r="B186" s="155"/>
      <c r="C186" s="155"/>
      <c r="D186" s="155"/>
      <c r="E186" s="155"/>
      <c r="F186" s="155"/>
      <c r="G186" s="155"/>
      <c r="H186" s="155"/>
      <c r="I186" s="155"/>
      <c r="J186" s="82" t="s">
        <v>64</v>
      </c>
      <c r="K186" s="1"/>
      <c r="L186" s="2"/>
      <c r="M186" s="112" t="s">
        <v>98</v>
      </c>
      <c r="N186" s="1"/>
      <c r="O186" s="2"/>
      <c r="P186" s="1"/>
      <c r="Q186" s="1"/>
      <c r="R186" s="1"/>
    </row>
    <row r="187" spans="1:18" ht="20.25" customHeight="1">
      <c r="A187" s="156" t="s">
        <v>9</v>
      </c>
      <c r="B187" s="157" t="s">
        <v>73</v>
      </c>
      <c r="C187" s="152"/>
      <c r="D187" s="152"/>
      <c r="E187" s="152"/>
      <c r="F187" s="152"/>
      <c r="G187" s="152"/>
      <c r="H187" s="152"/>
      <c r="I187" s="153"/>
      <c r="J187" s="158" t="s">
        <v>10</v>
      </c>
      <c r="K187" s="150" t="s">
        <v>2</v>
      </c>
      <c r="L187" s="150" t="s">
        <v>3</v>
      </c>
      <c r="M187" s="159" t="s">
        <v>4</v>
      </c>
      <c r="N187" s="150" t="s">
        <v>5</v>
      </c>
      <c r="O187" s="148" t="s">
        <v>6</v>
      </c>
      <c r="P187" s="148" t="s">
        <v>7</v>
      </c>
      <c r="Q187" s="150" t="s">
        <v>8</v>
      </c>
    </row>
    <row r="188" spans="1:18" ht="15.75" customHeight="1">
      <c r="A188" s="149"/>
      <c r="B188" s="40" t="s">
        <v>74</v>
      </c>
      <c r="C188" s="40" t="s">
        <v>75</v>
      </c>
      <c r="D188" s="40" t="s">
        <v>76</v>
      </c>
      <c r="E188" s="40" t="s">
        <v>77</v>
      </c>
      <c r="F188" s="40" t="s">
        <v>78</v>
      </c>
      <c r="G188" s="40" t="s">
        <v>79</v>
      </c>
      <c r="H188" s="40" t="s">
        <v>80</v>
      </c>
      <c r="I188" s="40" t="s">
        <v>81</v>
      </c>
      <c r="J188" s="149"/>
      <c r="K188" s="149"/>
      <c r="L188" s="149"/>
      <c r="M188" s="149"/>
      <c r="N188" s="149"/>
      <c r="O188" s="149"/>
      <c r="P188" s="149"/>
      <c r="Q188" s="149"/>
    </row>
    <row r="189" spans="1:18" ht="15.75" customHeight="1">
      <c r="A189" s="40">
        <v>1401</v>
      </c>
      <c r="B189" s="41"/>
      <c r="C189" s="41"/>
      <c r="D189" s="41"/>
      <c r="E189" s="41"/>
      <c r="F189" s="41"/>
      <c r="G189" s="41"/>
      <c r="H189" s="41"/>
      <c r="I189" s="41"/>
      <c r="J189" s="97"/>
      <c r="K189" s="98"/>
      <c r="L189" s="99"/>
      <c r="M189" s="100"/>
      <c r="N189" s="101"/>
      <c r="O189" s="48">
        <f>B189</f>
        <v>0</v>
      </c>
      <c r="P189" s="102"/>
      <c r="Q189" s="101"/>
    </row>
    <row r="190" spans="1:18" ht="15.75" customHeight="1">
      <c r="A190" s="40">
        <v>1402</v>
      </c>
      <c r="B190" s="41"/>
      <c r="C190" s="41"/>
      <c r="D190" s="41"/>
      <c r="E190" s="41"/>
      <c r="F190" s="41"/>
      <c r="G190" s="41"/>
      <c r="H190" s="41"/>
      <c r="I190" s="41"/>
      <c r="J190" s="97"/>
      <c r="K190" s="103"/>
      <c r="L190" s="64"/>
      <c r="M190" s="104"/>
      <c r="N190" s="52" t="str">
        <f>IF(C190=0,"",C190/B189)</f>
        <v/>
      </c>
      <c r="O190" s="53"/>
      <c r="P190" s="54" t="str">
        <f t="shared" ref="P190:P198" si="16">IF(O190=0,"",O190/O189)</f>
        <v/>
      </c>
      <c r="Q190" s="54" t="str">
        <f t="shared" ref="Q190:Q198" si="17">IF(O190=0,"",100%-P190)</f>
        <v/>
      </c>
    </row>
    <row r="191" spans="1:18" ht="15.75" customHeight="1">
      <c r="A191" s="40">
        <v>1501</v>
      </c>
      <c r="B191" s="41"/>
      <c r="C191" s="41"/>
      <c r="D191" s="41"/>
      <c r="E191" s="41"/>
      <c r="F191" s="41"/>
      <c r="G191" s="41"/>
      <c r="H191" s="41"/>
      <c r="I191" s="41"/>
      <c r="J191" s="97"/>
      <c r="K191" s="103"/>
      <c r="L191" s="64"/>
      <c r="M191" s="104"/>
      <c r="N191" s="52" t="str">
        <f>IF(D191=0,"",D191/C190)</f>
        <v/>
      </c>
      <c r="O191" s="53"/>
      <c r="P191" s="54" t="str">
        <f t="shared" si="16"/>
        <v/>
      </c>
      <c r="Q191" s="54" t="str">
        <f t="shared" si="17"/>
        <v/>
      </c>
      <c r="R191" s="87" t="e">
        <f>O191/O189</f>
        <v>#DIV/0!</v>
      </c>
    </row>
    <row r="192" spans="1:18" ht="15.75" customHeight="1">
      <c r="A192" s="40">
        <v>1502</v>
      </c>
      <c r="B192" s="41"/>
      <c r="C192" s="41"/>
      <c r="D192" s="41"/>
      <c r="E192" s="41"/>
      <c r="F192" s="41"/>
      <c r="G192" s="41"/>
      <c r="H192" s="41"/>
      <c r="I192" s="41"/>
      <c r="J192" s="97"/>
      <c r="K192" s="103"/>
      <c r="L192" s="64"/>
      <c r="M192" s="104"/>
      <c r="N192" s="52" t="str">
        <f>IF(E192=0,"",E192/D191)</f>
        <v/>
      </c>
      <c r="O192" s="53"/>
      <c r="P192" s="54" t="str">
        <f t="shared" si="16"/>
        <v/>
      </c>
      <c r="Q192" s="54" t="str">
        <f t="shared" si="17"/>
        <v/>
      </c>
    </row>
    <row r="193" spans="1:17" ht="15.75" customHeight="1">
      <c r="A193" s="40">
        <v>1601</v>
      </c>
      <c r="B193" s="41"/>
      <c r="C193" s="41"/>
      <c r="D193" s="41"/>
      <c r="E193" s="41"/>
      <c r="F193" s="41"/>
      <c r="G193" s="41"/>
      <c r="H193" s="41"/>
      <c r="I193" s="41"/>
      <c r="J193" s="97"/>
      <c r="K193" s="103"/>
      <c r="L193" s="64"/>
      <c r="M193" s="104"/>
      <c r="N193" s="52" t="str">
        <f>IF(F193=0,"",F193/E192)</f>
        <v/>
      </c>
      <c r="O193" s="53"/>
      <c r="P193" s="54" t="str">
        <f t="shared" si="16"/>
        <v/>
      </c>
      <c r="Q193" s="54" t="str">
        <f t="shared" si="17"/>
        <v/>
      </c>
    </row>
    <row r="194" spans="1:17" ht="15.75" customHeight="1">
      <c r="A194" s="40">
        <v>1602</v>
      </c>
      <c r="B194" s="41"/>
      <c r="C194" s="41"/>
      <c r="D194" s="41"/>
      <c r="E194" s="41"/>
      <c r="F194" s="41"/>
      <c r="G194" s="41"/>
      <c r="H194" s="41"/>
      <c r="I194" s="41"/>
      <c r="J194" s="97"/>
      <c r="K194" s="103"/>
      <c r="L194" s="64"/>
      <c r="M194" s="104"/>
      <c r="N194" s="52" t="str">
        <f>IF(G194=0,"",G194/F193)</f>
        <v/>
      </c>
      <c r="O194" s="53"/>
      <c r="P194" s="54" t="str">
        <f t="shared" si="16"/>
        <v/>
      </c>
      <c r="Q194" s="54" t="str">
        <f t="shared" si="17"/>
        <v/>
      </c>
    </row>
    <row r="195" spans="1:17" ht="15.75" customHeight="1">
      <c r="A195" s="40">
        <v>1701</v>
      </c>
      <c r="B195" s="41"/>
      <c r="C195" s="41"/>
      <c r="D195" s="41"/>
      <c r="E195" s="41"/>
      <c r="F195" s="41"/>
      <c r="G195" s="41"/>
      <c r="H195" s="41"/>
      <c r="I195" s="41"/>
      <c r="J195" s="97"/>
      <c r="K195" s="103"/>
      <c r="L195" s="64"/>
      <c r="M195" s="104"/>
      <c r="N195" s="52" t="str">
        <f>IF(H195=0,"",H195/G194)</f>
        <v/>
      </c>
      <c r="O195" s="53"/>
      <c r="P195" s="54" t="str">
        <f t="shared" si="16"/>
        <v/>
      </c>
      <c r="Q195" s="54" t="str">
        <f t="shared" si="17"/>
        <v/>
      </c>
    </row>
    <row r="196" spans="1:17" ht="15.75" customHeight="1">
      <c r="A196" s="40">
        <v>1702</v>
      </c>
      <c r="B196" s="41"/>
      <c r="C196" s="41"/>
      <c r="D196" s="41"/>
      <c r="E196" s="41"/>
      <c r="F196" s="41"/>
      <c r="G196" s="41"/>
      <c r="H196" s="41"/>
      <c r="I196" s="41"/>
      <c r="J196" s="97"/>
      <c r="K196" s="103"/>
      <c r="L196" s="64"/>
      <c r="M196" s="104"/>
      <c r="N196" s="52" t="str">
        <f>IF(I196=0,"",I196/H195)</f>
        <v/>
      </c>
      <c r="O196" s="53"/>
      <c r="P196" s="54" t="str">
        <f t="shared" si="16"/>
        <v/>
      </c>
      <c r="Q196" s="54" t="str">
        <f t="shared" si="17"/>
        <v/>
      </c>
    </row>
    <row r="197" spans="1:17" ht="15.75" customHeight="1">
      <c r="A197" s="40">
        <v>1801</v>
      </c>
      <c r="B197" s="41"/>
      <c r="C197" s="41"/>
      <c r="D197" s="41"/>
      <c r="E197" s="41"/>
      <c r="F197" s="41"/>
      <c r="G197" s="41"/>
      <c r="H197" s="41"/>
      <c r="I197" s="41"/>
      <c r="J197" s="97"/>
      <c r="K197" s="103"/>
      <c r="L197" s="64"/>
      <c r="M197" s="104"/>
      <c r="N197" s="52"/>
      <c r="O197" s="53"/>
      <c r="P197" s="54" t="str">
        <f t="shared" si="16"/>
        <v/>
      </c>
      <c r="Q197" s="54" t="str">
        <f t="shared" si="17"/>
        <v/>
      </c>
    </row>
    <row r="198" spans="1:17" ht="15.75" customHeight="1">
      <c r="A198" s="40">
        <v>1802</v>
      </c>
      <c r="B198" s="41"/>
      <c r="C198" s="41"/>
      <c r="D198" s="41"/>
      <c r="E198" s="41"/>
      <c r="F198" s="41"/>
      <c r="G198" s="41"/>
      <c r="H198" s="41"/>
      <c r="I198" s="41"/>
      <c r="J198" s="97"/>
      <c r="K198" s="103"/>
      <c r="L198" s="64"/>
      <c r="M198" s="104"/>
      <c r="N198" s="52"/>
      <c r="O198" s="53"/>
      <c r="P198" s="54" t="str">
        <f t="shared" si="16"/>
        <v/>
      </c>
      <c r="Q198" s="54" t="str">
        <f t="shared" si="17"/>
        <v/>
      </c>
    </row>
    <row r="199" spans="1:17" ht="15.75" customHeight="1">
      <c r="A199" s="40">
        <v>1901</v>
      </c>
      <c r="B199" s="41"/>
      <c r="C199" s="41"/>
      <c r="D199" s="41"/>
      <c r="E199" s="41"/>
      <c r="F199" s="41"/>
      <c r="G199" s="41"/>
      <c r="H199" s="41"/>
      <c r="I199" s="41"/>
      <c r="J199" s="97"/>
      <c r="K199" s="103"/>
      <c r="L199" s="64"/>
      <c r="M199" s="65"/>
      <c r="N199" s="105"/>
      <c r="O199" s="106"/>
      <c r="P199" s="107"/>
      <c r="Q199" s="105"/>
    </row>
    <row r="200" spans="1:17" ht="15.75" customHeight="1">
      <c r="A200" s="40">
        <v>1902</v>
      </c>
      <c r="B200" s="41"/>
      <c r="C200" s="41"/>
      <c r="D200" s="41"/>
      <c r="E200" s="41"/>
      <c r="F200" s="41"/>
      <c r="G200" s="41"/>
      <c r="H200" s="41"/>
      <c r="I200" s="41"/>
      <c r="J200" s="97"/>
      <c r="K200" s="103"/>
      <c r="L200" s="64"/>
      <c r="M200" s="65"/>
      <c r="N200" s="67"/>
      <c r="O200" s="106"/>
      <c r="P200" s="108"/>
      <c r="Q200" s="67"/>
    </row>
    <row r="201" spans="1:17" ht="15.75" customHeight="1">
      <c r="A201" s="40">
        <v>2001</v>
      </c>
      <c r="B201" s="41"/>
      <c r="C201" s="41"/>
      <c r="D201" s="41"/>
      <c r="E201" s="41"/>
      <c r="F201" s="41"/>
      <c r="G201" s="41"/>
      <c r="H201" s="41"/>
      <c r="I201" s="41"/>
      <c r="J201" s="97"/>
      <c r="K201" s="103"/>
      <c r="L201" s="64"/>
      <c r="M201" s="65"/>
      <c r="N201" s="67"/>
      <c r="O201" s="106"/>
      <c r="P201" s="108"/>
      <c r="Q201" s="67"/>
    </row>
    <row r="202" spans="1:17" ht="15.75" customHeight="1">
      <c r="A202" s="40">
        <v>2002</v>
      </c>
      <c r="B202" s="41"/>
      <c r="C202" s="41"/>
      <c r="D202" s="41"/>
      <c r="E202" s="41"/>
      <c r="F202" s="41"/>
      <c r="G202" s="41"/>
      <c r="H202" s="41"/>
      <c r="I202" s="41"/>
      <c r="J202" s="97"/>
      <c r="K202" s="103"/>
      <c r="L202" s="64"/>
      <c r="M202" s="65"/>
      <c r="N202" s="64"/>
      <c r="O202" s="65"/>
      <c r="P202" s="66"/>
      <c r="Q202" s="67"/>
    </row>
    <row r="203" spans="1:17" ht="15.75" customHeight="1">
      <c r="A203" s="40">
        <v>2101</v>
      </c>
      <c r="B203" s="41"/>
      <c r="C203" s="41"/>
      <c r="D203" s="41"/>
      <c r="E203" s="41"/>
      <c r="F203" s="41"/>
      <c r="G203" s="41"/>
      <c r="H203" s="41"/>
      <c r="I203" s="41"/>
      <c r="J203" s="97"/>
      <c r="K203" s="103"/>
      <c r="L203" s="64"/>
      <c r="M203" s="65"/>
      <c r="N203" s="68" t="s">
        <v>58</v>
      </c>
      <c r="O203" s="69"/>
      <c r="P203" s="70" t="str">
        <f>IF(SUM(J191:J203)=0,"",SUM(J191:J203))</f>
        <v/>
      </c>
      <c r="Q203" s="71" t="s">
        <v>10</v>
      </c>
    </row>
    <row r="204" spans="1:17" ht="15.75" customHeight="1">
      <c r="A204" s="40">
        <v>2102</v>
      </c>
      <c r="B204" s="41"/>
      <c r="C204" s="41"/>
      <c r="D204" s="41"/>
      <c r="E204" s="41"/>
      <c r="F204" s="41"/>
      <c r="G204" s="41"/>
      <c r="H204" s="41"/>
      <c r="I204" s="41"/>
      <c r="J204" s="97"/>
      <c r="K204" s="103"/>
      <c r="L204" s="64"/>
      <c r="M204" s="65"/>
      <c r="N204" s="72" t="s">
        <v>60</v>
      </c>
      <c r="O204" s="73" t="str">
        <f>IF(O203/A189=0,"",O203/A189)</f>
        <v/>
      </c>
      <c r="P204" s="74" t="e">
        <f>IF(O203/P203=0,"",O203/P203)</f>
        <v>#VALUE!</v>
      </c>
      <c r="Q204" s="75" t="s">
        <v>61</v>
      </c>
    </row>
    <row r="205" spans="1:17" ht="15.75" customHeight="1">
      <c r="A205" s="40">
        <v>2201</v>
      </c>
      <c r="B205" s="41"/>
      <c r="C205" s="41"/>
      <c r="D205" s="41"/>
      <c r="E205" s="41"/>
      <c r="F205" s="41"/>
      <c r="G205" s="41"/>
      <c r="H205" s="41"/>
      <c r="I205" s="41"/>
      <c r="J205" s="97"/>
      <c r="K205" s="109"/>
      <c r="L205" s="110"/>
      <c r="M205" s="111"/>
      <c r="N205" s="77"/>
      <c r="O205" s="78"/>
      <c r="P205" s="78"/>
      <c r="Q205" s="79"/>
    </row>
    <row r="206" spans="1:17" ht="18" customHeight="1">
      <c r="A206" s="28"/>
      <c r="B206" s="1"/>
      <c r="C206" s="151" t="s">
        <v>83</v>
      </c>
      <c r="D206" s="152"/>
      <c r="E206" s="152"/>
      <c r="F206" s="152"/>
      <c r="G206" s="152"/>
      <c r="H206" s="152"/>
      <c r="I206" s="153"/>
      <c r="J206" s="80">
        <f>SUM(J198:J202)</f>
        <v>0</v>
      </c>
      <c r="K206" s="81" t="str">
        <f>IF(J198=0,"",J198/B189)</f>
        <v/>
      </c>
      <c r="L206" s="81" t="str">
        <f>IF(J206=0,"",J206/B189)</f>
        <v/>
      </c>
      <c r="M206" s="81" t="str">
        <f>IF(J198=0,"",L206-K206)</f>
        <v/>
      </c>
      <c r="N206" s="2"/>
      <c r="O206" s="1"/>
      <c r="P206" s="25"/>
      <c r="Q206" s="2"/>
    </row>
    <row r="207" spans="1:17" ht="12.75" customHeight="1"/>
    <row r="208" spans="1:17" ht="12.75" customHeight="1"/>
    <row r="209" spans="1:18" ht="26.25" customHeight="1">
      <c r="A209" s="154" t="s">
        <v>72</v>
      </c>
      <c r="B209" s="155"/>
      <c r="C209" s="155"/>
      <c r="D209" s="155"/>
      <c r="E209" s="155"/>
      <c r="F209" s="155"/>
      <c r="G209" s="155"/>
      <c r="H209" s="155"/>
      <c r="I209" s="155"/>
      <c r="J209" s="82" t="s">
        <v>68</v>
      </c>
      <c r="K209" s="1"/>
      <c r="L209" s="2"/>
      <c r="M209" s="2"/>
      <c r="N209" s="1"/>
      <c r="O209" s="2"/>
      <c r="P209" s="1"/>
      <c r="Q209" s="1"/>
      <c r="R209" s="1"/>
    </row>
    <row r="210" spans="1:18" ht="20.25" customHeight="1">
      <c r="A210" s="156" t="s">
        <v>9</v>
      </c>
      <c r="B210" s="157" t="s">
        <v>73</v>
      </c>
      <c r="C210" s="152"/>
      <c r="D210" s="152"/>
      <c r="E210" s="152"/>
      <c r="F210" s="152"/>
      <c r="G210" s="152"/>
      <c r="H210" s="152"/>
      <c r="I210" s="153"/>
      <c r="J210" s="158" t="s">
        <v>10</v>
      </c>
      <c r="K210" s="150" t="s">
        <v>2</v>
      </c>
      <c r="L210" s="150" t="s">
        <v>3</v>
      </c>
      <c r="M210" s="159" t="s">
        <v>4</v>
      </c>
      <c r="N210" s="150" t="s">
        <v>5</v>
      </c>
      <c r="O210" s="148" t="s">
        <v>6</v>
      </c>
      <c r="P210" s="148" t="s">
        <v>7</v>
      </c>
      <c r="Q210" s="150" t="s">
        <v>8</v>
      </c>
    </row>
    <row r="211" spans="1:18" ht="15.75" customHeight="1">
      <c r="A211" s="149"/>
      <c r="B211" s="40" t="s">
        <v>74</v>
      </c>
      <c r="C211" s="40" t="s">
        <v>75</v>
      </c>
      <c r="D211" s="40" t="s">
        <v>76</v>
      </c>
      <c r="E211" s="40" t="s">
        <v>77</v>
      </c>
      <c r="F211" s="40" t="s">
        <v>78</v>
      </c>
      <c r="G211" s="40" t="s">
        <v>79</v>
      </c>
      <c r="H211" s="40" t="s">
        <v>80</v>
      </c>
      <c r="I211" s="40" t="s">
        <v>81</v>
      </c>
      <c r="J211" s="149"/>
      <c r="K211" s="149"/>
      <c r="L211" s="149"/>
      <c r="M211" s="149"/>
      <c r="N211" s="149"/>
      <c r="O211" s="149"/>
      <c r="P211" s="149"/>
      <c r="Q211" s="149"/>
    </row>
    <row r="212" spans="1:18" ht="15.75" customHeight="1">
      <c r="A212" s="40">
        <v>1402</v>
      </c>
      <c r="B212" s="41">
        <v>18</v>
      </c>
      <c r="C212" s="41"/>
      <c r="D212" s="41"/>
      <c r="E212" s="41"/>
      <c r="F212" s="41"/>
      <c r="G212" s="41"/>
      <c r="H212" s="41"/>
      <c r="I212" s="41"/>
      <c r="J212" s="97"/>
      <c r="K212" s="98"/>
      <c r="L212" s="99"/>
      <c r="M212" s="100"/>
      <c r="N212" s="101"/>
      <c r="O212" s="48">
        <f>B212</f>
        <v>18</v>
      </c>
      <c r="P212" s="102"/>
      <c r="Q212" s="101"/>
    </row>
    <row r="213" spans="1:18" ht="15.75" customHeight="1">
      <c r="A213" s="40">
        <v>1501</v>
      </c>
      <c r="B213" s="41"/>
      <c r="C213" s="41">
        <v>17</v>
      </c>
      <c r="D213" s="41"/>
      <c r="E213" s="41"/>
      <c r="F213" s="41"/>
      <c r="G213" s="41"/>
      <c r="H213" s="41"/>
      <c r="I213" s="41"/>
      <c r="J213" s="97"/>
      <c r="K213" s="103"/>
      <c r="L213" s="64"/>
      <c r="M213" s="104"/>
      <c r="N213" s="52">
        <f>IF(C213=0,"",C213/B212)</f>
        <v>0.94444444444444442</v>
      </c>
      <c r="O213" s="53">
        <v>17</v>
      </c>
      <c r="P213" s="54">
        <f t="shared" ref="P213:P219" si="18">IF(O213=0,"",O213/O212)</f>
        <v>0.94444444444444442</v>
      </c>
      <c r="Q213" s="54">
        <f t="shared" ref="Q213:Q219" si="19">IF(O213=0,"",100%-P213)</f>
        <v>5.555555555555558E-2</v>
      </c>
    </row>
    <row r="214" spans="1:18" ht="15.75" customHeight="1">
      <c r="A214" s="40">
        <v>1502</v>
      </c>
      <c r="B214" s="41"/>
      <c r="C214" s="41"/>
      <c r="D214" s="41">
        <v>15</v>
      </c>
      <c r="E214" s="41"/>
      <c r="F214" s="41"/>
      <c r="G214" s="41"/>
      <c r="H214" s="41"/>
      <c r="I214" s="41"/>
      <c r="J214" s="97"/>
      <c r="K214" s="103"/>
      <c r="L214" s="64"/>
      <c r="M214" s="104"/>
      <c r="N214" s="52">
        <f>IF(D214=0,"",D214/C213)</f>
        <v>0.88235294117647056</v>
      </c>
      <c r="O214" s="53">
        <v>16</v>
      </c>
      <c r="P214" s="54">
        <f t="shared" si="18"/>
        <v>0.94117647058823528</v>
      </c>
      <c r="Q214" s="54">
        <f t="shared" si="19"/>
        <v>5.8823529411764719E-2</v>
      </c>
      <c r="R214" s="87">
        <f>O214/O212</f>
        <v>0.88888888888888884</v>
      </c>
    </row>
    <row r="215" spans="1:18" ht="15.75" customHeight="1">
      <c r="A215" s="40">
        <v>1601</v>
      </c>
      <c r="B215" s="41"/>
      <c r="C215" s="41"/>
      <c r="D215" s="41"/>
      <c r="E215" s="41">
        <v>15</v>
      </c>
      <c r="F215" s="41"/>
      <c r="G215" s="41"/>
      <c r="H215" s="41"/>
      <c r="I215" s="41"/>
      <c r="J215" s="97"/>
      <c r="K215" s="103"/>
      <c r="L215" s="64"/>
      <c r="M215" s="104"/>
      <c r="N215" s="52">
        <f>IF(E215=0,"",E215/D214)</f>
        <v>1</v>
      </c>
      <c r="O215" s="53">
        <v>16</v>
      </c>
      <c r="P215" s="54">
        <f t="shared" si="18"/>
        <v>1</v>
      </c>
      <c r="Q215" s="54">
        <f t="shared" si="19"/>
        <v>0</v>
      </c>
    </row>
    <row r="216" spans="1:18" ht="15.75" customHeight="1">
      <c r="A216" s="40">
        <v>1602</v>
      </c>
      <c r="B216" s="41"/>
      <c r="C216" s="41"/>
      <c r="D216" s="41"/>
      <c r="E216" s="41"/>
      <c r="F216" s="41">
        <v>15</v>
      </c>
      <c r="G216" s="41"/>
      <c r="H216" s="41"/>
      <c r="I216" s="41"/>
      <c r="J216" s="97"/>
      <c r="K216" s="103"/>
      <c r="L216" s="64"/>
      <c r="M216" s="104"/>
      <c r="N216" s="52">
        <f>IF(F216=0,"",F216/E215)</f>
        <v>1</v>
      </c>
      <c r="O216" s="53">
        <v>16</v>
      </c>
      <c r="P216" s="54">
        <f t="shared" si="18"/>
        <v>1</v>
      </c>
      <c r="Q216" s="54">
        <f t="shared" si="19"/>
        <v>0</v>
      </c>
    </row>
    <row r="217" spans="1:18" ht="15.75" customHeight="1">
      <c r="A217" s="40">
        <v>1701</v>
      </c>
      <c r="B217" s="41"/>
      <c r="C217" s="41"/>
      <c r="D217" s="41"/>
      <c r="E217" s="41"/>
      <c r="F217" s="41"/>
      <c r="G217" s="41">
        <v>15</v>
      </c>
      <c r="H217" s="41"/>
      <c r="I217" s="41"/>
      <c r="J217" s="97"/>
      <c r="K217" s="103"/>
      <c r="L217" s="64"/>
      <c r="M217" s="104"/>
      <c r="N217" s="52">
        <f>IF(G217=0,"",G217/F216)</f>
        <v>1</v>
      </c>
      <c r="O217" s="53">
        <v>16</v>
      </c>
      <c r="P217" s="54">
        <f t="shared" si="18"/>
        <v>1</v>
      </c>
      <c r="Q217" s="54">
        <f t="shared" si="19"/>
        <v>0</v>
      </c>
    </row>
    <row r="218" spans="1:18" ht="15.75" customHeight="1">
      <c r="A218" s="40">
        <v>1702</v>
      </c>
      <c r="B218" s="41"/>
      <c r="C218" s="41"/>
      <c r="D218" s="41"/>
      <c r="E218" s="41"/>
      <c r="F218" s="41"/>
      <c r="G218" s="41"/>
      <c r="H218" s="41">
        <v>15</v>
      </c>
      <c r="I218" s="41"/>
      <c r="J218" s="97"/>
      <c r="K218" s="103"/>
      <c r="L218" s="64"/>
      <c r="M218" s="104"/>
      <c r="N218" s="52">
        <f>IF(H218=0,"",H218/G217)</f>
        <v>1</v>
      </c>
      <c r="O218" s="53">
        <v>16</v>
      </c>
      <c r="P218" s="54">
        <f t="shared" si="18"/>
        <v>1</v>
      </c>
      <c r="Q218" s="54">
        <f t="shared" si="19"/>
        <v>0</v>
      </c>
    </row>
    <row r="219" spans="1:18" ht="15.75" customHeight="1">
      <c r="A219" s="40">
        <v>1801</v>
      </c>
      <c r="B219" s="41"/>
      <c r="C219" s="41"/>
      <c r="D219" s="41"/>
      <c r="E219" s="41"/>
      <c r="F219" s="41"/>
      <c r="G219" s="41"/>
      <c r="H219" s="41"/>
      <c r="I219" s="41">
        <v>14</v>
      </c>
      <c r="J219" s="97">
        <v>10</v>
      </c>
      <c r="K219" s="103"/>
      <c r="L219" s="64"/>
      <c r="M219" s="104"/>
      <c r="N219" s="52">
        <f>IF(I219=0,"",I219/H218)</f>
        <v>0.93333333333333335</v>
      </c>
      <c r="O219" s="53">
        <v>14</v>
      </c>
      <c r="P219" s="54">
        <f t="shared" si="18"/>
        <v>0.875</v>
      </c>
      <c r="Q219" s="54">
        <f t="shared" si="19"/>
        <v>0.125</v>
      </c>
    </row>
    <row r="220" spans="1:18" ht="15.75" customHeight="1">
      <c r="A220" s="40">
        <v>1802</v>
      </c>
      <c r="B220" s="41"/>
      <c r="C220" s="41"/>
      <c r="D220" s="41"/>
      <c r="E220" s="41"/>
      <c r="F220" s="41"/>
      <c r="G220" s="41"/>
      <c r="H220" s="41"/>
      <c r="I220" s="41">
        <v>1</v>
      </c>
      <c r="J220" s="97">
        <v>1</v>
      </c>
      <c r="K220" s="103"/>
      <c r="L220" s="64"/>
      <c r="M220" s="104"/>
      <c r="N220" s="52"/>
      <c r="O220" s="53">
        <v>3</v>
      </c>
      <c r="P220" s="54"/>
      <c r="Q220" s="54"/>
    </row>
    <row r="221" spans="1:18" ht="15.75" customHeight="1">
      <c r="A221" s="40">
        <v>1901</v>
      </c>
      <c r="B221" s="41"/>
      <c r="C221" s="41"/>
      <c r="D221" s="41"/>
      <c r="E221" s="41"/>
      <c r="F221" s="41"/>
      <c r="G221" s="41"/>
      <c r="H221" s="41"/>
      <c r="I221" s="41">
        <v>1</v>
      </c>
      <c r="J221" s="97">
        <v>1</v>
      </c>
      <c r="K221" s="103"/>
      <c r="L221" s="64"/>
      <c r="M221" s="104"/>
      <c r="N221" s="52"/>
      <c r="O221" s="53">
        <v>2</v>
      </c>
      <c r="P221" s="54">
        <f>IF(O221=0,"",O221/O220)</f>
        <v>0.66666666666666663</v>
      </c>
      <c r="Q221" s="54">
        <f>IF(O221=0,"",100%-P221)</f>
        <v>0.33333333333333337</v>
      </c>
    </row>
    <row r="222" spans="1:18" ht="15.75" customHeight="1">
      <c r="A222" s="40">
        <v>1902</v>
      </c>
      <c r="B222" s="41"/>
      <c r="C222" s="41"/>
      <c r="D222" s="41"/>
      <c r="E222" s="41"/>
      <c r="F222" s="41"/>
      <c r="G222" s="41"/>
      <c r="H222" s="41"/>
      <c r="I222" s="41">
        <v>1</v>
      </c>
      <c r="J222" s="97">
        <v>1</v>
      </c>
      <c r="K222" s="103"/>
      <c r="L222" s="64"/>
      <c r="M222" s="65"/>
      <c r="N222" s="105"/>
      <c r="O222" s="106">
        <v>1</v>
      </c>
      <c r="P222" s="107"/>
      <c r="Q222" s="105"/>
    </row>
    <row r="223" spans="1:18" ht="15.75" customHeight="1">
      <c r="A223" s="40">
        <v>2001</v>
      </c>
      <c r="B223" s="41"/>
      <c r="C223" s="41"/>
      <c r="D223" s="41"/>
      <c r="E223" s="41"/>
      <c r="F223" s="41"/>
      <c r="G223" s="41"/>
      <c r="H223" s="41"/>
      <c r="I223" s="41"/>
      <c r="J223" s="97"/>
      <c r="K223" s="103"/>
      <c r="L223" s="64"/>
      <c r="M223" s="65"/>
      <c r="N223" s="67"/>
      <c r="O223" s="106"/>
      <c r="P223" s="108"/>
      <c r="Q223" s="67"/>
    </row>
    <row r="224" spans="1:18" ht="15.75" customHeight="1">
      <c r="A224" s="40">
        <v>2002</v>
      </c>
      <c r="B224" s="41"/>
      <c r="C224" s="41"/>
      <c r="D224" s="41"/>
      <c r="E224" s="41"/>
      <c r="F224" s="41"/>
      <c r="G224" s="41"/>
      <c r="H224" s="41"/>
      <c r="I224" s="41"/>
      <c r="J224" s="97"/>
      <c r="K224" s="103"/>
      <c r="L224" s="64"/>
      <c r="M224" s="65"/>
      <c r="N224" s="67"/>
      <c r="O224" s="106"/>
      <c r="P224" s="108"/>
      <c r="Q224" s="67"/>
    </row>
    <row r="225" spans="1:18" ht="15.75" customHeight="1">
      <c r="A225" s="40">
        <v>2101</v>
      </c>
      <c r="B225" s="41"/>
      <c r="C225" s="41"/>
      <c r="D225" s="41"/>
      <c r="E225" s="41"/>
      <c r="F225" s="41"/>
      <c r="G225" s="41"/>
      <c r="H225" s="41"/>
      <c r="I225" s="41"/>
      <c r="J225" s="97"/>
      <c r="K225" s="103"/>
      <c r="L225" s="64"/>
      <c r="M225" s="65"/>
      <c r="N225" s="64"/>
      <c r="O225" s="65"/>
      <c r="P225" s="66"/>
      <c r="Q225" s="67"/>
    </row>
    <row r="226" spans="1:18" ht="15.75" customHeight="1">
      <c r="A226" s="40">
        <v>2102</v>
      </c>
      <c r="B226" s="41"/>
      <c r="C226" s="41"/>
      <c r="D226" s="41"/>
      <c r="E226" s="41"/>
      <c r="F226" s="41"/>
      <c r="G226" s="41"/>
      <c r="H226" s="41"/>
      <c r="I226" s="41"/>
      <c r="J226" s="97"/>
      <c r="K226" s="103"/>
      <c r="L226" s="64"/>
      <c r="M226" s="65"/>
      <c r="N226" s="68" t="s">
        <v>58</v>
      </c>
      <c r="O226" s="69">
        <v>12</v>
      </c>
      <c r="P226" s="70">
        <f>IF(SUM(J214:J226)=0,"",SUM(J214:J226))</f>
        <v>13</v>
      </c>
      <c r="Q226" s="71" t="s">
        <v>10</v>
      </c>
    </row>
    <row r="227" spans="1:18" ht="15.75" customHeight="1">
      <c r="A227" s="40">
        <v>2201</v>
      </c>
      <c r="B227" s="41"/>
      <c r="C227" s="41"/>
      <c r="D227" s="41"/>
      <c r="E227" s="41"/>
      <c r="F227" s="41"/>
      <c r="G227" s="41"/>
      <c r="H227" s="41"/>
      <c r="I227" s="41"/>
      <c r="J227" s="97"/>
      <c r="K227" s="103"/>
      <c r="L227" s="64"/>
      <c r="M227" s="65"/>
      <c r="N227" s="72" t="s">
        <v>60</v>
      </c>
      <c r="O227" s="73">
        <f>O226/B212</f>
        <v>0.66666666666666663</v>
      </c>
      <c r="P227" s="74">
        <f>IF(O226/P226=0,"",O226/P226)</f>
        <v>0.92307692307692313</v>
      </c>
      <c r="Q227" s="75" t="s">
        <v>61</v>
      </c>
    </row>
    <row r="228" spans="1:18" ht="15.75" customHeight="1">
      <c r="A228" s="40">
        <v>2202</v>
      </c>
      <c r="B228" s="41"/>
      <c r="C228" s="41"/>
      <c r="D228" s="41"/>
      <c r="E228" s="41"/>
      <c r="F228" s="41"/>
      <c r="G228" s="41"/>
      <c r="H228" s="41"/>
      <c r="I228" s="41"/>
      <c r="J228" s="97"/>
      <c r="K228" s="109"/>
      <c r="L228" s="110"/>
      <c r="M228" s="111"/>
      <c r="N228" s="77"/>
      <c r="O228" s="78"/>
      <c r="P228" s="78"/>
      <c r="Q228" s="79"/>
    </row>
    <row r="229" spans="1:18" ht="18" customHeight="1">
      <c r="A229" s="28"/>
      <c r="B229" s="1"/>
      <c r="C229" s="151" t="s">
        <v>83</v>
      </c>
      <c r="D229" s="152"/>
      <c r="E229" s="152"/>
      <c r="F229" s="152"/>
      <c r="G229" s="152"/>
      <c r="H229" s="152"/>
      <c r="I229" s="153"/>
      <c r="J229" s="80">
        <f>SUM(J219:J228)</f>
        <v>13</v>
      </c>
      <c r="K229" s="81">
        <f>J219/B212</f>
        <v>0.55555555555555558</v>
      </c>
      <c r="L229" s="81">
        <f>J229/B212</f>
        <v>0.72222222222222221</v>
      </c>
      <c r="M229" s="81">
        <f>IF(J221=0,"",L229-K229)</f>
        <v>0.16666666666666663</v>
      </c>
      <c r="N229" s="2"/>
      <c r="O229" s="1"/>
      <c r="P229" s="25"/>
      <c r="Q229" s="2"/>
    </row>
    <row r="230" spans="1:18" ht="12.75" customHeight="1"/>
    <row r="231" spans="1:18" ht="12.75" customHeight="1"/>
    <row r="232" spans="1:18" ht="12.75" customHeight="1"/>
    <row r="233" spans="1:18" ht="26.25" customHeight="1">
      <c r="A233" s="154" t="s">
        <v>72</v>
      </c>
      <c r="B233" s="155"/>
      <c r="C233" s="155"/>
      <c r="D233" s="155"/>
      <c r="E233" s="155"/>
      <c r="F233" s="155"/>
      <c r="G233" s="155"/>
      <c r="H233" s="155"/>
      <c r="I233" s="155"/>
      <c r="J233" s="82" t="s">
        <v>69</v>
      </c>
      <c r="K233" s="1"/>
      <c r="L233" s="2"/>
      <c r="M233" s="2"/>
      <c r="N233" s="1"/>
      <c r="O233" s="2"/>
      <c r="P233" s="1"/>
      <c r="Q233" s="1"/>
      <c r="R233" s="1"/>
    </row>
    <row r="234" spans="1:18" ht="20.25" customHeight="1">
      <c r="A234" s="156" t="s">
        <v>9</v>
      </c>
      <c r="B234" s="157" t="s">
        <v>73</v>
      </c>
      <c r="C234" s="152"/>
      <c r="D234" s="152"/>
      <c r="E234" s="152"/>
      <c r="F234" s="152"/>
      <c r="G234" s="152"/>
      <c r="H234" s="152"/>
      <c r="I234" s="153"/>
      <c r="J234" s="158" t="s">
        <v>10</v>
      </c>
      <c r="K234" s="150" t="s">
        <v>2</v>
      </c>
      <c r="L234" s="150" t="s">
        <v>3</v>
      </c>
      <c r="M234" s="159" t="s">
        <v>4</v>
      </c>
      <c r="N234" s="150" t="s">
        <v>5</v>
      </c>
      <c r="O234" s="148" t="s">
        <v>6</v>
      </c>
      <c r="P234" s="148" t="s">
        <v>7</v>
      </c>
      <c r="Q234" s="150" t="s">
        <v>8</v>
      </c>
    </row>
    <row r="235" spans="1:18" ht="15.75" customHeight="1">
      <c r="A235" s="149"/>
      <c r="B235" s="40" t="s">
        <v>74</v>
      </c>
      <c r="C235" s="40" t="s">
        <v>75</v>
      </c>
      <c r="D235" s="40" t="s">
        <v>76</v>
      </c>
      <c r="E235" s="40" t="s">
        <v>77</v>
      </c>
      <c r="F235" s="40" t="s">
        <v>78</v>
      </c>
      <c r="G235" s="40" t="s">
        <v>79</v>
      </c>
      <c r="H235" s="40" t="s">
        <v>80</v>
      </c>
      <c r="I235" s="40" t="s">
        <v>81</v>
      </c>
      <c r="J235" s="149"/>
      <c r="K235" s="149"/>
      <c r="L235" s="149"/>
      <c r="M235" s="149"/>
      <c r="N235" s="149"/>
      <c r="O235" s="149"/>
      <c r="P235" s="149"/>
      <c r="Q235" s="149"/>
    </row>
    <row r="236" spans="1:18" ht="15.75" customHeight="1">
      <c r="A236" s="40">
        <v>1501</v>
      </c>
      <c r="B236" s="41">
        <v>6</v>
      </c>
      <c r="C236" s="41"/>
      <c r="D236" s="41"/>
      <c r="E236" s="41"/>
      <c r="F236" s="41"/>
      <c r="G236" s="41"/>
      <c r="H236" s="41"/>
      <c r="I236" s="41"/>
      <c r="J236" s="97"/>
      <c r="K236" s="98"/>
      <c r="L236" s="99"/>
      <c r="M236" s="100"/>
      <c r="N236" s="101"/>
      <c r="O236" s="48">
        <f>B236</f>
        <v>6</v>
      </c>
      <c r="P236" s="102"/>
      <c r="Q236" s="101"/>
    </row>
    <row r="237" spans="1:18" ht="15.75" customHeight="1">
      <c r="A237" s="40">
        <v>1502</v>
      </c>
      <c r="B237" s="41"/>
      <c r="C237" s="41">
        <v>5</v>
      </c>
      <c r="D237" s="41"/>
      <c r="E237" s="41"/>
      <c r="F237" s="41"/>
      <c r="G237" s="41"/>
      <c r="H237" s="41"/>
      <c r="I237" s="41"/>
      <c r="J237" s="97"/>
      <c r="K237" s="103"/>
      <c r="L237" s="64"/>
      <c r="M237" s="104"/>
      <c r="N237" s="52">
        <f>IF(C237=0,"",C237/B236)</f>
        <v>0.83333333333333337</v>
      </c>
      <c r="O237" s="53">
        <v>5</v>
      </c>
      <c r="P237" s="54">
        <f t="shared" ref="P237:P243" si="20">IF(O237=0,"",O237/O236)</f>
        <v>0.83333333333333337</v>
      </c>
      <c r="Q237" s="54">
        <f t="shared" ref="Q237:Q243" si="21">IF(O237=0,"",100%-P237)</f>
        <v>0.16666666666666663</v>
      </c>
    </row>
    <row r="238" spans="1:18" ht="15.75" customHeight="1">
      <c r="A238" s="40">
        <v>1601</v>
      </c>
      <c r="B238" s="41"/>
      <c r="C238" s="41"/>
      <c r="D238" s="41">
        <v>5</v>
      </c>
      <c r="E238" s="41"/>
      <c r="F238" s="41"/>
      <c r="G238" s="41"/>
      <c r="H238" s="41"/>
      <c r="I238" s="41"/>
      <c r="J238" s="97"/>
      <c r="K238" s="103"/>
      <c r="L238" s="64"/>
      <c r="M238" s="104"/>
      <c r="N238" s="52">
        <f>IF(D238=0,"",D238/C237)</f>
        <v>1</v>
      </c>
      <c r="O238" s="53">
        <v>5</v>
      </c>
      <c r="P238" s="54">
        <f t="shared" si="20"/>
        <v>1</v>
      </c>
      <c r="Q238" s="54">
        <f t="shared" si="21"/>
        <v>0</v>
      </c>
      <c r="R238" s="87">
        <f>O238/O236</f>
        <v>0.83333333333333337</v>
      </c>
    </row>
    <row r="239" spans="1:18" ht="15.75" customHeight="1">
      <c r="A239" s="40">
        <v>1602</v>
      </c>
      <c r="B239" s="41"/>
      <c r="C239" s="41"/>
      <c r="D239" s="41"/>
      <c r="E239" s="41">
        <v>5</v>
      </c>
      <c r="F239" s="41"/>
      <c r="G239" s="41"/>
      <c r="H239" s="41"/>
      <c r="I239" s="41"/>
      <c r="J239" s="97"/>
      <c r="K239" s="103"/>
      <c r="L239" s="64"/>
      <c r="M239" s="104"/>
      <c r="N239" s="52">
        <f>IF(E239=0,"",E239/D238)</f>
        <v>1</v>
      </c>
      <c r="O239" s="53">
        <v>5</v>
      </c>
      <c r="P239" s="54">
        <f t="shared" si="20"/>
        <v>1</v>
      </c>
      <c r="Q239" s="54">
        <f t="shared" si="21"/>
        <v>0</v>
      </c>
    </row>
    <row r="240" spans="1:18" ht="15.75" customHeight="1">
      <c r="A240" s="40">
        <v>1701</v>
      </c>
      <c r="B240" s="41"/>
      <c r="C240" s="41"/>
      <c r="D240" s="41"/>
      <c r="E240" s="41"/>
      <c r="F240" s="41">
        <v>5</v>
      </c>
      <c r="G240" s="41"/>
      <c r="H240" s="41"/>
      <c r="I240" s="41"/>
      <c r="J240" s="97"/>
      <c r="K240" s="103"/>
      <c r="L240" s="64"/>
      <c r="M240" s="104"/>
      <c r="N240" s="52">
        <f>IF(F240=0,"",F240/E239)</f>
        <v>1</v>
      </c>
      <c r="O240" s="53">
        <v>5</v>
      </c>
      <c r="P240" s="54">
        <f t="shared" si="20"/>
        <v>1</v>
      </c>
      <c r="Q240" s="54">
        <f t="shared" si="21"/>
        <v>0</v>
      </c>
    </row>
    <row r="241" spans="1:30" ht="15.75" customHeight="1">
      <c r="A241" s="40">
        <v>1702</v>
      </c>
      <c r="B241" s="41"/>
      <c r="C241" s="41"/>
      <c r="D241" s="41"/>
      <c r="E241" s="41"/>
      <c r="F241" s="41"/>
      <c r="G241" s="41">
        <v>4</v>
      </c>
      <c r="H241" s="41"/>
      <c r="I241" s="41"/>
      <c r="J241" s="97"/>
      <c r="K241" s="103"/>
      <c r="L241" s="64"/>
      <c r="M241" s="104"/>
      <c r="N241" s="52">
        <f>IF(G241=0,"",G241/F240)</f>
        <v>0.8</v>
      </c>
      <c r="O241" s="53">
        <v>5</v>
      </c>
      <c r="P241" s="54">
        <f t="shared" si="20"/>
        <v>1</v>
      </c>
      <c r="Q241" s="54">
        <f t="shared" si="21"/>
        <v>0</v>
      </c>
    </row>
    <row r="242" spans="1:30" ht="15.75" customHeight="1">
      <c r="A242" s="40">
        <v>1801</v>
      </c>
      <c r="B242" s="41"/>
      <c r="C242" s="41"/>
      <c r="D242" s="41"/>
      <c r="E242" s="41"/>
      <c r="F242" s="41"/>
      <c r="G242" s="41"/>
      <c r="H242" s="41">
        <v>3</v>
      </c>
      <c r="I242" s="41"/>
      <c r="J242" s="97"/>
      <c r="K242" s="103"/>
      <c r="L242" s="64"/>
      <c r="M242" s="104"/>
      <c r="N242" s="52">
        <f>IF(H242=0,"",H242/G241)</f>
        <v>0.75</v>
      </c>
      <c r="O242" s="53">
        <v>4</v>
      </c>
      <c r="P242" s="54">
        <f t="shared" si="20"/>
        <v>0.8</v>
      </c>
      <c r="Q242" s="54">
        <f t="shared" si="21"/>
        <v>0.19999999999999996</v>
      </c>
    </row>
    <row r="243" spans="1:30" ht="15.75" customHeight="1">
      <c r="A243" s="40">
        <v>1802</v>
      </c>
      <c r="B243" s="41"/>
      <c r="C243" s="41"/>
      <c r="D243" s="41"/>
      <c r="E243" s="41"/>
      <c r="F243" s="41"/>
      <c r="G243" s="41"/>
      <c r="H243" s="41"/>
      <c r="I243" s="41">
        <v>3</v>
      </c>
      <c r="J243" s="97">
        <v>3</v>
      </c>
      <c r="K243" s="103"/>
      <c r="L243" s="64"/>
      <c r="M243" s="104"/>
      <c r="N243" s="52">
        <f>IF(I243=0,"",I243/H242)</f>
        <v>1</v>
      </c>
      <c r="O243" s="53">
        <v>4</v>
      </c>
      <c r="P243" s="54">
        <f t="shared" si="20"/>
        <v>1</v>
      </c>
      <c r="Q243" s="54">
        <f t="shared" si="21"/>
        <v>0</v>
      </c>
    </row>
    <row r="244" spans="1:30" ht="15.75" customHeight="1">
      <c r="A244" s="40">
        <v>1901</v>
      </c>
      <c r="B244" s="41"/>
      <c r="C244" s="41"/>
      <c r="D244" s="41"/>
      <c r="E244" s="41"/>
      <c r="F244" s="41"/>
      <c r="G244" s="41"/>
      <c r="H244" s="41"/>
      <c r="I244" s="41">
        <v>1</v>
      </c>
      <c r="J244" s="97">
        <v>1</v>
      </c>
      <c r="K244" s="103"/>
      <c r="L244" s="64"/>
      <c r="M244" s="104"/>
      <c r="N244" s="52"/>
      <c r="O244" s="53">
        <v>2</v>
      </c>
      <c r="P244" s="54"/>
      <c r="Q244" s="54"/>
    </row>
    <row r="245" spans="1:30" ht="15.75" customHeight="1">
      <c r="A245" s="40">
        <v>1902</v>
      </c>
      <c r="B245" s="41"/>
      <c r="C245" s="41"/>
      <c r="D245" s="41"/>
      <c r="E245" s="41"/>
      <c r="F245" s="41"/>
      <c r="G245" s="41"/>
      <c r="H245" s="41"/>
      <c r="I245" s="41"/>
      <c r="J245" s="97"/>
      <c r="K245" s="103"/>
      <c r="L245" s="64"/>
      <c r="M245" s="104"/>
      <c r="N245" s="52"/>
      <c r="O245" s="53"/>
      <c r="P245" s="54" t="str">
        <f>IF(O245=0,"",O245/O244)</f>
        <v/>
      </c>
      <c r="Q245" s="54" t="str">
        <f>IF(O245=0,"",100%-P245)</f>
        <v/>
      </c>
    </row>
    <row r="246" spans="1:30" ht="15.75" customHeight="1">
      <c r="A246" s="40">
        <v>2001</v>
      </c>
      <c r="B246" s="41"/>
      <c r="C246" s="41"/>
      <c r="D246" s="41"/>
      <c r="E246" s="41"/>
      <c r="F246" s="41"/>
      <c r="G246" s="41"/>
      <c r="H246" s="41"/>
      <c r="I246" s="41"/>
      <c r="J246" s="97"/>
      <c r="K246" s="103"/>
      <c r="L246" s="64"/>
      <c r="M246" s="65"/>
      <c r="N246" s="105"/>
      <c r="O246" s="106"/>
      <c r="P246" s="107"/>
      <c r="Q246" s="105"/>
    </row>
    <row r="247" spans="1:30" ht="15.75" customHeight="1">
      <c r="A247" s="40">
        <v>2002</v>
      </c>
      <c r="B247" s="41"/>
      <c r="C247" s="41"/>
      <c r="D247" s="41"/>
      <c r="E247" s="41"/>
      <c r="F247" s="41"/>
      <c r="G247" s="41"/>
      <c r="H247" s="41"/>
      <c r="I247" s="41"/>
      <c r="J247" s="97"/>
      <c r="K247" s="103"/>
      <c r="L247" s="64"/>
      <c r="M247" s="65"/>
      <c r="N247" s="67"/>
      <c r="O247" s="106"/>
      <c r="P247" s="108"/>
      <c r="Q247" s="67"/>
    </row>
    <row r="248" spans="1:30" ht="15.75" customHeight="1">
      <c r="A248" s="40">
        <v>2101</v>
      </c>
      <c r="B248" s="41"/>
      <c r="C248" s="41"/>
      <c r="D248" s="41"/>
      <c r="E248" s="41"/>
      <c r="F248" s="41"/>
      <c r="G248" s="41"/>
      <c r="H248" s="41"/>
      <c r="I248" s="41"/>
      <c r="J248" s="97"/>
      <c r="K248" s="103"/>
      <c r="L248" s="64"/>
      <c r="M248" s="65"/>
      <c r="N248" s="67"/>
      <c r="O248" s="106"/>
      <c r="P248" s="108"/>
      <c r="Q248" s="67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40">
        <v>2102</v>
      </c>
      <c r="B249" s="41"/>
      <c r="C249" s="41"/>
      <c r="D249" s="41"/>
      <c r="E249" s="41"/>
      <c r="F249" s="41"/>
      <c r="G249" s="41"/>
      <c r="H249" s="41"/>
      <c r="I249" s="41"/>
      <c r="J249" s="97"/>
      <c r="K249" s="103"/>
      <c r="L249" s="64"/>
      <c r="M249" s="65"/>
      <c r="N249" s="64"/>
      <c r="O249" s="65"/>
      <c r="P249" s="66"/>
      <c r="Q249" s="67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40">
        <v>2201</v>
      </c>
      <c r="B250" s="41"/>
      <c r="C250" s="41"/>
      <c r="D250" s="41"/>
      <c r="E250" s="41"/>
      <c r="F250" s="41"/>
      <c r="G250" s="41"/>
      <c r="H250" s="41"/>
      <c r="I250" s="41"/>
      <c r="J250" s="97"/>
      <c r="K250" s="103"/>
      <c r="L250" s="64"/>
      <c r="M250" s="65"/>
      <c r="N250" s="68" t="s">
        <v>58</v>
      </c>
      <c r="O250" s="69">
        <v>2</v>
      </c>
      <c r="P250" s="70">
        <f>IF(SUM(J238:J250)=0,"",SUM(J238:J250))</f>
        <v>4</v>
      </c>
      <c r="Q250" s="71" t="s">
        <v>10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40">
        <v>2202</v>
      </c>
      <c r="B251" s="41"/>
      <c r="C251" s="41"/>
      <c r="D251" s="41"/>
      <c r="E251" s="41"/>
      <c r="F251" s="41"/>
      <c r="G251" s="41"/>
      <c r="H251" s="41"/>
      <c r="I251" s="41"/>
      <c r="J251" s="97"/>
      <c r="K251" s="103"/>
      <c r="L251" s="64"/>
      <c r="M251" s="65"/>
      <c r="N251" s="72" t="s">
        <v>60</v>
      </c>
      <c r="O251" s="73">
        <f>IF(O250/B236=0,"",O250/B236)</f>
        <v>0.33333333333333331</v>
      </c>
      <c r="P251" s="74">
        <f>IF(O250/P250=0,"",O250/P250)</f>
        <v>0.5</v>
      </c>
      <c r="Q251" s="75" t="s">
        <v>61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40">
        <v>2301</v>
      </c>
      <c r="B252" s="41"/>
      <c r="C252" s="41"/>
      <c r="D252" s="41"/>
      <c r="E252" s="41"/>
      <c r="F252" s="41"/>
      <c r="G252" s="41"/>
      <c r="H252" s="41"/>
      <c r="I252" s="41"/>
      <c r="J252" s="97"/>
      <c r="K252" s="109"/>
      <c r="L252" s="110"/>
      <c r="M252" s="111"/>
      <c r="N252" s="77"/>
      <c r="O252" s="78"/>
      <c r="P252" s="78"/>
      <c r="Q252" s="79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8" customHeight="1">
      <c r="A253" s="28"/>
      <c r="B253" s="1"/>
      <c r="C253" s="151" t="s">
        <v>83</v>
      </c>
      <c r="D253" s="152"/>
      <c r="E253" s="152"/>
      <c r="F253" s="152"/>
      <c r="G253" s="152"/>
      <c r="H253" s="152"/>
      <c r="I253" s="153"/>
      <c r="J253" s="80">
        <f>SUM(J243:J249)</f>
        <v>4</v>
      </c>
      <c r="K253" s="81">
        <f>IF(J243=0,"",J243/B236)</f>
        <v>0.5</v>
      </c>
      <c r="L253" s="81">
        <f>IF(J253=0,"",J253/B236)</f>
        <v>0.66666666666666663</v>
      </c>
      <c r="M253" s="81" t="str">
        <f>IF(J245=0,"",L253-K253)</f>
        <v/>
      </c>
      <c r="N253" s="2"/>
      <c r="O253" s="1"/>
      <c r="P253" s="25"/>
      <c r="Q253" s="2"/>
      <c r="S253" s="35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/>
    <row r="255" spans="1:30" ht="12.75" customHeight="1"/>
    <row r="256" spans="1:30" ht="26.25" customHeight="1">
      <c r="A256" s="154" t="s">
        <v>72</v>
      </c>
      <c r="B256" s="155"/>
      <c r="C256" s="155"/>
      <c r="D256" s="155"/>
      <c r="E256" s="155"/>
      <c r="F256" s="155"/>
      <c r="G256" s="155"/>
      <c r="H256" s="155"/>
      <c r="I256" s="155"/>
      <c r="J256" s="82" t="s">
        <v>71</v>
      </c>
      <c r="K256" s="1"/>
      <c r="L256" s="2"/>
      <c r="M256" s="2"/>
      <c r="N256" s="1"/>
      <c r="O256" s="2"/>
      <c r="P256" s="1"/>
      <c r="Q256" s="1"/>
      <c r="R256" s="1"/>
    </row>
    <row r="257" spans="1:18" ht="20.25" customHeight="1">
      <c r="A257" s="156" t="s">
        <v>9</v>
      </c>
      <c r="B257" s="157" t="s">
        <v>73</v>
      </c>
      <c r="C257" s="152"/>
      <c r="D257" s="152"/>
      <c r="E257" s="152"/>
      <c r="F257" s="152"/>
      <c r="G257" s="152"/>
      <c r="H257" s="152"/>
      <c r="I257" s="153"/>
      <c r="J257" s="158" t="s">
        <v>10</v>
      </c>
      <c r="K257" s="150" t="s">
        <v>2</v>
      </c>
      <c r="L257" s="150" t="s">
        <v>3</v>
      </c>
      <c r="M257" s="159" t="s">
        <v>4</v>
      </c>
      <c r="N257" s="150" t="s">
        <v>5</v>
      </c>
      <c r="O257" s="148" t="s">
        <v>6</v>
      </c>
      <c r="P257" s="148" t="s">
        <v>7</v>
      </c>
      <c r="Q257" s="150" t="s">
        <v>8</v>
      </c>
    </row>
    <row r="258" spans="1:18" ht="15.75" customHeight="1">
      <c r="A258" s="149"/>
      <c r="B258" s="40" t="s">
        <v>74</v>
      </c>
      <c r="C258" s="40" t="s">
        <v>75</v>
      </c>
      <c r="D258" s="40" t="s">
        <v>76</v>
      </c>
      <c r="E258" s="40" t="s">
        <v>77</v>
      </c>
      <c r="F258" s="40" t="s">
        <v>78</v>
      </c>
      <c r="G258" s="40" t="s">
        <v>79</v>
      </c>
      <c r="H258" s="40" t="s">
        <v>80</v>
      </c>
      <c r="I258" s="40" t="s">
        <v>81</v>
      </c>
      <c r="J258" s="149"/>
      <c r="K258" s="149"/>
      <c r="L258" s="149"/>
      <c r="M258" s="149"/>
      <c r="N258" s="149"/>
      <c r="O258" s="149"/>
      <c r="P258" s="149"/>
      <c r="Q258" s="149"/>
    </row>
    <row r="259" spans="1:18" ht="15.75" customHeight="1">
      <c r="A259" s="40">
        <v>1502</v>
      </c>
      <c r="B259" s="41">
        <v>23</v>
      </c>
      <c r="C259" s="41"/>
      <c r="D259" s="41"/>
      <c r="E259" s="41"/>
      <c r="F259" s="41"/>
      <c r="G259" s="41"/>
      <c r="H259" s="41"/>
      <c r="I259" s="41"/>
      <c r="J259" s="97"/>
      <c r="K259" s="98"/>
      <c r="L259" s="99"/>
      <c r="M259" s="100"/>
      <c r="N259" s="101"/>
      <c r="O259" s="48">
        <f>B259</f>
        <v>23</v>
      </c>
      <c r="P259" s="102"/>
      <c r="Q259" s="101"/>
    </row>
    <row r="260" spans="1:18" ht="15.75" customHeight="1">
      <c r="A260" s="40">
        <v>1601</v>
      </c>
      <c r="B260" s="41"/>
      <c r="C260" s="41">
        <v>17</v>
      </c>
      <c r="D260" s="41"/>
      <c r="E260" s="41"/>
      <c r="F260" s="41"/>
      <c r="G260" s="41"/>
      <c r="H260" s="41"/>
      <c r="I260" s="41"/>
      <c r="J260" s="97"/>
      <c r="K260" s="103"/>
      <c r="L260" s="64"/>
      <c r="M260" s="104"/>
      <c r="N260" s="52">
        <f>IF(C260=0,"",C260/B259)</f>
        <v>0.73913043478260865</v>
      </c>
      <c r="O260" s="53">
        <v>17</v>
      </c>
      <c r="P260" s="54">
        <f t="shared" ref="P260:P266" si="22">IF(O260=0,"",O260/O259)</f>
        <v>0.73913043478260865</v>
      </c>
      <c r="Q260" s="54">
        <f t="shared" ref="Q260:Q266" si="23">IF(O260=0,"",100%-P260)</f>
        <v>0.26086956521739135</v>
      </c>
    </row>
    <row r="261" spans="1:18" ht="15.75" customHeight="1">
      <c r="A261" s="40">
        <v>1602</v>
      </c>
      <c r="B261" s="41"/>
      <c r="C261" s="41"/>
      <c r="D261" s="41">
        <v>16</v>
      </c>
      <c r="E261" s="41"/>
      <c r="F261" s="41"/>
      <c r="G261" s="41"/>
      <c r="H261" s="41"/>
      <c r="I261" s="41"/>
      <c r="J261" s="97"/>
      <c r="K261" s="103"/>
      <c r="L261" s="64"/>
      <c r="M261" s="104"/>
      <c r="N261" s="52">
        <f>IF(D261=0,"",D261/C260)</f>
        <v>0.94117647058823528</v>
      </c>
      <c r="O261" s="53">
        <v>16</v>
      </c>
      <c r="P261" s="54">
        <f t="shared" si="22"/>
        <v>0.94117647058823528</v>
      </c>
      <c r="Q261" s="54">
        <f t="shared" si="23"/>
        <v>5.8823529411764719E-2</v>
      </c>
      <c r="R261" s="87">
        <f>O261/O259</f>
        <v>0.69565217391304346</v>
      </c>
    </row>
    <row r="262" spans="1:18" ht="15.75" customHeight="1">
      <c r="A262" s="40">
        <v>1701</v>
      </c>
      <c r="B262" s="41"/>
      <c r="C262" s="41"/>
      <c r="D262" s="41"/>
      <c r="E262" s="41">
        <v>15</v>
      </c>
      <c r="F262" s="41"/>
      <c r="G262" s="41"/>
      <c r="H262" s="41"/>
      <c r="I262" s="41"/>
      <c r="J262" s="97"/>
      <c r="K262" s="103"/>
      <c r="L262" s="64"/>
      <c r="M262" s="104"/>
      <c r="N262" s="52">
        <f>IF(E262=0,"",E262/D261)</f>
        <v>0.9375</v>
      </c>
      <c r="O262" s="53">
        <v>15</v>
      </c>
      <c r="P262" s="54">
        <f t="shared" si="22"/>
        <v>0.9375</v>
      </c>
      <c r="Q262" s="54">
        <f t="shared" si="23"/>
        <v>6.25E-2</v>
      </c>
    </row>
    <row r="263" spans="1:18" ht="15.75" customHeight="1">
      <c r="A263" s="40">
        <v>1702</v>
      </c>
      <c r="B263" s="41"/>
      <c r="C263" s="41"/>
      <c r="D263" s="41"/>
      <c r="E263" s="41"/>
      <c r="F263" s="41">
        <v>13</v>
      </c>
      <c r="G263" s="41"/>
      <c r="H263" s="41"/>
      <c r="I263" s="41"/>
      <c r="J263" s="97"/>
      <c r="K263" s="103"/>
      <c r="L263" s="64"/>
      <c r="M263" s="104"/>
      <c r="N263" s="52">
        <f>IF(F263=0,"",F263/E262)</f>
        <v>0.8666666666666667</v>
      </c>
      <c r="O263" s="53">
        <v>14</v>
      </c>
      <c r="P263" s="54">
        <f t="shared" si="22"/>
        <v>0.93333333333333335</v>
      </c>
      <c r="Q263" s="54">
        <f t="shared" si="23"/>
        <v>6.6666666666666652E-2</v>
      </c>
    </row>
    <row r="264" spans="1:18" ht="15.75" customHeight="1">
      <c r="A264" s="40">
        <v>1801</v>
      </c>
      <c r="B264" s="41"/>
      <c r="C264" s="41"/>
      <c r="D264" s="41"/>
      <c r="E264" s="41"/>
      <c r="F264" s="41"/>
      <c r="G264" s="41">
        <v>13</v>
      </c>
      <c r="H264" s="41"/>
      <c r="I264" s="41"/>
      <c r="J264" s="97"/>
      <c r="K264" s="103"/>
      <c r="L264" s="64"/>
      <c r="M264" s="104"/>
      <c r="N264" s="52">
        <f>IF(G264=0,"",G264/F263)</f>
        <v>1</v>
      </c>
      <c r="O264" s="53">
        <v>14</v>
      </c>
      <c r="P264" s="54">
        <f t="shared" si="22"/>
        <v>1</v>
      </c>
      <c r="Q264" s="54">
        <f t="shared" si="23"/>
        <v>0</v>
      </c>
    </row>
    <row r="265" spans="1:18" ht="15.75" customHeight="1">
      <c r="A265" s="40">
        <v>1802</v>
      </c>
      <c r="B265" s="41"/>
      <c r="C265" s="41"/>
      <c r="D265" s="41"/>
      <c r="E265" s="41"/>
      <c r="F265" s="41"/>
      <c r="G265" s="41"/>
      <c r="H265" s="41">
        <v>12</v>
      </c>
      <c r="I265" s="41"/>
      <c r="J265" s="97"/>
      <c r="K265" s="103"/>
      <c r="L265" s="64"/>
      <c r="M265" s="104"/>
      <c r="N265" s="52">
        <f>IF(H265=0,"",H265/G264)</f>
        <v>0.92307692307692313</v>
      </c>
      <c r="O265" s="53">
        <v>14</v>
      </c>
      <c r="P265" s="54">
        <f t="shared" si="22"/>
        <v>1</v>
      </c>
      <c r="Q265" s="54">
        <f t="shared" si="23"/>
        <v>0</v>
      </c>
    </row>
    <row r="266" spans="1:18" ht="15.75" customHeight="1">
      <c r="A266" s="40">
        <v>1901</v>
      </c>
      <c r="B266" s="41"/>
      <c r="C266" s="41"/>
      <c r="D266" s="41"/>
      <c r="E266" s="41"/>
      <c r="F266" s="41"/>
      <c r="G266" s="41"/>
      <c r="H266" s="41"/>
      <c r="I266" s="41">
        <v>12</v>
      </c>
      <c r="J266" s="97">
        <v>11</v>
      </c>
      <c r="K266" s="103"/>
      <c r="L266" s="64"/>
      <c r="M266" s="104"/>
      <c r="N266" s="52">
        <f>IF(I266=0,"",I266/H265)</f>
        <v>1</v>
      </c>
      <c r="O266" s="53">
        <v>13</v>
      </c>
      <c r="P266" s="54">
        <f t="shared" si="22"/>
        <v>0.9285714285714286</v>
      </c>
      <c r="Q266" s="54">
        <f t="shared" si="23"/>
        <v>7.1428571428571397E-2</v>
      </c>
    </row>
    <row r="267" spans="1:18" ht="15.75" customHeight="1">
      <c r="A267" s="40">
        <v>1902</v>
      </c>
      <c r="B267" s="41"/>
      <c r="C267" s="41"/>
      <c r="D267" s="41"/>
      <c r="E267" s="41"/>
      <c r="F267" s="41"/>
      <c r="G267" s="41"/>
      <c r="H267" s="41"/>
      <c r="I267" s="41">
        <v>2</v>
      </c>
      <c r="J267" s="97"/>
      <c r="K267" s="103"/>
      <c r="L267" s="64"/>
      <c r="M267" s="104"/>
      <c r="N267" s="52"/>
      <c r="O267" s="53">
        <v>2</v>
      </c>
      <c r="P267" s="54"/>
      <c r="Q267" s="54"/>
    </row>
    <row r="268" spans="1:18" ht="15.75" customHeight="1">
      <c r="A268" s="40">
        <v>2001</v>
      </c>
      <c r="B268" s="41"/>
      <c r="C268" s="41"/>
      <c r="D268" s="41"/>
      <c r="E268" s="41"/>
      <c r="F268" s="41"/>
      <c r="G268" s="41"/>
      <c r="H268" s="41"/>
      <c r="I268" s="41">
        <v>2</v>
      </c>
      <c r="J268" s="97">
        <v>2</v>
      </c>
      <c r="K268" s="103"/>
      <c r="L268" s="64"/>
      <c r="M268" s="104"/>
      <c r="N268" s="52"/>
      <c r="O268" s="53">
        <v>2</v>
      </c>
      <c r="P268" s="54"/>
      <c r="Q268" s="54"/>
    </row>
    <row r="269" spans="1:18" ht="15.75" customHeight="1">
      <c r="A269" s="40">
        <v>2002</v>
      </c>
      <c r="B269" s="41"/>
      <c r="C269" s="41"/>
      <c r="D269" s="41"/>
      <c r="E269" s="41"/>
      <c r="F269" s="41"/>
      <c r="G269" s="41"/>
      <c r="H269" s="41"/>
      <c r="I269" s="41"/>
      <c r="J269" s="97"/>
      <c r="K269" s="103"/>
      <c r="L269" s="64"/>
      <c r="M269" s="65"/>
      <c r="N269" s="105"/>
      <c r="O269" s="106"/>
      <c r="P269" s="107"/>
      <c r="Q269" s="105"/>
    </row>
    <row r="270" spans="1:18" ht="15.75" customHeight="1">
      <c r="A270" s="40">
        <v>2101</v>
      </c>
      <c r="B270" s="41"/>
      <c r="C270" s="41"/>
      <c r="D270" s="41"/>
      <c r="E270" s="41"/>
      <c r="F270" s="41"/>
      <c r="G270" s="41"/>
      <c r="H270" s="41"/>
      <c r="I270" s="41"/>
      <c r="J270" s="97"/>
      <c r="K270" s="103"/>
      <c r="L270" s="64"/>
      <c r="M270" s="65"/>
      <c r="N270" s="67"/>
      <c r="O270" s="106"/>
      <c r="P270" s="108"/>
      <c r="Q270" s="67"/>
    </row>
    <row r="271" spans="1:18" ht="15.75" customHeight="1">
      <c r="A271" s="40">
        <v>2102</v>
      </c>
      <c r="B271" s="41"/>
      <c r="C271" s="41"/>
      <c r="D271" s="41"/>
      <c r="E271" s="41"/>
      <c r="F271" s="41"/>
      <c r="G271" s="41"/>
      <c r="H271" s="41"/>
      <c r="I271" s="41"/>
      <c r="J271" s="97"/>
      <c r="K271" s="103"/>
      <c r="L271" s="64"/>
      <c r="M271" s="65"/>
      <c r="N271" s="67"/>
      <c r="O271" s="106"/>
      <c r="P271" s="108"/>
      <c r="Q271" s="67"/>
    </row>
    <row r="272" spans="1:18" ht="15.75" customHeight="1">
      <c r="A272" s="40">
        <v>2201</v>
      </c>
      <c r="B272" s="41"/>
      <c r="C272" s="41"/>
      <c r="D272" s="41"/>
      <c r="E272" s="41"/>
      <c r="F272" s="41"/>
      <c r="G272" s="41"/>
      <c r="H272" s="41"/>
      <c r="I272" s="41"/>
      <c r="J272" s="97"/>
      <c r="K272" s="103"/>
      <c r="L272" s="64"/>
      <c r="M272" s="65"/>
      <c r="N272" s="64"/>
      <c r="O272" s="65"/>
      <c r="P272" s="66"/>
      <c r="Q272" s="67"/>
    </row>
    <row r="273" spans="1:19" ht="15.75" customHeight="1">
      <c r="A273" s="40">
        <v>2202</v>
      </c>
      <c r="B273" s="41"/>
      <c r="C273" s="41"/>
      <c r="D273" s="41"/>
      <c r="E273" s="41"/>
      <c r="F273" s="41"/>
      <c r="G273" s="41"/>
      <c r="H273" s="41"/>
      <c r="I273" s="41"/>
      <c r="J273" s="97"/>
      <c r="K273" s="103"/>
      <c r="L273" s="64"/>
      <c r="M273" s="65"/>
      <c r="N273" s="68" t="s">
        <v>58</v>
      </c>
      <c r="O273" s="69">
        <v>12</v>
      </c>
      <c r="P273" s="70">
        <f>IF(SUM(J261:J273)=0,"",SUM(J261:J273))</f>
        <v>13</v>
      </c>
      <c r="Q273" s="71" t="s">
        <v>10</v>
      </c>
    </row>
    <row r="274" spans="1:19" ht="15.75" customHeight="1">
      <c r="A274" s="40">
        <v>2301</v>
      </c>
      <c r="B274" s="41"/>
      <c r="C274" s="41"/>
      <c r="D274" s="41"/>
      <c r="E274" s="41"/>
      <c r="F274" s="41"/>
      <c r="G274" s="41"/>
      <c r="H274" s="41"/>
      <c r="I274" s="41"/>
      <c r="J274" s="97"/>
      <c r="K274" s="103"/>
      <c r="L274" s="64"/>
      <c r="M274" s="65"/>
      <c r="N274" s="72" t="s">
        <v>60</v>
      </c>
      <c r="O274" s="73">
        <f>IF(O273/B259=0,"",O273/B259)</f>
        <v>0.52173913043478259</v>
      </c>
      <c r="P274" s="74">
        <f>IF(O273/P273=0,"",O273/P273)</f>
        <v>0.92307692307692313</v>
      </c>
      <c r="Q274" s="75" t="s">
        <v>61</v>
      </c>
    </row>
    <row r="275" spans="1:19" ht="15.75" customHeight="1">
      <c r="A275" s="40">
        <v>2302</v>
      </c>
      <c r="B275" s="41"/>
      <c r="C275" s="41"/>
      <c r="D275" s="41"/>
      <c r="E275" s="41"/>
      <c r="F275" s="41"/>
      <c r="G275" s="41"/>
      <c r="H275" s="41"/>
      <c r="I275" s="41"/>
      <c r="J275" s="97"/>
      <c r="K275" s="109"/>
      <c r="L275" s="110"/>
      <c r="M275" s="111"/>
      <c r="N275" s="77"/>
      <c r="O275" s="78"/>
      <c r="P275" s="78"/>
      <c r="Q275" s="79"/>
    </row>
    <row r="276" spans="1:19" ht="18" customHeight="1">
      <c r="A276" s="28"/>
      <c r="B276" s="1"/>
      <c r="C276" s="151" t="s">
        <v>83</v>
      </c>
      <c r="D276" s="152"/>
      <c r="E276" s="152"/>
      <c r="F276" s="152"/>
      <c r="G276" s="152"/>
      <c r="H276" s="152"/>
      <c r="I276" s="153"/>
      <c r="J276" s="80">
        <f>SUM(J266:J272)</f>
        <v>13</v>
      </c>
      <c r="K276" s="81">
        <f>J266/B259</f>
        <v>0.47826086956521741</v>
      </c>
      <c r="L276" s="81">
        <f>IF(J276=0,"",J276/B259)</f>
        <v>0.56521739130434778</v>
      </c>
      <c r="M276" s="81">
        <f>IF(J268=0,"",L276-K276)</f>
        <v>8.6956521739130377E-2</v>
      </c>
      <c r="N276" s="2"/>
      <c r="O276" s="1"/>
      <c r="P276" s="25"/>
      <c r="Q276" s="2"/>
    </row>
    <row r="277" spans="1:19" ht="12.75" customHeight="1"/>
    <row r="278" spans="1:19" ht="12.75" customHeight="1"/>
    <row r="279" spans="1:19" ht="26.25" customHeight="1">
      <c r="A279" s="154" t="s">
        <v>11</v>
      </c>
      <c r="B279" s="155"/>
      <c r="C279" s="155"/>
      <c r="D279" s="155"/>
      <c r="E279" s="155"/>
      <c r="F279" s="155"/>
      <c r="G279" s="39" t="s">
        <v>84</v>
      </c>
      <c r="H279" s="39"/>
      <c r="I279" s="82"/>
      <c r="J279" s="82"/>
      <c r="K279" s="1"/>
      <c r="L279" s="2"/>
      <c r="M279" s="2"/>
      <c r="N279" s="1"/>
      <c r="O279" s="2"/>
      <c r="P279" s="1"/>
      <c r="Q279" s="1"/>
      <c r="R279" s="1"/>
    </row>
    <row r="280" spans="1:19" ht="20.25" customHeight="1">
      <c r="A280" s="156" t="s">
        <v>9</v>
      </c>
      <c r="B280" s="157" t="s">
        <v>73</v>
      </c>
      <c r="C280" s="152"/>
      <c r="D280" s="152"/>
      <c r="E280" s="152"/>
      <c r="F280" s="152"/>
      <c r="G280" s="152"/>
      <c r="H280" s="152"/>
      <c r="I280" s="153"/>
      <c r="J280" s="158" t="s">
        <v>10</v>
      </c>
      <c r="K280" s="150" t="s">
        <v>2</v>
      </c>
      <c r="L280" s="150" t="s">
        <v>3</v>
      </c>
      <c r="M280" s="159" t="s">
        <v>4</v>
      </c>
      <c r="N280" s="150" t="s">
        <v>5</v>
      </c>
      <c r="O280" s="148" t="s">
        <v>6</v>
      </c>
      <c r="P280" s="148" t="s">
        <v>7</v>
      </c>
      <c r="Q280" s="150" t="s">
        <v>8</v>
      </c>
    </row>
    <row r="281" spans="1:19" ht="15.75" customHeight="1">
      <c r="A281" s="149"/>
      <c r="B281" s="40" t="s">
        <v>74</v>
      </c>
      <c r="C281" s="40" t="s">
        <v>75</v>
      </c>
      <c r="D281" s="40" t="s">
        <v>76</v>
      </c>
      <c r="E281" s="40" t="s">
        <v>77</v>
      </c>
      <c r="F281" s="40" t="s">
        <v>78</v>
      </c>
      <c r="G281" s="40" t="s">
        <v>79</v>
      </c>
      <c r="H281" s="40" t="s">
        <v>80</v>
      </c>
      <c r="I281" s="40" t="s">
        <v>81</v>
      </c>
      <c r="J281" s="149"/>
      <c r="K281" s="149"/>
      <c r="L281" s="149"/>
      <c r="M281" s="149"/>
      <c r="N281" s="149"/>
      <c r="O281" s="149"/>
      <c r="P281" s="149"/>
      <c r="Q281" s="149"/>
    </row>
    <row r="282" spans="1:19" ht="15.75" customHeight="1">
      <c r="A282" s="40">
        <v>1601</v>
      </c>
      <c r="B282" s="41">
        <v>7</v>
      </c>
      <c r="C282" s="41"/>
      <c r="D282" s="41"/>
      <c r="E282" s="41"/>
      <c r="F282" s="41"/>
      <c r="G282" s="41"/>
      <c r="H282" s="41"/>
      <c r="I282" s="41"/>
      <c r="J282" s="97"/>
      <c r="K282" s="98"/>
      <c r="L282" s="99"/>
      <c r="M282" s="100"/>
      <c r="N282" s="101"/>
      <c r="O282" s="48">
        <f>B282</f>
        <v>7</v>
      </c>
      <c r="P282" s="102"/>
      <c r="Q282" s="101"/>
    </row>
    <row r="283" spans="1:19" ht="15.75" customHeight="1">
      <c r="A283" s="40">
        <v>1602</v>
      </c>
      <c r="B283" s="41"/>
      <c r="C283" s="41">
        <v>7</v>
      </c>
      <c r="D283" s="41"/>
      <c r="E283" s="41"/>
      <c r="F283" s="41"/>
      <c r="G283" s="41"/>
      <c r="H283" s="41"/>
      <c r="I283" s="41"/>
      <c r="J283" s="97"/>
      <c r="K283" s="103"/>
      <c r="L283" s="64"/>
      <c r="M283" s="104"/>
      <c r="N283" s="52">
        <f>IF(C283=0,"",C283/B282)</f>
        <v>1</v>
      </c>
      <c r="O283" s="53">
        <v>7</v>
      </c>
      <c r="P283" s="54">
        <f t="shared" ref="P283:P289" si="24">IF(O283=0,"",O283/O282)</f>
        <v>1</v>
      </c>
      <c r="Q283" s="54">
        <f t="shared" ref="Q283:Q289" si="25">IF(O283=0,"",100%-P283)</f>
        <v>0</v>
      </c>
    </row>
    <row r="284" spans="1:19" ht="15.75" customHeight="1">
      <c r="A284" s="40">
        <v>1701</v>
      </c>
      <c r="B284" s="41"/>
      <c r="C284" s="41"/>
      <c r="D284" s="41">
        <v>7</v>
      </c>
      <c r="E284" s="41"/>
      <c r="F284" s="41"/>
      <c r="G284" s="41"/>
      <c r="H284" s="41"/>
      <c r="I284" s="41"/>
      <c r="J284" s="97"/>
      <c r="K284" s="103"/>
      <c r="L284" s="64"/>
      <c r="M284" s="104"/>
      <c r="N284" s="52">
        <f>IF(D284=0,"",D284/C283)</f>
        <v>1</v>
      </c>
      <c r="O284" s="53">
        <v>7</v>
      </c>
      <c r="P284" s="54">
        <f t="shared" si="24"/>
        <v>1</v>
      </c>
      <c r="Q284" s="54">
        <f t="shared" si="25"/>
        <v>0</v>
      </c>
      <c r="S284" s="87">
        <f>O284/O282</f>
        <v>1</v>
      </c>
    </row>
    <row r="285" spans="1:19" ht="15.75" customHeight="1">
      <c r="A285" s="40">
        <v>1702</v>
      </c>
      <c r="B285" s="41"/>
      <c r="C285" s="41"/>
      <c r="D285" s="41"/>
      <c r="E285" s="41">
        <v>6</v>
      </c>
      <c r="F285" s="41"/>
      <c r="G285" s="41"/>
      <c r="H285" s="41"/>
      <c r="I285" s="41"/>
      <c r="J285" s="97"/>
      <c r="K285" s="103"/>
      <c r="L285" s="64"/>
      <c r="M285" s="104"/>
      <c r="N285" s="52">
        <f>IF(E285=0,"",E285/D284)</f>
        <v>0.8571428571428571</v>
      </c>
      <c r="O285" s="53">
        <v>6</v>
      </c>
      <c r="P285" s="54">
        <f t="shared" si="24"/>
        <v>0.8571428571428571</v>
      </c>
      <c r="Q285" s="54">
        <f t="shared" si="25"/>
        <v>0.1428571428571429</v>
      </c>
    </row>
    <row r="286" spans="1:19" ht="15.75" customHeight="1">
      <c r="A286" s="40">
        <v>1801</v>
      </c>
      <c r="B286" s="41"/>
      <c r="C286" s="41"/>
      <c r="D286" s="41"/>
      <c r="E286" s="41"/>
      <c r="F286" s="41">
        <v>5</v>
      </c>
      <c r="G286" s="41"/>
      <c r="H286" s="41"/>
      <c r="I286" s="41"/>
      <c r="J286" s="97"/>
      <c r="K286" s="103"/>
      <c r="L286" s="64"/>
      <c r="M286" s="104"/>
      <c r="N286" s="52">
        <f>IF(F286=0,"",F286/E285)</f>
        <v>0.83333333333333337</v>
      </c>
      <c r="O286" s="53">
        <v>5</v>
      </c>
      <c r="P286" s="54">
        <f t="shared" si="24"/>
        <v>0.83333333333333337</v>
      </c>
      <c r="Q286" s="54">
        <f t="shared" si="25"/>
        <v>0.16666666666666663</v>
      </c>
    </row>
    <row r="287" spans="1:19" ht="15.75" customHeight="1">
      <c r="A287" s="40">
        <v>1802</v>
      </c>
      <c r="B287" s="41"/>
      <c r="C287" s="41"/>
      <c r="D287" s="41"/>
      <c r="E287" s="41"/>
      <c r="F287" s="41"/>
      <c r="G287" s="41">
        <v>5</v>
      </c>
      <c r="H287" s="41"/>
      <c r="I287" s="41"/>
      <c r="J287" s="97"/>
      <c r="K287" s="103"/>
      <c r="L287" s="64"/>
      <c r="M287" s="104"/>
      <c r="N287" s="52">
        <f>IF(G287=0,"",G287/F286)</f>
        <v>1</v>
      </c>
      <c r="O287" s="53">
        <v>5</v>
      </c>
      <c r="P287" s="54">
        <f t="shared" si="24"/>
        <v>1</v>
      </c>
      <c r="Q287" s="54">
        <f t="shared" si="25"/>
        <v>0</v>
      </c>
    </row>
    <row r="288" spans="1:19" ht="15.75" customHeight="1">
      <c r="A288" s="40">
        <v>1901</v>
      </c>
      <c r="B288" s="41"/>
      <c r="C288" s="41"/>
      <c r="D288" s="41"/>
      <c r="E288" s="41"/>
      <c r="F288" s="41"/>
      <c r="G288" s="41"/>
      <c r="H288" s="41">
        <v>5</v>
      </c>
      <c r="I288" s="41"/>
      <c r="J288" s="97"/>
      <c r="K288" s="103"/>
      <c r="L288" s="64"/>
      <c r="M288" s="104"/>
      <c r="N288" s="52">
        <f>IF(H288=0,"",H288/G287)</f>
        <v>1</v>
      </c>
      <c r="O288" s="53">
        <v>5</v>
      </c>
      <c r="P288" s="54">
        <f t="shared" si="24"/>
        <v>1</v>
      </c>
      <c r="Q288" s="54">
        <f t="shared" si="25"/>
        <v>0</v>
      </c>
    </row>
    <row r="289" spans="1:18" ht="15.75" customHeight="1">
      <c r="A289" s="40">
        <v>1902</v>
      </c>
      <c r="B289" s="41"/>
      <c r="C289" s="41"/>
      <c r="D289" s="41"/>
      <c r="E289" s="41"/>
      <c r="F289" s="41"/>
      <c r="G289" s="41"/>
      <c r="H289" s="41"/>
      <c r="I289" s="41">
        <v>4</v>
      </c>
      <c r="J289" s="97">
        <v>3</v>
      </c>
      <c r="K289" s="103"/>
      <c r="L289" s="64"/>
      <c r="M289" s="104"/>
      <c r="N289" s="52">
        <f>IF(I289=0,"",I289/H288)</f>
        <v>0.8</v>
      </c>
      <c r="O289" s="53">
        <v>5</v>
      </c>
      <c r="P289" s="54">
        <f t="shared" si="24"/>
        <v>1</v>
      </c>
      <c r="Q289" s="54">
        <f t="shared" si="25"/>
        <v>0</v>
      </c>
    </row>
    <row r="290" spans="1:18" ht="15.75" customHeight="1">
      <c r="A290" s="40">
        <v>2001</v>
      </c>
      <c r="B290" s="41"/>
      <c r="C290" s="41"/>
      <c r="D290" s="41"/>
      <c r="E290" s="41"/>
      <c r="F290" s="41"/>
      <c r="G290" s="41"/>
      <c r="H290" s="41"/>
      <c r="I290" s="41">
        <v>2</v>
      </c>
      <c r="J290" s="97">
        <v>2</v>
      </c>
      <c r="K290" s="103"/>
      <c r="L290" s="64"/>
      <c r="M290" s="104"/>
      <c r="N290" s="52"/>
      <c r="O290" s="53">
        <v>2</v>
      </c>
      <c r="P290" s="54"/>
      <c r="Q290" s="54"/>
    </row>
    <row r="291" spans="1:18" ht="15.75" customHeight="1">
      <c r="A291" s="40">
        <v>2002</v>
      </c>
      <c r="B291" s="41"/>
      <c r="C291" s="41"/>
      <c r="D291" s="41"/>
      <c r="E291" s="41"/>
      <c r="F291" s="41"/>
      <c r="G291" s="41"/>
      <c r="H291" s="41"/>
      <c r="I291" s="41">
        <v>1</v>
      </c>
      <c r="J291" s="97">
        <v>1</v>
      </c>
      <c r="K291" s="103"/>
      <c r="L291" s="64"/>
      <c r="M291" s="104"/>
      <c r="N291" s="52"/>
      <c r="O291" s="53">
        <v>1</v>
      </c>
      <c r="P291" s="54"/>
      <c r="Q291" s="54"/>
    </row>
    <row r="292" spans="1:18" ht="15.75" customHeight="1">
      <c r="A292" s="40">
        <v>2101</v>
      </c>
      <c r="B292" s="41"/>
      <c r="C292" s="41"/>
      <c r="D292" s="41"/>
      <c r="E292" s="41"/>
      <c r="F292" s="41"/>
      <c r="G292" s="41"/>
      <c r="H292" s="41"/>
      <c r="I292" s="41"/>
      <c r="J292" s="97"/>
      <c r="K292" s="103"/>
      <c r="L292" s="64"/>
      <c r="M292" s="65"/>
      <c r="N292" s="105"/>
      <c r="O292" s="106"/>
      <c r="P292" s="107"/>
      <c r="Q292" s="105"/>
    </row>
    <row r="293" spans="1:18" ht="15.75" customHeight="1">
      <c r="A293" s="40">
        <v>2102</v>
      </c>
      <c r="B293" s="41"/>
      <c r="C293" s="41"/>
      <c r="D293" s="41"/>
      <c r="E293" s="41"/>
      <c r="F293" s="41"/>
      <c r="G293" s="41"/>
      <c r="H293" s="41"/>
      <c r="I293" s="41"/>
      <c r="J293" s="97"/>
      <c r="K293" s="103"/>
      <c r="L293" s="64"/>
      <c r="M293" s="65"/>
      <c r="N293" s="67"/>
      <c r="O293" s="106"/>
      <c r="P293" s="108"/>
      <c r="Q293" s="67"/>
    </row>
    <row r="294" spans="1:18" ht="15.75" customHeight="1">
      <c r="A294" s="40">
        <v>2201</v>
      </c>
      <c r="B294" s="41"/>
      <c r="C294" s="41"/>
      <c r="D294" s="41"/>
      <c r="E294" s="41"/>
      <c r="F294" s="41"/>
      <c r="G294" s="41"/>
      <c r="H294" s="41"/>
      <c r="I294" s="41"/>
      <c r="J294" s="97"/>
      <c r="K294" s="103"/>
      <c r="L294" s="64"/>
      <c r="M294" s="65"/>
      <c r="N294" s="67"/>
      <c r="O294" s="106"/>
      <c r="P294" s="108"/>
      <c r="Q294" s="67"/>
    </row>
    <row r="295" spans="1:18" ht="15.75" customHeight="1">
      <c r="A295" s="40">
        <v>2202</v>
      </c>
      <c r="B295" s="41"/>
      <c r="C295" s="41"/>
      <c r="D295" s="41"/>
      <c r="E295" s="41"/>
      <c r="F295" s="41"/>
      <c r="G295" s="41"/>
      <c r="H295" s="41"/>
      <c r="I295" s="41"/>
      <c r="J295" s="97"/>
      <c r="K295" s="103"/>
      <c r="L295" s="64"/>
      <c r="M295" s="65"/>
      <c r="N295" s="64"/>
      <c r="O295" s="65"/>
      <c r="P295" s="66"/>
      <c r="Q295" s="67"/>
    </row>
    <row r="296" spans="1:18" ht="15.75" customHeight="1">
      <c r="A296" s="40">
        <v>2301</v>
      </c>
      <c r="B296" s="41"/>
      <c r="C296" s="41"/>
      <c r="D296" s="41"/>
      <c r="E296" s="41"/>
      <c r="F296" s="41"/>
      <c r="G296" s="41"/>
      <c r="H296" s="41"/>
      <c r="I296" s="41"/>
      <c r="J296" s="97"/>
      <c r="K296" s="103"/>
      <c r="L296" s="64"/>
      <c r="M296" s="65"/>
      <c r="N296" s="68" t="s">
        <v>58</v>
      </c>
      <c r="O296" s="69">
        <v>5</v>
      </c>
      <c r="P296" s="70">
        <f>IF(SUM(J284:J296)=0,"",SUM(J284:J296))</f>
        <v>6</v>
      </c>
      <c r="Q296" s="71" t="s">
        <v>10</v>
      </c>
    </row>
    <row r="297" spans="1:18" ht="15.75" customHeight="1">
      <c r="A297" s="40">
        <v>2302</v>
      </c>
      <c r="B297" s="41"/>
      <c r="C297" s="41"/>
      <c r="D297" s="41"/>
      <c r="E297" s="41"/>
      <c r="F297" s="41"/>
      <c r="G297" s="41"/>
      <c r="H297" s="41"/>
      <c r="I297" s="41"/>
      <c r="J297" s="97"/>
      <c r="K297" s="103"/>
      <c r="L297" s="64"/>
      <c r="M297" s="65"/>
      <c r="N297" s="72" t="s">
        <v>60</v>
      </c>
      <c r="O297" s="73">
        <f>IF(O296/B282=0,"",O296/B282)</f>
        <v>0.7142857142857143</v>
      </c>
      <c r="P297" s="74">
        <f>IF(O296/P296=0,"",O296/P296)</f>
        <v>0.83333333333333337</v>
      </c>
      <c r="Q297" s="75" t="s">
        <v>61</v>
      </c>
    </row>
    <row r="298" spans="1:18" ht="15.75" customHeight="1">
      <c r="A298" s="40">
        <v>2401</v>
      </c>
      <c r="B298" s="41"/>
      <c r="C298" s="41"/>
      <c r="D298" s="41"/>
      <c r="E298" s="41"/>
      <c r="F298" s="41"/>
      <c r="G298" s="41"/>
      <c r="H298" s="41"/>
      <c r="I298" s="41"/>
      <c r="J298" s="97"/>
      <c r="K298" s="109"/>
      <c r="L298" s="110"/>
      <c r="M298" s="111"/>
      <c r="N298" s="77"/>
      <c r="O298" s="78"/>
      <c r="P298" s="78"/>
      <c r="Q298" s="79"/>
    </row>
    <row r="299" spans="1:18" ht="18" customHeight="1">
      <c r="A299" s="28"/>
      <c r="B299" s="1"/>
      <c r="C299" s="151" t="s">
        <v>83</v>
      </c>
      <c r="D299" s="152"/>
      <c r="E299" s="152"/>
      <c r="F299" s="152"/>
      <c r="G299" s="152"/>
      <c r="H299" s="152"/>
      <c r="I299" s="153"/>
      <c r="J299" s="80">
        <f>SUM(J289:J295)</f>
        <v>6</v>
      </c>
      <c r="K299" s="81">
        <f>IF(J289=0,"",J289/B282)</f>
        <v>0.42857142857142855</v>
      </c>
      <c r="L299" s="81">
        <f>IF(J299=0,"",J299/B282)</f>
        <v>0.8571428571428571</v>
      </c>
      <c r="M299" s="81">
        <f>IF(J289=0,"",L299-K299)</f>
        <v>0.42857142857142855</v>
      </c>
      <c r="N299" s="2"/>
      <c r="O299" s="1"/>
      <c r="P299" s="25"/>
      <c r="Q299" s="2"/>
    </row>
    <row r="300" spans="1:18" ht="12.75" customHeight="1"/>
    <row r="301" spans="1:18" ht="12.75" customHeight="1"/>
    <row r="302" spans="1:18" ht="26.25" customHeight="1">
      <c r="A302" s="154" t="s">
        <v>11</v>
      </c>
      <c r="B302" s="155"/>
      <c r="C302" s="155"/>
      <c r="D302" s="155"/>
      <c r="E302" s="155"/>
      <c r="F302" s="155"/>
      <c r="G302" s="113"/>
      <c r="H302" s="82" t="s">
        <v>85</v>
      </c>
      <c r="I302" s="82"/>
      <c r="J302" s="82"/>
      <c r="K302" s="1"/>
      <c r="L302" s="2"/>
      <c r="M302" s="2"/>
      <c r="N302" s="1"/>
      <c r="O302" s="2"/>
      <c r="P302" s="1"/>
      <c r="Q302" s="1"/>
      <c r="R302" s="1"/>
    </row>
    <row r="303" spans="1:18" ht="20.25" customHeight="1">
      <c r="A303" s="156" t="s">
        <v>9</v>
      </c>
      <c r="B303" s="157" t="s">
        <v>73</v>
      </c>
      <c r="C303" s="152"/>
      <c r="D303" s="152"/>
      <c r="E303" s="152"/>
      <c r="F303" s="152"/>
      <c r="G303" s="152"/>
      <c r="H303" s="152"/>
      <c r="I303" s="153"/>
      <c r="J303" s="158" t="s">
        <v>10</v>
      </c>
      <c r="K303" s="150" t="s">
        <v>2</v>
      </c>
      <c r="L303" s="150" t="s">
        <v>3</v>
      </c>
      <c r="M303" s="159" t="s">
        <v>4</v>
      </c>
      <c r="N303" s="150" t="s">
        <v>5</v>
      </c>
      <c r="O303" s="148" t="s">
        <v>6</v>
      </c>
      <c r="P303" s="148" t="s">
        <v>7</v>
      </c>
      <c r="Q303" s="150" t="s">
        <v>8</v>
      </c>
    </row>
    <row r="304" spans="1:18" ht="15.75" customHeight="1">
      <c r="A304" s="149"/>
      <c r="B304" s="40" t="s">
        <v>74</v>
      </c>
      <c r="C304" s="40" t="s">
        <v>75</v>
      </c>
      <c r="D304" s="40" t="s">
        <v>76</v>
      </c>
      <c r="E304" s="40" t="s">
        <v>77</v>
      </c>
      <c r="F304" s="40" t="s">
        <v>78</v>
      </c>
      <c r="G304" s="40" t="s">
        <v>79</v>
      </c>
      <c r="H304" s="40" t="s">
        <v>80</v>
      </c>
      <c r="I304" s="40" t="s">
        <v>81</v>
      </c>
      <c r="J304" s="149"/>
      <c r="K304" s="149"/>
      <c r="L304" s="149"/>
      <c r="M304" s="149"/>
      <c r="N304" s="149"/>
      <c r="O304" s="149"/>
      <c r="P304" s="149"/>
      <c r="Q304" s="149"/>
    </row>
    <row r="305" spans="1:19" ht="15.75" customHeight="1">
      <c r="A305" s="40">
        <v>1602</v>
      </c>
      <c r="B305" s="41">
        <v>19</v>
      </c>
      <c r="C305" s="41"/>
      <c r="D305" s="41"/>
      <c r="E305" s="41"/>
      <c r="F305" s="41"/>
      <c r="G305" s="41"/>
      <c r="H305" s="41"/>
      <c r="I305" s="41"/>
      <c r="J305" s="97"/>
      <c r="K305" s="98"/>
      <c r="L305" s="99"/>
      <c r="M305" s="100"/>
      <c r="N305" s="101"/>
      <c r="O305" s="48">
        <f>B305</f>
        <v>19</v>
      </c>
      <c r="P305" s="102"/>
      <c r="Q305" s="101"/>
    </row>
    <row r="306" spans="1:19" ht="15.75" customHeight="1">
      <c r="A306" s="40">
        <v>1701</v>
      </c>
      <c r="B306" s="41"/>
      <c r="C306" s="41">
        <v>18</v>
      </c>
      <c r="D306" s="41"/>
      <c r="E306" s="41"/>
      <c r="F306" s="41"/>
      <c r="G306" s="41"/>
      <c r="H306" s="41"/>
      <c r="I306" s="41"/>
      <c r="J306" s="97"/>
      <c r="K306" s="103"/>
      <c r="L306" s="64"/>
      <c r="M306" s="104"/>
      <c r="N306" s="52">
        <f>IF(C306=0,"",C306/B305)</f>
        <v>0.94736842105263153</v>
      </c>
      <c r="O306" s="53">
        <v>18</v>
      </c>
      <c r="P306" s="54">
        <f t="shared" ref="P306:P312" si="26">IF(O306=0,"",O306/O305)</f>
        <v>0.94736842105263153</v>
      </c>
      <c r="Q306" s="54">
        <f t="shared" ref="Q306:Q312" si="27">IF(O306=0,"",100%-P306)</f>
        <v>5.2631578947368474E-2</v>
      </c>
    </row>
    <row r="307" spans="1:19" ht="15.75" customHeight="1">
      <c r="A307" s="40">
        <v>1702</v>
      </c>
      <c r="B307" s="41"/>
      <c r="C307" s="41"/>
      <c r="D307" s="41">
        <v>16</v>
      </c>
      <c r="E307" s="41"/>
      <c r="F307" s="41"/>
      <c r="G307" s="41"/>
      <c r="H307" s="41"/>
      <c r="I307" s="41"/>
      <c r="J307" s="97"/>
      <c r="K307" s="103"/>
      <c r="L307" s="64"/>
      <c r="M307" s="104"/>
      <c r="N307" s="52">
        <f>IF(D307=0,"",D307/C306)</f>
        <v>0.88888888888888884</v>
      </c>
      <c r="O307" s="53">
        <v>16</v>
      </c>
      <c r="P307" s="54">
        <f t="shared" si="26"/>
        <v>0.88888888888888884</v>
      </c>
      <c r="Q307" s="54">
        <f t="shared" si="27"/>
        <v>0.11111111111111116</v>
      </c>
      <c r="S307" s="87">
        <f>O307/O305</f>
        <v>0.84210526315789469</v>
      </c>
    </row>
    <row r="308" spans="1:19" ht="15.75" customHeight="1">
      <c r="A308" s="40">
        <v>1801</v>
      </c>
      <c r="B308" s="41"/>
      <c r="C308" s="41"/>
      <c r="D308" s="41"/>
      <c r="E308" s="41">
        <v>16</v>
      </c>
      <c r="F308" s="41"/>
      <c r="G308" s="41"/>
      <c r="H308" s="41"/>
      <c r="I308" s="41"/>
      <c r="J308" s="97"/>
      <c r="K308" s="103"/>
      <c r="L308" s="64"/>
      <c r="M308" s="104"/>
      <c r="N308" s="52">
        <f>IF(E308=0,"",E308/D307)</f>
        <v>1</v>
      </c>
      <c r="O308" s="53">
        <v>16</v>
      </c>
      <c r="P308" s="54">
        <f t="shared" si="26"/>
        <v>1</v>
      </c>
      <c r="Q308" s="54">
        <f t="shared" si="27"/>
        <v>0</v>
      </c>
    </row>
    <row r="309" spans="1:19" ht="15.75" customHeight="1">
      <c r="A309" s="40">
        <v>1802</v>
      </c>
      <c r="B309" s="41"/>
      <c r="C309" s="41"/>
      <c r="D309" s="41"/>
      <c r="E309" s="41"/>
      <c r="F309" s="41">
        <v>13</v>
      </c>
      <c r="G309" s="41"/>
      <c r="H309" s="41"/>
      <c r="I309" s="41"/>
      <c r="J309" s="97"/>
      <c r="K309" s="103"/>
      <c r="L309" s="64"/>
      <c r="M309" s="104"/>
      <c r="N309" s="52">
        <f>IF(F309=0,"",F309/E308)</f>
        <v>0.8125</v>
      </c>
      <c r="O309" s="53">
        <v>14</v>
      </c>
      <c r="P309" s="54">
        <f t="shared" si="26"/>
        <v>0.875</v>
      </c>
      <c r="Q309" s="54">
        <f t="shared" si="27"/>
        <v>0.125</v>
      </c>
    </row>
    <row r="310" spans="1:19" ht="15.75" customHeight="1">
      <c r="A310" s="40">
        <v>1901</v>
      </c>
      <c r="B310" s="41"/>
      <c r="C310" s="41"/>
      <c r="D310" s="41"/>
      <c r="E310" s="41"/>
      <c r="F310" s="41"/>
      <c r="G310" s="41">
        <v>12</v>
      </c>
      <c r="H310" s="41"/>
      <c r="I310" s="41"/>
      <c r="J310" s="97"/>
      <c r="K310" s="103"/>
      <c r="L310" s="64"/>
      <c r="M310" s="104"/>
      <c r="N310" s="52">
        <f>IF(G310=0,"",G310/F309)</f>
        <v>0.92307692307692313</v>
      </c>
      <c r="O310" s="53">
        <v>13</v>
      </c>
      <c r="P310" s="54">
        <f t="shared" si="26"/>
        <v>0.9285714285714286</v>
      </c>
      <c r="Q310" s="54">
        <f t="shared" si="27"/>
        <v>7.1428571428571397E-2</v>
      </c>
    </row>
    <row r="311" spans="1:19" ht="15.75" customHeight="1">
      <c r="A311" s="40">
        <v>1902</v>
      </c>
      <c r="B311" s="41"/>
      <c r="C311" s="41"/>
      <c r="D311" s="41"/>
      <c r="E311" s="41"/>
      <c r="F311" s="41"/>
      <c r="G311" s="41"/>
      <c r="H311" s="41">
        <v>12</v>
      </c>
      <c r="I311" s="41"/>
      <c r="J311" s="97"/>
      <c r="K311" s="103"/>
      <c r="L311" s="64"/>
      <c r="M311" s="104"/>
      <c r="N311" s="52">
        <f>IF(H311=0,"",H311/G310)</f>
        <v>1</v>
      </c>
      <c r="O311" s="53">
        <v>13</v>
      </c>
      <c r="P311" s="54">
        <f t="shared" si="26"/>
        <v>1</v>
      </c>
      <c r="Q311" s="54">
        <f t="shared" si="27"/>
        <v>0</v>
      </c>
    </row>
    <row r="312" spans="1:19" ht="15.75" customHeight="1">
      <c r="A312" s="40">
        <v>2001</v>
      </c>
      <c r="B312" s="41"/>
      <c r="C312" s="41"/>
      <c r="D312" s="41"/>
      <c r="E312" s="41"/>
      <c r="F312" s="41"/>
      <c r="G312" s="41"/>
      <c r="H312" s="41"/>
      <c r="I312" s="41">
        <v>8</v>
      </c>
      <c r="J312" s="97">
        <v>7</v>
      </c>
      <c r="K312" s="103"/>
      <c r="L312" s="64"/>
      <c r="M312" s="104"/>
      <c r="N312" s="52">
        <f>IF(I312=0,"",I312/H311)</f>
        <v>0.66666666666666663</v>
      </c>
      <c r="O312" s="53">
        <v>13</v>
      </c>
      <c r="P312" s="54">
        <f t="shared" si="26"/>
        <v>1</v>
      </c>
      <c r="Q312" s="54">
        <f t="shared" si="27"/>
        <v>0</v>
      </c>
    </row>
    <row r="313" spans="1:19" ht="15.75" customHeight="1">
      <c r="A313" s="40">
        <v>2002</v>
      </c>
      <c r="B313" s="41"/>
      <c r="C313" s="41"/>
      <c r="D313" s="41"/>
      <c r="E313" s="41"/>
      <c r="F313" s="41"/>
      <c r="G313" s="41"/>
      <c r="H313" s="41"/>
      <c r="I313" s="41">
        <v>4</v>
      </c>
      <c r="J313" s="97">
        <v>2</v>
      </c>
      <c r="K313" s="103"/>
      <c r="L313" s="64"/>
      <c r="M313" s="104"/>
      <c r="N313" s="52"/>
      <c r="O313" s="53">
        <v>6</v>
      </c>
      <c r="P313" s="54"/>
      <c r="Q313" s="54"/>
    </row>
    <row r="314" spans="1:19" ht="15.75" customHeight="1">
      <c r="A314" s="40">
        <v>2101</v>
      </c>
      <c r="B314" s="41"/>
      <c r="C314" s="41"/>
      <c r="D314" s="41"/>
      <c r="E314" s="41"/>
      <c r="F314" s="41"/>
      <c r="G314" s="41"/>
      <c r="H314" s="41"/>
      <c r="I314" s="41">
        <v>3</v>
      </c>
      <c r="J314" s="97">
        <v>3</v>
      </c>
      <c r="K314" s="103"/>
      <c r="L314" s="64"/>
      <c r="M314" s="104"/>
      <c r="N314" s="52"/>
      <c r="O314" s="53">
        <v>4</v>
      </c>
      <c r="P314" s="54">
        <f>IF(O314=0,"",O314/O313)</f>
        <v>0.66666666666666663</v>
      </c>
      <c r="Q314" s="54">
        <f>IF(O314=0,"",100%-P314)</f>
        <v>0.33333333333333337</v>
      </c>
    </row>
    <row r="315" spans="1:19" ht="15.75" customHeight="1">
      <c r="A315" s="40">
        <v>2102</v>
      </c>
      <c r="B315" s="41"/>
      <c r="C315" s="41"/>
      <c r="D315" s="41"/>
      <c r="E315" s="41"/>
      <c r="F315" s="41"/>
      <c r="G315" s="41"/>
      <c r="H315" s="41"/>
      <c r="I315" s="41"/>
      <c r="J315" s="97"/>
      <c r="K315" s="103"/>
      <c r="L315" s="64"/>
      <c r="M315" s="65"/>
      <c r="N315" s="105"/>
      <c r="O315" s="106"/>
      <c r="P315" s="107"/>
      <c r="Q315" s="105"/>
    </row>
    <row r="316" spans="1:19" ht="15.75" customHeight="1">
      <c r="A316" s="40">
        <v>2201</v>
      </c>
      <c r="B316" s="41"/>
      <c r="C316" s="41"/>
      <c r="D316" s="41"/>
      <c r="E316" s="41"/>
      <c r="F316" s="41"/>
      <c r="G316" s="41"/>
      <c r="H316" s="41"/>
      <c r="I316" s="41"/>
      <c r="J316" s="97"/>
      <c r="K316" s="103"/>
      <c r="L316" s="64"/>
      <c r="M316" s="65"/>
      <c r="N316" s="67"/>
      <c r="O316" s="106"/>
      <c r="P316" s="108"/>
      <c r="Q316" s="67"/>
    </row>
    <row r="317" spans="1:19" ht="15.75" customHeight="1">
      <c r="A317" s="40">
        <v>2202</v>
      </c>
      <c r="B317" s="41"/>
      <c r="C317" s="41"/>
      <c r="D317" s="41"/>
      <c r="E317" s="41"/>
      <c r="F317" s="41"/>
      <c r="G317" s="41"/>
      <c r="H317" s="41"/>
      <c r="I317" s="41"/>
      <c r="J317" s="97"/>
      <c r="K317" s="103"/>
      <c r="L317" s="64"/>
      <c r="M317" s="65"/>
      <c r="N317" s="67"/>
      <c r="O317" s="106"/>
      <c r="P317" s="108"/>
      <c r="Q317" s="67"/>
    </row>
    <row r="318" spans="1:19" ht="15.75" customHeight="1">
      <c r="A318" s="40">
        <v>2301</v>
      </c>
      <c r="B318" s="41"/>
      <c r="C318" s="41"/>
      <c r="D318" s="41"/>
      <c r="E318" s="41"/>
      <c r="F318" s="41"/>
      <c r="G318" s="41"/>
      <c r="H318" s="41"/>
      <c r="I318" s="41"/>
      <c r="J318" s="97"/>
      <c r="K318" s="103"/>
      <c r="L318" s="64"/>
      <c r="M318" s="65"/>
      <c r="N318" s="64"/>
      <c r="O318" s="65"/>
      <c r="P318" s="66"/>
      <c r="Q318" s="67"/>
    </row>
    <row r="319" spans="1:19" ht="15.75" customHeight="1">
      <c r="A319" s="40">
        <v>2302</v>
      </c>
      <c r="B319" s="41"/>
      <c r="C319" s="41"/>
      <c r="D319" s="41"/>
      <c r="E319" s="41"/>
      <c r="F319" s="41"/>
      <c r="G319" s="41"/>
      <c r="H319" s="41"/>
      <c r="I319" s="41"/>
      <c r="J319" s="97"/>
      <c r="K319" s="103"/>
      <c r="L319" s="64"/>
      <c r="M319" s="65"/>
      <c r="N319" s="68" t="s">
        <v>58</v>
      </c>
      <c r="O319" s="69">
        <v>9</v>
      </c>
      <c r="P319" s="70">
        <f>IF(SUM(J307:J319)=0,"",SUM(J307:J319))</f>
        <v>12</v>
      </c>
      <c r="Q319" s="71" t="s">
        <v>10</v>
      </c>
    </row>
    <row r="320" spans="1:19" ht="15.75" customHeight="1">
      <c r="A320" s="40">
        <v>2401</v>
      </c>
      <c r="B320" s="41"/>
      <c r="C320" s="41"/>
      <c r="D320" s="41"/>
      <c r="E320" s="41"/>
      <c r="F320" s="41"/>
      <c r="G320" s="41"/>
      <c r="H320" s="41"/>
      <c r="I320" s="41"/>
      <c r="J320" s="97"/>
      <c r="K320" s="103"/>
      <c r="L320" s="64"/>
      <c r="M320" s="65"/>
      <c r="N320" s="72" t="s">
        <v>60</v>
      </c>
      <c r="O320" s="73">
        <f>IF(O319/B305=0,"",O319/B305)</f>
        <v>0.47368421052631576</v>
      </c>
      <c r="P320" s="74">
        <f>IF(O319/P319=0,"",O319/P319)</f>
        <v>0.75</v>
      </c>
      <c r="Q320" s="75" t="s">
        <v>61</v>
      </c>
    </row>
    <row r="321" spans="1:19" ht="15.75" customHeight="1">
      <c r="A321" s="40">
        <v>2402</v>
      </c>
      <c r="B321" s="41"/>
      <c r="C321" s="41"/>
      <c r="D321" s="41"/>
      <c r="E321" s="41"/>
      <c r="F321" s="41"/>
      <c r="G321" s="41"/>
      <c r="H321" s="41"/>
      <c r="I321" s="41"/>
      <c r="J321" s="97"/>
      <c r="K321" s="109"/>
      <c r="L321" s="110"/>
      <c r="M321" s="111"/>
      <c r="N321" s="77"/>
      <c r="O321" s="78"/>
      <c r="P321" s="78"/>
      <c r="Q321" s="79"/>
    </row>
    <row r="322" spans="1:19" ht="18" customHeight="1">
      <c r="A322" s="28"/>
      <c r="B322" s="1"/>
      <c r="C322" s="151" t="s">
        <v>83</v>
      </c>
      <c r="D322" s="152"/>
      <c r="E322" s="152"/>
      <c r="F322" s="152"/>
      <c r="G322" s="152"/>
      <c r="H322" s="152"/>
      <c r="I322" s="153"/>
      <c r="J322" s="80">
        <f>SUM(J312:J318)</f>
        <v>12</v>
      </c>
      <c r="K322" s="81">
        <f>IF(J312=0,"",J312/B305)</f>
        <v>0.36842105263157893</v>
      </c>
      <c r="L322" s="81">
        <f>IF(J322=0,"",J322/B305)</f>
        <v>0.63157894736842102</v>
      </c>
      <c r="M322" s="81">
        <f>IF(J312=0,"",L322-K322)</f>
        <v>0.26315789473684209</v>
      </c>
      <c r="N322" s="2"/>
      <c r="O322" s="1"/>
      <c r="P322" s="25"/>
      <c r="Q322" s="2"/>
    </row>
    <row r="323" spans="1:19" ht="12.75" customHeight="1"/>
    <row r="324" spans="1:19" ht="12.75" customHeight="1"/>
    <row r="325" spans="1:19" ht="15" customHeight="1">
      <c r="A325" s="114" t="s">
        <v>98</v>
      </c>
    </row>
    <row r="326" spans="1:19" ht="26.25" customHeight="1">
      <c r="A326" s="154" t="s">
        <v>11</v>
      </c>
      <c r="B326" s="155"/>
      <c r="C326" s="155"/>
      <c r="D326" s="155"/>
      <c r="E326" s="155"/>
      <c r="F326" s="155"/>
      <c r="G326" s="113"/>
      <c r="H326" s="82" t="s">
        <v>86</v>
      </c>
      <c r="I326" s="82"/>
      <c r="J326" s="82"/>
      <c r="K326" s="1"/>
      <c r="L326" s="2"/>
      <c r="M326" s="2"/>
      <c r="N326" s="1"/>
      <c r="O326" s="2"/>
      <c r="P326" s="1"/>
      <c r="Q326" s="1"/>
      <c r="R326" s="1"/>
    </row>
    <row r="327" spans="1:19" ht="20.25" customHeight="1">
      <c r="A327" s="156" t="s">
        <v>9</v>
      </c>
      <c r="B327" s="157" t="s">
        <v>73</v>
      </c>
      <c r="C327" s="152"/>
      <c r="D327" s="152"/>
      <c r="E327" s="152"/>
      <c r="F327" s="152"/>
      <c r="G327" s="152"/>
      <c r="H327" s="152"/>
      <c r="I327" s="153"/>
      <c r="J327" s="158" t="s">
        <v>10</v>
      </c>
      <c r="K327" s="150" t="s">
        <v>2</v>
      </c>
      <c r="L327" s="150" t="s">
        <v>3</v>
      </c>
      <c r="M327" s="159" t="s">
        <v>4</v>
      </c>
      <c r="N327" s="150" t="s">
        <v>5</v>
      </c>
      <c r="O327" s="148" t="s">
        <v>6</v>
      </c>
      <c r="P327" s="148" t="s">
        <v>7</v>
      </c>
      <c r="Q327" s="150" t="s">
        <v>8</v>
      </c>
    </row>
    <row r="328" spans="1:19" ht="15.75" customHeight="1">
      <c r="A328" s="149"/>
      <c r="B328" s="40" t="s">
        <v>74</v>
      </c>
      <c r="C328" s="40" t="s">
        <v>75</v>
      </c>
      <c r="D328" s="40" t="s">
        <v>76</v>
      </c>
      <c r="E328" s="40" t="s">
        <v>77</v>
      </c>
      <c r="F328" s="40" t="s">
        <v>78</v>
      </c>
      <c r="G328" s="40" t="s">
        <v>79</v>
      </c>
      <c r="H328" s="40" t="s">
        <v>80</v>
      </c>
      <c r="I328" s="40" t="s">
        <v>81</v>
      </c>
      <c r="J328" s="149"/>
      <c r="K328" s="149"/>
      <c r="L328" s="149"/>
      <c r="M328" s="149"/>
      <c r="N328" s="149"/>
      <c r="O328" s="149"/>
      <c r="P328" s="149"/>
      <c r="Q328" s="149"/>
    </row>
    <row r="329" spans="1:19" ht="15.75" customHeight="1">
      <c r="A329" s="40">
        <v>1701</v>
      </c>
      <c r="B329" s="41"/>
      <c r="C329" s="41"/>
      <c r="D329" s="41"/>
      <c r="E329" s="41"/>
      <c r="F329" s="41"/>
      <c r="G329" s="41"/>
      <c r="H329" s="41"/>
      <c r="I329" s="41"/>
      <c r="J329" s="97"/>
      <c r="K329" s="98"/>
      <c r="L329" s="99"/>
      <c r="M329" s="100"/>
      <c r="N329" s="101"/>
      <c r="O329" s="48">
        <f>B329</f>
        <v>0</v>
      </c>
      <c r="P329" s="102"/>
      <c r="Q329" s="101"/>
    </row>
    <row r="330" spans="1:19" ht="15.75" customHeight="1">
      <c r="A330" s="40">
        <v>1702</v>
      </c>
      <c r="B330" s="41"/>
      <c r="C330" s="41"/>
      <c r="D330" s="41"/>
      <c r="E330" s="41"/>
      <c r="F330" s="41"/>
      <c r="G330" s="41"/>
      <c r="H330" s="41"/>
      <c r="I330" s="41"/>
      <c r="J330" s="97"/>
      <c r="K330" s="103"/>
      <c r="L330" s="64"/>
      <c r="M330" s="104"/>
      <c r="N330" s="52" t="str">
        <f>IF(C330=0,"",C330/B329)</f>
        <v/>
      </c>
      <c r="O330" s="53"/>
      <c r="P330" s="54" t="str">
        <f t="shared" ref="P330:P338" si="28">IF(O330=0,"",O330/O329)</f>
        <v/>
      </c>
      <c r="Q330" s="54" t="str">
        <f t="shared" ref="Q330:Q338" si="29">IF(O330=0,"",100%-P330)</f>
        <v/>
      </c>
    </row>
    <row r="331" spans="1:19" ht="15.75" customHeight="1">
      <c r="A331" s="40">
        <v>1801</v>
      </c>
      <c r="B331" s="41"/>
      <c r="C331" s="41"/>
      <c r="D331" s="41"/>
      <c r="E331" s="41"/>
      <c r="F331" s="41"/>
      <c r="G331" s="41"/>
      <c r="H331" s="41"/>
      <c r="I331" s="41"/>
      <c r="J331" s="97"/>
      <c r="K331" s="103"/>
      <c r="L331" s="64"/>
      <c r="M331" s="104"/>
      <c r="N331" s="52" t="str">
        <f>IF(D331=0,"",D331/C330)</f>
        <v/>
      </c>
      <c r="O331" s="53"/>
      <c r="P331" s="54" t="str">
        <f t="shared" si="28"/>
        <v/>
      </c>
      <c r="Q331" s="54" t="str">
        <f t="shared" si="29"/>
        <v/>
      </c>
      <c r="S331" s="87" t="e">
        <f>O331/O329</f>
        <v>#DIV/0!</v>
      </c>
    </row>
    <row r="332" spans="1:19" ht="15.75" customHeight="1">
      <c r="A332" s="40">
        <v>1802</v>
      </c>
      <c r="B332" s="41"/>
      <c r="C332" s="41"/>
      <c r="D332" s="41"/>
      <c r="E332" s="41"/>
      <c r="F332" s="41"/>
      <c r="G332" s="41"/>
      <c r="H332" s="41"/>
      <c r="I332" s="41"/>
      <c r="J332" s="97"/>
      <c r="K332" s="103"/>
      <c r="L332" s="64"/>
      <c r="M332" s="104"/>
      <c r="N332" s="52" t="str">
        <f>IF(E332=0,"",E332/D331)</f>
        <v/>
      </c>
      <c r="O332" s="53"/>
      <c r="P332" s="54" t="str">
        <f t="shared" si="28"/>
        <v/>
      </c>
      <c r="Q332" s="54" t="str">
        <f t="shared" si="29"/>
        <v/>
      </c>
    </row>
    <row r="333" spans="1:19" ht="15.75" customHeight="1">
      <c r="A333" s="40">
        <v>1901</v>
      </c>
      <c r="B333" s="41"/>
      <c r="C333" s="41"/>
      <c r="D333" s="41"/>
      <c r="E333" s="41"/>
      <c r="F333" s="41"/>
      <c r="G333" s="41"/>
      <c r="H333" s="41"/>
      <c r="I333" s="41"/>
      <c r="J333" s="97"/>
      <c r="K333" s="103"/>
      <c r="L333" s="64"/>
      <c r="M333" s="104"/>
      <c r="N333" s="52" t="str">
        <f>IF(F333=0,"",F333/E332)</f>
        <v/>
      </c>
      <c r="O333" s="53"/>
      <c r="P333" s="54" t="str">
        <f t="shared" si="28"/>
        <v/>
      </c>
      <c r="Q333" s="54" t="str">
        <f t="shared" si="29"/>
        <v/>
      </c>
    </row>
    <row r="334" spans="1:19" ht="15.75" customHeight="1">
      <c r="A334" s="40">
        <v>1902</v>
      </c>
      <c r="B334" s="41"/>
      <c r="C334" s="41"/>
      <c r="D334" s="41"/>
      <c r="E334" s="41"/>
      <c r="F334" s="41"/>
      <c r="G334" s="41"/>
      <c r="H334" s="41"/>
      <c r="I334" s="41"/>
      <c r="J334" s="97"/>
      <c r="K334" s="103"/>
      <c r="L334" s="64"/>
      <c r="M334" s="104"/>
      <c r="N334" s="52" t="str">
        <f>IF(G334=0,"",G334/F333)</f>
        <v/>
      </c>
      <c r="O334" s="53"/>
      <c r="P334" s="54" t="str">
        <f t="shared" si="28"/>
        <v/>
      </c>
      <c r="Q334" s="54" t="str">
        <f t="shared" si="29"/>
        <v/>
      </c>
    </row>
    <row r="335" spans="1:19" ht="15.75" customHeight="1">
      <c r="A335" s="40">
        <v>2001</v>
      </c>
      <c r="B335" s="41"/>
      <c r="C335" s="41"/>
      <c r="D335" s="41"/>
      <c r="E335" s="41"/>
      <c r="F335" s="41"/>
      <c r="G335" s="41"/>
      <c r="H335" s="41"/>
      <c r="I335" s="41"/>
      <c r="J335" s="97"/>
      <c r="K335" s="103"/>
      <c r="L335" s="64"/>
      <c r="M335" s="104"/>
      <c r="N335" s="52" t="str">
        <f>IF(H335=0,"",H335/G334)</f>
        <v/>
      </c>
      <c r="O335" s="53"/>
      <c r="P335" s="54" t="str">
        <f t="shared" si="28"/>
        <v/>
      </c>
      <c r="Q335" s="54" t="str">
        <f t="shared" si="29"/>
        <v/>
      </c>
    </row>
    <row r="336" spans="1:19" ht="15.75" customHeight="1">
      <c r="A336" s="40">
        <v>2002</v>
      </c>
      <c r="B336" s="41"/>
      <c r="C336" s="41"/>
      <c r="D336" s="41"/>
      <c r="E336" s="41"/>
      <c r="F336" s="41"/>
      <c r="G336" s="41"/>
      <c r="H336" s="41"/>
      <c r="I336" s="41"/>
      <c r="J336" s="97"/>
      <c r="K336" s="103"/>
      <c r="L336" s="64"/>
      <c r="M336" s="104"/>
      <c r="N336" s="52" t="str">
        <f>IF(I336=0,"",I336/H335)</f>
        <v/>
      </c>
      <c r="O336" s="53"/>
      <c r="P336" s="54" t="str">
        <f t="shared" si="28"/>
        <v/>
      </c>
      <c r="Q336" s="54" t="str">
        <f t="shared" si="29"/>
        <v/>
      </c>
    </row>
    <row r="337" spans="1:18" ht="15.75" customHeight="1">
      <c r="A337" s="40">
        <v>2101</v>
      </c>
      <c r="B337" s="41"/>
      <c r="C337" s="41"/>
      <c r="D337" s="41"/>
      <c r="E337" s="41"/>
      <c r="F337" s="41"/>
      <c r="G337" s="41"/>
      <c r="H337" s="41"/>
      <c r="I337" s="41"/>
      <c r="J337" s="97"/>
      <c r="K337" s="103"/>
      <c r="L337" s="64"/>
      <c r="M337" s="104"/>
      <c r="N337" s="52"/>
      <c r="O337" s="53"/>
      <c r="P337" s="54" t="str">
        <f t="shared" si="28"/>
        <v/>
      </c>
      <c r="Q337" s="54" t="str">
        <f t="shared" si="29"/>
        <v/>
      </c>
    </row>
    <row r="338" spans="1:18" ht="15.75" customHeight="1">
      <c r="A338" s="40">
        <v>2102</v>
      </c>
      <c r="B338" s="41"/>
      <c r="C338" s="41"/>
      <c r="D338" s="41"/>
      <c r="E338" s="41"/>
      <c r="F338" s="41"/>
      <c r="G338" s="41"/>
      <c r="H338" s="41"/>
      <c r="I338" s="41"/>
      <c r="J338" s="97"/>
      <c r="K338" s="103"/>
      <c r="L338" s="64"/>
      <c r="M338" s="104"/>
      <c r="N338" s="52"/>
      <c r="O338" s="53"/>
      <c r="P338" s="54" t="str">
        <f t="shared" si="28"/>
        <v/>
      </c>
      <c r="Q338" s="54" t="str">
        <f t="shared" si="29"/>
        <v/>
      </c>
    </row>
    <row r="339" spans="1:18" ht="15.75" customHeight="1">
      <c r="A339" s="40">
        <v>2201</v>
      </c>
      <c r="B339" s="41"/>
      <c r="C339" s="41"/>
      <c r="D339" s="41"/>
      <c r="E339" s="41"/>
      <c r="F339" s="41"/>
      <c r="G339" s="41"/>
      <c r="H339" s="41"/>
      <c r="I339" s="41"/>
      <c r="J339" s="97"/>
      <c r="K339" s="103"/>
      <c r="L339" s="64"/>
      <c r="M339" s="65"/>
      <c r="N339" s="105"/>
      <c r="O339" s="106"/>
      <c r="P339" s="107"/>
      <c r="Q339" s="105"/>
    </row>
    <row r="340" spans="1:18" ht="15.75" customHeight="1">
      <c r="A340" s="40">
        <v>2202</v>
      </c>
      <c r="B340" s="41"/>
      <c r="C340" s="41"/>
      <c r="D340" s="41"/>
      <c r="E340" s="41"/>
      <c r="F340" s="41"/>
      <c r="G340" s="41"/>
      <c r="H340" s="41"/>
      <c r="I340" s="41"/>
      <c r="J340" s="97"/>
      <c r="K340" s="103"/>
      <c r="L340" s="64"/>
      <c r="M340" s="65"/>
      <c r="N340" s="67"/>
      <c r="O340" s="106"/>
      <c r="P340" s="108"/>
      <c r="Q340" s="67"/>
    </row>
    <row r="341" spans="1:18" ht="15.75" customHeight="1">
      <c r="A341" s="40">
        <v>2301</v>
      </c>
      <c r="B341" s="41"/>
      <c r="C341" s="41"/>
      <c r="D341" s="41"/>
      <c r="E341" s="41"/>
      <c r="F341" s="41"/>
      <c r="G341" s="41"/>
      <c r="H341" s="41"/>
      <c r="I341" s="41"/>
      <c r="J341" s="97"/>
      <c r="K341" s="103"/>
      <c r="L341" s="64"/>
      <c r="M341" s="65"/>
      <c r="N341" s="67"/>
      <c r="O341" s="106"/>
      <c r="P341" s="108"/>
      <c r="Q341" s="67"/>
    </row>
    <row r="342" spans="1:18" ht="15.75" customHeight="1">
      <c r="A342" s="40">
        <v>2302</v>
      </c>
      <c r="B342" s="41"/>
      <c r="C342" s="41"/>
      <c r="D342" s="41"/>
      <c r="E342" s="41"/>
      <c r="F342" s="41"/>
      <c r="G342" s="41"/>
      <c r="H342" s="41"/>
      <c r="I342" s="41"/>
      <c r="J342" s="97"/>
      <c r="K342" s="103"/>
      <c r="L342" s="64"/>
      <c r="M342" s="65"/>
      <c r="N342" s="64"/>
      <c r="O342" s="65"/>
      <c r="P342" s="66"/>
      <c r="Q342" s="67"/>
    </row>
    <row r="343" spans="1:18" ht="15.75" customHeight="1">
      <c r="A343" s="40">
        <v>2401</v>
      </c>
      <c r="B343" s="41"/>
      <c r="C343" s="41"/>
      <c r="D343" s="41"/>
      <c r="E343" s="41"/>
      <c r="F343" s="41"/>
      <c r="G343" s="41"/>
      <c r="H343" s="41"/>
      <c r="I343" s="41"/>
      <c r="J343" s="97"/>
      <c r="K343" s="103"/>
      <c r="L343" s="64"/>
      <c r="M343" s="65"/>
      <c r="N343" s="68" t="s">
        <v>58</v>
      </c>
      <c r="O343" s="69"/>
      <c r="P343" s="70" t="str">
        <f>IF(SUM(J331:J343)=0,"",SUM(J331:J343))</f>
        <v/>
      </c>
      <c r="Q343" s="71" t="s">
        <v>10</v>
      </c>
    </row>
    <row r="344" spans="1:18" ht="15.75" customHeight="1">
      <c r="A344" s="40">
        <v>2402</v>
      </c>
      <c r="B344" s="41"/>
      <c r="C344" s="41"/>
      <c r="D344" s="41"/>
      <c r="E344" s="41"/>
      <c r="F344" s="41"/>
      <c r="G344" s="41"/>
      <c r="H344" s="41"/>
      <c r="I344" s="41"/>
      <c r="J344" s="97"/>
      <c r="K344" s="103"/>
      <c r="L344" s="64"/>
      <c r="M344" s="65"/>
      <c r="N344" s="72" t="s">
        <v>60</v>
      </c>
      <c r="O344" s="73" t="str">
        <f>IF(O343/A329=0,"",O343/A329)</f>
        <v/>
      </c>
      <c r="P344" s="74" t="e">
        <f>IF(O343/P343=0,"",O343/P343)</f>
        <v>#VALUE!</v>
      </c>
      <c r="Q344" s="75" t="s">
        <v>61</v>
      </c>
    </row>
    <row r="345" spans="1:18" ht="15.75" customHeight="1">
      <c r="A345" s="40">
        <v>2501</v>
      </c>
      <c r="B345" s="41"/>
      <c r="C345" s="41"/>
      <c r="D345" s="41"/>
      <c r="E345" s="41"/>
      <c r="F345" s="41"/>
      <c r="G345" s="41"/>
      <c r="H345" s="41"/>
      <c r="I345" s="41"/>
      <c r="J345" s="97"/>
      <c r="K345" s="109"/>
      <c r="L345" s="110"/>
      <c r="M345" s="111"/>
      <c r="N345" s="77"/>
      <c r="O345" s="78"/>
      <c r="P345" s="78"/>
      <c r="Q345" s="79"/>
    </row>
    <row r="346" spans="1:18" ht="18" customHeight="1">
      <c r="A346" s="28"/>
      <c r="B346" s="1"/>
      <c r="C346" s="151" t="s">
        <v>83</v>
      </c>
      <c r="D346" s="152"/>
      <c r="E346" s="152"/>
      <c r="F346" s="152"/>
      <c r="G346" s="152"/>
      <c r="H346" s="152"/>
      <c r="I346" s="153"/>
      <c r="J346" s="80">
        <f>SUM(J338:J342)</f>
        <v>0</v>
      </c>
      <c r="K346" s="81" t="str">
        <f>IF(J338=0,"",J338/B329)</f>
        <v/>
      </c>
      <c r="L346" s="81" t="str">
        <f>IF(J346=0,"",J346/B329)</f>
        <v/>
      </c>
      <c r="M346" s="81" t="str">
        <f>IF(J338=0,"",L346-K346)</f>
        <v/>
      </c>
      <c r="N346" s="2"/>
      <c r="O346" s="1"/>
      <c r="P346" s="25"/>
      <c r="Q346" s="2"/>
    </row>
    <row r="347" spans="1:18" ht="12.75" customHeight="1"/>
    <row r="348" spans="1:18" ht="12.75" customHeight="1"/>
    <row r="349" spans="1:18" ht="26.25" customHeight="1">
      <c r="A349" s="154" t="s">
        <v>72</v>
      </c>
      <c r="B349" s="155"/>
      <c r="C349" s="155"/>
      <c r="D349" s="155"/>
      <c r="E349" s="155"/>
      <c r="F349" s="155"/>
      <c r="G349" s="155"/>
      <c r="H349" s="155"/>
      <c r="I349" s="155"/>
      <c r="J349" s="82" t="s">
        <v>87</v>
      </c>
      <c r="K349" s="1"/>
      <c r="L349" s="2"/>
      <c r="M349" s="2"/>
      <c r="N349" s="1"/>
      <c r="O349" s="2"/>
      <c r="P349" s="1"/>
      <c r="Q349" s="1"/>
      <c r="R349" s="1"/>
    </row>
    <row r="350" spans="1:18" ht="20.25" customHeight="1">
      <c r="A350" s="156" t="s">
        <v>9</v>
      </c>
      <c r="B350" s="157" t="s">
        <v>73</v>
      </c>
      <c r="C350" s="152"/>
      <c r="D350" s="152"/>
      <c r="E350" s="152"/>
      <c r="F350" s="152"/>
      <c r="G350" s="152"/>
      <c r="H350" s="152"/>
      <c r="I350" s="153"/>
      <c r="J350" s="158" t="s">
        <v>10</v>
      </c>
      <c r="K350" s="150" t="s">
        <v>2</v>
      </c>
      <c r="L350" s="150" t="s">
        <v>3</v>
      </c>
      <c r="M350" s="159" t="s">
        <v>4</v>
      </c>
      <c r="N350" s="150" t="s">
        <v>5</v>
      </c>
      <c r="O350" s="148" t="s">
        <v>6</v>
      </c>
      <c r="P350" s="148" t="s">
        <v>7</v>
      </c>
      <c r="Q350" s="150" t="s">
        <v>8</v>
      </c>
    </row>
    <row r="351" spans="1:18" ht="15.75" customHeight="1">
      <c r="A351" s="149"/>
      <c r="B351" s="40" t="s">
        <v>74</v>
      </c>
      <c r="C351" s="40" t="s">
        <v>75</v>
      </c>
      <c r="D351" s="40" t="s">
        <v>76</v>
      </c>
      <c r="E351" s="40" t="s">
        <v>77</v>
      </c>
      <c r="F351" s="40" t="s">
        <v>78</v>
      </c>
      <c r="G351" s="40" t="s">
        <v>79</v>
      </c>
      <c r="H351" s="40" t="s">
        <v>80</v>
      </c>
      <c r="I351" s="40" t="s">
        <v>81</v>
      </c>
      <c r="J351" s="149"/>
      <c r="K351" s="149"/>
      <c r="L351" s="149"/>
      <c r="M351" s="149"/>
      <c r="N351" s="149"/>
      <c r="O351" s="149"/>
      <c r="P351" s="149"/>
      <c r="Q351" s="149"/>
    </row>
    <row r="352" spans="1:18" ht="15.75" customHeight="1">
      <c r="A352" s="40">
        <v>1702</v>
      </c>
      <c r="B352" s="41">
        <v>22</v>
      </c>
      <c r="C352" s="41"/>
      <c r="D352" s="41"/>
      <c r="E352" s="41"/>
      <c r="F352" s="41"/>
      <c r="G352" s="41"/>
      <c r="H352" s="41"/>
      <c r="I352" s="41"/>
      <c r="J352" s="97"/>
      <c r="K352" s="98"/>
      <c r="L352" s="99"/>
      <c r="M352" s="100"/>
      <c r="N352" s="101"/>
      <c r="O352" s="48">
        <f>B352</f>
        <v>22</v>
      </c>
      <c r="P352" s="102"/>
      <c r="Q352" s="101"/>
    </row>
    <row r="353" spans="1:18" ht="15.75" customHeight="1">
      <c r="A353" s="40">
        <v>1801</v>
      </c>
      <c r="B353" s="41"/>
      <c r="C353" s="41">
        <v>20</v>
      </c>
      <c r="D353" s="41"/>
      <c r="E353" s="41"/>
      <c r="F353" s="41"/>
      <c r="G353" s="41"/>
      <c r="H353" s="41"/>
      <c r="I353" s="41"/>
      <c r="J353" s="97"/>
      <c r="K353" s="103"/>
      <c r="L353" s="64"/>
      <c r="M353" s="104"/>
      <c r="N353" s="52">
        <f>IF(C353=0,"",C353/B352)</f>
        <v>0.90909090909090906</v>
      </c>
      <c r="O353" s="53">
        <v>20</v>
      </c>
      <c r="P353" s="54">
        <f t="shared" ref="P353:P361" si="30">IF(O353=0,"",O353/O352)</f>
        <v>0.90909090909090906</v>
      </c>
      <c r="Q353" s="54">
        <f t="shared" ref="Q353:Q361" si="31">IF(O353=0,"",100%-P353)</f>
        <v>9.0909090909090939E-2</v>
      </c>
    </row>
    <row r="354" spans="1:18" ht="15.75" customHeight="1">
      <c r="A354" s="40">
        <v>1802</v>
      </c>
      <c r="B354" s="41"/>
      <c r="C354" s="41"/>
      <c r="D354" s="41">
        <v>14</v>
      </c>
      <c r="E354" s="41"/>
      <c r="F354" s="41"/>
      <c r="G354" s="41"/>
      <c r="H354" s="41"/>
      <c r="I354" s="41"/>
      <c r="J354" s="97"/>
      <c r="K354" s="103"/>
      <c r="L354" s="64"/>
      <c r="M354" s="104"/>
      <c r="N354" s="52">
        <f>IF(D354=0,"",D354/C353)</f>
        <v>0.7</v>
      </c>
      <c r="O354" s="53">
        <v>14</v>
      </c>
      <c r="P354" s="54">
        <f t="shared" si="30"/>
        <v>0.7</v>
      </c>
      <c r="Q354" s="54">
        <f t="shared" si="31"/>
        <v>0.30000000000000004</v>
      </c>
      <c r="R354" s="87">
        <f>O354/O352</f>
        <v>0.63636363636363635</v>
      </c>
    </row>
    <row r="355" spans="1:18" ht="15.75" customHeight="1">
      <c r="A355" s="40">
        <v>1901</v>
      </c>
      <c r="B355" s="41"/>
      <c r="C355" s="41"/>
      <c r="D355" s="41"/>
      <c r="E355" s="41">
        <v>14</v>
      </c>
      <c r="F355" s="41"/>
      <c r="G355" s="41"/>
      <c r="H355" s="41"/>
      <c r="I355" s="41"/>
      <c r="J355" s="97"/>
      <c r="K355" s="103"/>
      <c r="L355" s="64"/>
      <c r="M355" s="104"/>
      <c r="N355" s="52">
        <f>IF(E355=0,"",E355/D354)</f>
        <v>1</v>
      </c>
      <c r="O355" s="53">
        <v>14</v>
      </c>
      <c r="P355" s="54">
        <f t="shared" si="30"/>
        <v>1</v>
      </c>
      <c r="Q355" s="54">
        <f t="shared" si="31"/>
        <v>0</v>
      </c>
    </row>
    <row r="356" spans="1:18" ht="15.75" customHeight="1">
      <c r="A356" s="40">
        <v>1902</v>
      </c>
      <c r="B356" s="41"/>
      <c r="C356" s="41"/>
      <c r="D356" s="41"/>
      <c r="E356" s="41"/>
      <c r="F356" s="41">
        <v>14</v>
      </c>
      <c r="G356" s="41"/>
      <c r="H356" s="41"/>
      <c r="I356" s="41"/>
      <c r="J356" s="97"/>
      <c r="K356" s="103"/>
      <c r="L356" s="64"/>
      <c r="M356" s="104"/>
      <c r="N356" s="52">
        <f>IF(F356=0,"",F356/E355)</f>
        <v>1</v>
      </c>
      <c r="O356" s="53">
        <v>14</v>
      </c>
      <c r="P356" s="54">
        <f t="shared" si="30"/>
        <v>1</v>
      </c>
      <c r="Q356" s="54">
        <f t="shared" si="31"/>
        <v>0</v>
      </c>
    </row>
    <row r="357" spans="1:18" ht="15.75" customHeight="1">
      <c r="A357" s="40">
        <v>2001</v>
      </c>
      <c r="B357" s="41"/>
      <c r="C357" s="41"/>
      <c r="D357" s="41"/>
      <c r="E357" s="41"/>
      <c r="F357" s="41"/>
      <c r="G357" s="41">
        <v>14</v>
      </c>
      <c r="H357" s="41"/>
      <c r="I357" s="41"/>
      <c r="J357" s="97"/>
      <c r="K357" s="103"/>
      <c r="L357" s="64"/>
      <c r="M357" s="104"/>
      <c r="N357" s="52">
        <f>IF(G357=0,"",G357/F356)</f>
        <v>1</v>
      </c>
      <c r="O357" s="53">
        <v>14</v>
      </c>
      <c r="P357" s="54">
        <f t="shared" si="30"/>
        <v>1</v>
      </c>
      <c r="Q357" s="54">
        <f t="shared" si="31"/>
        <v>0</v>
      </c>
    </row>
    <row r="358" spans="1:18" ht="15.75" customHeight="1">
      <c r="A358" s="40">
        <v>2002</v>
      </c>
      <c r="B358" s="41"/>
      <c r="C358" s="41"/>
      <c r="D358" s="41"/>
      <c r="E358" s="41"/>
      <c r="F358" s="41"/>
      <c r="G358" s="41"/>
      <c r="H358" s="41">
        <v>14</v>
      </c>
      <c r="I358" s="41"/>
      <c r="J358" s="97"/>
      <c r="K358" s="103"/>
      <c r="L358" s="64"/>
      <c r="M358" s="104"/>
      <c r="N358" s="52">
        <f>IF(H358=0,"",H358/G357)</f>
        <v>1</v>
      </c>
      <c r="O358" s="53">
        <v>14</v>
      </c>
      <c r="P358" s="54">
        <f t="shared" si="30"/>
        <v>1</v>
      </c>
      <c r="Q358" s="54">
        <f t="shared" si="31"/>
        <v>0</v>
      </c>
    </row>
    <row r="359" spans="1:18" ht="15.75" customHeight="1">
      <c r="A359" s="40">
        <v>2101</v>
      </c>
      <c r="B359" s="41"/>
      <c r="C359" s="41"/>
      <c r="D359" s="41"/>
      <c r="E359" s="41"/>
      <c r="F359" s="41"/>
      <c r="G359" s="41"/>
      <c r="H359" s="41"/>
      <c r="I359" s="41">
        <v>14</v>
      </c>
      <c r="J359" s="97">
        <v>13</v>
      </c>
      <c r="K359" s="103"/>
      <c r="L359" s="64"/>
      <c r="M359" s="104"/>
      <c r="N359" s="52">
        <f>IF(I359=0,"",I359/H358)</f>
        <v>1</v>
      </c>
      <c r="O359" s="53">
        <v>14</v>
      </c>
      <c r="P359" s="54">
        <f t="shared" si="30"/>
        <v>1</v>
      </c>
      <c r="Q359" s="54">
        <f t="shared" si="31"/>
        <v>0</v>
      </c>
    </row>
    <row r="360" spans="1:18" ht="15.75" customHeight="1">
      <c r="A360" s="40">
        <v>2102</v>
      </c>
      <c r="B360" s="41"/>
      <c r="C360" s="41"/>
      <c r="D360" s="41"/>
      <c r="E360" s="41"/>
      <c r="F360" s="41"/>
      <c r="G360" s="41"/>
      <c r="H360" s="41"/>
      <c r="I360" s="41">
        <v>1</v>
      </c>
      <c r="J360" s="97">
        <v>1</v>
      </c>
      <c r="K360" s="103"/>
      <c r="L360" s="64"/>
      <c r="M360" s="104"/>
      <c r="N360" s="52"/>
      <c r="O360" s="53">
        <v>1</v>
      </c>
      <c r="P360" s="54">
        <f t="shared" si="30"/>
        <v>7.1428571428571425E-2</v>
      </c>
      <c r="Q360" s="54">
        <f t="shared" si="31"/>
        <v>0.9285714285714286</v>
      </c>
    </row>
    <row r="361" spans="1:18" ht="15.75" customHeight="1">
      <c r="A361" s="40">
        <v>2201</v>
      </c>
      <c r="B361" s="41"/>
      <c r="C361" s="41"/>
      <c r="D361" s="41"/>
      <c r="E361" s="41"/>
      <c r="F361" s="41"/>
      <c r="G361" s="41"/>
      <c r="H361" s="41"/>
      <c r="I361" s="41"/>
      <c r="J361" s="97"/>
      <c r="K361" s="103"/>
      <c r="L361" s="64"/>
      <c r="M361" s="104"/>
      <c r="N361" s="52"/>
      <c r="O361" s="53"/>
      <c r="P361" s="54" t="str">
        <f t="shared" si="30"/>
        <v/>
      </c>
      <c r="Q361" s="54" t="str">
        <f t="shared" si="31"/>
        <v/>
      </c>
    </row>
    <row r="362" spans="1:18" ht="15.75" customHeight="1">
      <c r="A362" s="40">
        <v>2202</v>
      </c>
      <c r="B362" s="41"/>
      <c r="C362" s="41"/>
      <c r="D362" s="41"/>
      <c r="E362" s="41"/>
      <c r="F362" s="41"/>
      <c r="G362" s="41"/>
      <c r="H362" s="41"/>
      <c r="I362" s="41"/>
      <c r="J362" s="97"/>
      <c r="K362" s="103"/>
      <c r="L362" s="64"/>
      <c r="M362" s="65"/>
      <c r="N362" s="105"/>
      <c r="O362" s="106"/>
      <c r="P362" s="107"/>
      <c r="Q362" s="105"/>
    </row>
    <row r="363" spans="1:18" ht="15.75" customHeight="1">
      <c r="A363" s="40">
        <v>2301</v>
      </c>
      <c r="B363" s="41"/>
      <c r="C363" s="41"/>
      <c r="D363" s="41"/>
      <c r="E363" s="41"/>
      <c r="F363" s="41"/>
      <c r="G363" s="41"/>
      <c r="H363" s="41"/>
      <c r="I363" s="41"/>
      <c r="J363" s="97"/>
      <c r="K363" s="103"/>
      <c r="L363" s="64"/>
      <c r="M363" s="65"/>
      <c r="N363" s="67"/>
      <c r="O363" s="106"/>
      <c r="P363" s="108"/>
      <c r="Q363" s="67"/>
    </row>
    <row r="364" spans="1:18" ht="15.75" customHeight="1">
      <c r="A364" s="40">
        <v>2302</v>
      </c>
      <c r="B364" s="41"/>
      <c r="C364" s="41"/>
      <c r="D364" s="41"/>
      <c r="E364" s="41"/>
      <c r="F364" s="41"/>
      <c r="G364" s="41"/>
      <c r="H364" s="41"/>
      <c r="I364" s="41"/>
      <c r="J364" s="97"/>
      <c r="K364" s="103"/>
      <c r="L364" s="64"/>
      <c r="M364" s="65"/>
      <c r="N364" s="67"/>
      <c r="O364" s="106"/>
      <c r="P364" s="108"/>
      <c r="Q364" s="67"/>
    </row>
    <row r="365" spans="1:18" ht="15.75" customHeight="1">
      <c r="A365" s="40">
        <v>2401</v>
      </c>
      <c r="B365" s="41"/>
      <c r="C365" s="41"/>
      <c r="D365" s="41"/>
      <c r="E365" s="41"/>
      <c r="F365" s="41"/>
      <c r="G365" s="41"/>
      <c r="H365" s="41"/>
      <c r="I365" s="41"/>
      <c r="J365" s="97"/>
      <c r="K365" s="103"/>
      <c r="L365" s="64"/>
      <c r="M365" s="65"/>
      <c r="N365" s="64"/>
      <c r="O365" s="65"/>
      <c r="P365" s="66"/>
      <c r="Q365" s="67"/>
    </row>
    <row r="366" spans="1:18" ht="15.75" customHeight="1">
      <c r="A366" s="40">
        <v>2402</v>
      </c>
      <c r="B366" s="41"/>
      <c r="C366" s="41"/>
      <c r="D366" s="41"/>
      <c r="E366" s="41"/>
      <c r="F366" s="41"/>
      <c r="G366" s="41"/>
      <c r="H366" s="41"/>
      <c r="I366" s="41"/>
      <c r="J366" s="97"/>
      <c r="K366" s="103"/>
      <c r="L366" s="64"/>
      <c r="M366" s="65"/>
      <c r="N366" s="68" t="s">
        <v>58</v>
      </c>
      <c r="O366" s="69">
        <v>12</v>
      </c>
      <c r="P366" s="70">
        <f>IF(SUM(J354:J366)=0,"",SUM(J354:J366))</f>
        <v>14</v>
      </c>
      <c r="Q366" s="71" t="s">
        <v>10</v>
      </c>
    </row>
    <row r="367" spans="1:18" ht="15.75" customHeight="1">
      <c r="A367" s="40">
        <v>2501</v>
      </c>
      <c r="B367" s="41"/>
      <c r="C367" s="41"/>
      <c r="D367" s="41"/>
      <c r="E367" s="41"/>
      <c r="F367" s="41"/>
      <c r="G367" s="41"/>
      <c r="H367" s="41"/>
      <c r="I367" s="41"/>
      <c r="J367" s="97"/>
      <c r="K367" s="103"/>
      <c r="L367" s="64"/>
      <c r="M367" s="65"/>
      <c r="N367" s="72" t="s">
        <v>60</v>
      </c>
      <c r="O367" s="73">
        <f>IF(O366/B352=0,"",O366/B352)</f>
        <v>0.54545454545454541</v>
      </c>
      <c r="P367" s="74">
        <f>IF(O366/P366=0,"",O366/P366)</f>
        <v>0.8571428571428571</v>
      </c>
      <c r="Q367" s="75" t="s">
        <v>61</v>
      </c>
    </row>
    <row r="368" spans="1:18" ht="15.75" customHeight="1">
      <c r="A368" s="40">
        <v>2502</v>
      </c>
      <c r="B368" s="41"/>
      <c r="C368" s="41"/>
      <c r="D368" s="41"/>
      <c r="E368" s="41"/>
      <c r="F368" s="41"/>
      <c r="G368" s="41"/>
      <c r="H368" s="41"/>
      <c r="I368" s="41"/>
      <c r="J368" s="97"/>
      <c r="K368" s="109"/>
      <c r="L368" s="110"/>
      <c r="M368" s="111"/>
      <c r="N368" s="77"/>
      <c r="O368" s="78"/>
      <c r="P368" s="78"/>
      <c r="Q368" s="79"/>
    </row>
    <row r="369" spans="1:22" ht="18" customHeight="1">
      <c r="A369" s="28"/>
      <c r="B369" s="1"/>
      <c r="C369" s="151" t="s">
        <v>83</v>
      </c>
      <c r="D369" s="152"/>
      <c r="E369" s="152"/>
      <c r="F369" s="152"/>
      <c r="G369" s="152"/>
      <c r="H369" s="152"/>
      <c r="I369" s="153"/>
      <c r="J369" s="80">
        <f>SUM(J359:J363)</f>
        <v>14</v>
      </c>
      <c r="K369" s="81">
        <f>IF(J359=0,"",J359/B352)</f>
        <v>0.59090909090909094</v>
      </c>
      <c r="L369" s="81">
        <f>IF(J369=0,"",J369/B352)</f>
        <v>0.63636363636363635</v>
      </c>
      <c r="M369" s="81">
        <f>L369-K369</f>
        <v>4.5454545454545414E-2</v>
      </c>
      <c r="N369" s="2"/>
      <c r="O369" s="1"/>
      <c r="P369" s="25"/>
      <c r="Q369" s="2"/>
    </row>
    <row r="370" spans="1:22" ht="12.75" customHeight="1"/>
    <row r="371" spans="1:22" ht="12.75" customHeight="1"/>
    <row r="372" spans="1:22" ht="26.25" customHeight="1">
      <c r="A372" s="154" t="s">
        <v>72</v>
      </c>
      <c r="B372" s="155"/>
      <c r="C372" s="155"/>
      <c r="D372" s="155"/>
      <c r="E372" s="155"/>
      <c r="F372" s="155"/>
      <c r="G372" s="155"/>
      <c r="H372" s="155"/>
      <c r="I372" s="155"/>
      <c r="J372" s="82" t="s">
        <v>88</v>
      </c>
      <c r="K372" s="1"/>
      <c r="L372" s="2"/>
      <c r="M372" s="2"/>
      <c r="N372" s="1"/>
      <c r="O372" s="2"/>
      <c r="P372" s="1"/>
      <c r="Q372" s="1"/>
      <c r="R372" s="1"/>
    </row>
    <row r="373" spans="1:22" ht="20.25" customHeight="1">
      <c r="A373" s="156" t="s">
        <v>9</v>
      </c>
      <c r="B373" s="157" t="s">
        <v>73</v>
      </c>
      <c r="C373" s="152"/>
      <c r="D373" s="152"/>
      <c r="E373" s="152"/>
      <c r="F373" s="152"/>
      <c r="G373" s="152"/>
      <c r="H373" s="152"/>
      <c r="I373" s="153"/>
      <c r="J373" s="158" t="s">
        <v>10</v>
      </c>
      <c r="K373" s="150" t="s">
        <v>2</v>
      </c>
      <c r="L373" s="150" t="s">
        <v>3</v>
      </c>
      <c r="M373" s="159" t="s">
        <v>4</v>
      </c>
      <c r="N373" s="150" t="s">
        <v>5</v>
      </c>
      <c r="O373" s="148" t="s">
        <v>6</v>
      </c>
      <c r="P373" s="148" t="s">
        <v>7</v>
      </c>
      <c r="Q373" s="150" t="s">
        <v>8</v>
      </c>
    </row>
    <row r="374" spans="1:22" ht="15.75" customHeight="1">
      <c r="A374" s="149"/>
      <c r="B374" s="40" t="s">
        <v>74</v>
      </c>
      <c r="C374" s="40" t="s">
        <v>75</v>
      </c>
      <c r="D374" s="40" t="s">
        <v>76</v>
      </c>
      <c r="E374" s="40" t="s">
        <v>77</v>
      </c>
      <c r="F374" s="40" t="s">
        <v>78</v>
      </c>
      <c r="G374" s="40" t="s">
        <v>79</v>
      </c>
      <c r="H374" s="40" t="s">
        <v>80</v>
      </c>
      <c r="I374" s="40" t="s">
        <v>81</v>
      </c>
      <c r="J374" s="149"/>
      <c r="K374" s="149"/>
      <c r="L374" s="149"/>
      <c r="M374" s="149"/>
      <c r="N374" s="149"/>
      <c r="O374" s="149"/>
      <c r="P374" s="149"/>
      <c r="Q374" s="149"/>
    </row>
    <row r="375" spans="1:22" ht="15.75" customHeight="1">
      <c r="A375" s="40">
        <v>1801</v>
      </c>
      <c r="B375" s="41">
        <v>17</v>
      </c>
      <c r="C375" s="41"/>
      <c r="D375" s="41"/>
      <c r="E375" s="41"/>
      <c r="F375" s="41"/>
      <c r="G375" s="41"/>
      <c r="H375" s="41"/>
      <c r="I375" s="41"/>
      <c r="J375" s="97"/>
      <c r="K375" s="98"/>
      <c r="L375" s="99"/>
      <c r="M375" s="100"/>
      <c r="N375" s="101"/>
      <c r="O375" s="48">
        <f>B375</f>
        <v>17</v>
      </c>
      <c r="P375" s="102"/>
      <c r="Q375" s="101"/>
      <c r="V375" s="143">
        <f>AVERAGE(O367,O390)</f>
        <v>0.5668449197860963</v>
      </c>
    </row>
    <row r="376" spans="1:22" ht="15.75" customHeight="1">
      <c r="A376" s="40">
        <v>1802</v>
      </c>
      <c r="B376" s="41"/>
      <c r="C376" s="41">
        <v>16</v>
      </c>
      <c r="D376" s="41"/>
      <c r="E376" s="41"/>
      <c r="F376" s="41"/>
      <c r="G376" s="41"/>
      <c r="H376" s="41"/>
      <c r="I376" s="41"/>
      <c r="J376" s="97"/>
      <c r="K376" s="103"/>
      <c r="L376" s="64"/>
      <c r="M376" s="104"/>
      <c r="N376" s="52">
        <f>IF(C376=0,"",C376/B375)</f>
        <v>0.94117647058823528</v>
      </c>
      <c r="O376" s="53">
        <v>16</v>
      </c>
      <c r="P376" s="54">
        <f t="shared" ref="P376:P384" si="32">IF(O376=0,"",O376/O375)</f>
        <v>0.94117647058823528</v>
      </c>
      <c r="Q376" s="54">
        <f t="shared" ref="Q376:Q384" si="33">IF(O376=0,"",100%-P376)</f>
        <v>5.8823529411764719E-2</v>
      </c>
    </row>
    <row r="377" spans="1:22" ht="15.75" customHeight="1">
      <c r="A377" s="40">
        <v>1901</v>
      </c>
      <c r="B377" s="41"/>
      <c r="C377" s="41"/>
      <c r="D377" s="41">
        <v>15</v>
      </c>
      <c r="E377" s="41"/>
      <c r="F377" s="41"/>
      <c r="G377" s="41"/>
      <c r="H377" s="41"/>
      <c r="I377" s="41"/>
      <c r="J377" s="97"/>
      <c r="K377" s="103"/>
      <c r="L377" s="64"/>
      <c r="M377" s="104"/>
      <c r="N377" s="52">
        <f>IF(D377=0,"",D377/C376)</f>
        <v>0.9375</v>
      </c>
      <c r="O377" s="53">
        <v>15</v>
      </c>
      <c r="P377" s="54">
        <f t="shared" si="32"/>
        <v>0.9375</v>
      </c>
      <c r="Q377" s="54">
        <f t="shared" si="33"/>
        <v>6.25E-2</v>
      </c>
      <c r="R377" s="87">
        <f>O377/O375</f>
        <v>0.88235294117647056</v>
      </c>
    </row>
    <row r="378" spans="1:22" ht="15.75" customHeight="1">
      <c r="A378" s="40">
        <v>1902</v>
      </c>
      <c r="B378" s="41"/>
      <c r="C378" s="41"/>
      <c r="D378" s="41"/>
      <c r="E378" s="41">
        <v>14</v>
      </c>
      <c r="F378" s="41"/>
      <c r="G378" s="41"/>
      <c r="H378" s="41"/>
      <c r="I378" s="41"/>
      <c r="J378" s="97"/>
      <c r="K378" s="103"/>
      <c r="L378" s="64"/>
      <c r="M378" s="104"/>
      <c r="N378" s="52">
        <f>IF(E378=0,"",E378/D377)</f>
        <v>0.93333333333333335</v>
      </c>
      <c r="O378" s="53">
        <v>14</v>
      </c>
      <c r="P378" s="54">
        <f t="shared" si="32"/>
        <v>0.93333333333333335</v>
      </c>
      <c r="Q378" s="54">
        <f t="shared" si="33"/>
        <v>6.6666666666666652E-2</v>
      </c>
    </row>
    <row r="379" spans="1:22" ht="15.75" customHeight="1">
      <c r="A379" s="40">
        <v>2001</v>
      </c>
      <c r="B379" s="41"/>
      <c r="C379" s="41"/>
      <c r="D379" s="41"/>
      <c r="E379" s="41"/>
      <c r="F379" s="41">
        <v>13</v>
      </c>
      <c r="G379" s="41"/>
      <c r="H379" s="41"/>
      <c r="I379" s="41"/>
      <c r="J379" s="97"/>
      <c r="K379" s="103"/>
      <c r="L379" s="64"/>
      <c r="M379" s="104"/>
      <c r="N379" s="52">
        <f>IF(F379=0,"",F379/E378)</f>
        <v>0.9285714285714286</v>
      </c>
      <c r="O379" s="53">
        <v>13</v>
      </c>
      <c r="P379" s="54">
        <f t="shared" si="32"/>
        <v>0.9285714285714286</v>
      </c>
      <c r="Q379" s="54">
        <f t="shared" si="33"/>
        <v>7.1428571428571397E-2</v>
      </c>
    </row>
    <row r="380" spans="1:22" ht="15.75" customHeight="1">
      <c r="A380" s="40">
        <v>2002</v>
      </c>
      <c r="B380" s="41"/>
      <c r="C380" s="41"/>
      <c r="D380" s="41"/>
      <c r="E380" s="41"/>
      <c r="F380" s="41"/>
      <c r="G380" s="41">
        <v>12</v>
      </c>
      <c r="H380" s="41"/>
      <c r="I380" s="41"/>
      <c r="J380" s="97"/>
      <c r="K380" s="103"/>
      <c r="L380" s="64"/>
      <c r="M380" s="104"/>
      <c r="N380" s="52">
        <f>IF(G380=0,"",G380/F379)</f>
        <v>0.92307692307692313</v>
      </c>
      <c r="O380" s="53">
        <v>13</v>
      </c>
      <c r="P380" s="54">
        <f t="shared" si="32"/>
        <v>1</v>
      </c>
      <c r="Q380" s="54">
        <f t="shared" si="33"/>
        <v>0</v>
      </c>
    </row>
    <row r="381" spans="1:22" ht="15.75" customHeight="1">
      <c r="A381" s="40">
        <v>2101</v>
      </c>
      <c r="B381" s="41"/>
      <c r="C381" s="41"/>
      <c r="D381" s="41"/>
      <c r="E381" s="41"/>
      <c r="F381" s="41"/>
      <c r="G381" s="41"/>
      <c r="H381" s="41">
        <v>12</v>
      </c>
      <c r="I381" s="41"/>
      <c r="J381" s="97"/>
      <c r="K381" s="103"/>
      <c r="L381" s="64"/>
      <c r="M381" s="104"/>
      <c r="N381" s="52">
        <f>IF(H381=0,"",H381/G380)</f>
        <v>1</v>
      </c>
      <c r="O381" s="53">
        <v>12</v>
      </c>
      <c r="P381" s="54">
        <f t="shared" si="32"/>
        <v>0.92307692307692313</v>
      </c>
      <c r="Q381" s="54">
        <f t="shared" si="33"/>
        <v>7.6923076923076872E-2</v>
      </c>
    </row>
    <row r="382" spans="1:22" ht="15.75" customHeight="1">
      <c r="A382" s="40">
        <v>2102</v>
      </c>
      <c r="B382" s="41"/>
      <c r="C382" s="41"/>
      <c r="D382" s="41"/>
      <c r="E382" s="41"/>
      <c r="F382" s="41"/>
      <c r="G382" s="41"/>
      <c r="H382" s="41"/>
      <c r="I382" s="41">
        <v>12</v>
      </c>
      <c r="J382" s="97">
        <v>11</v>
      </c>
      <c r="K382" s="103"/>
      <c r="L382" s="64"/>
      <c r="M382" s="104"/>
      <c r="N382" s="52">
        <f>IF(I382=0,"",I382/H381)</f>
        <v>1</v>
      </c>
      <c r="O382" s="53">
        <v>12</v>
      </c>
      <c r="P382" s="54">
        <f t="shared" si="32"/>
        <v>1</v>
      </c>
      <c r="Q382" s="54">
        <f t="shared" si="33"/>
        <v>0</v>
      </c>
    </row>
    <row r="383" spans="1:22" ht="15.75" customHeight="1">
      <c r="A383" s="40">
        <v>2201</v>
      </c>
      <c r="B383" s="41"/>
      <c r="C383" s="41"/>
      <c r="D383" s="41"/>
      <c r="E383" s="41"/>
      <c r="F383" s="41"/>
      <c r="G383" s="41"/>
      <c r="H383" s="41"/>
      <c r="I383" s="41">
        <v>1</v>
      </c>
      <c r="J383" s="97">
        <v>1</v>
      </c>
      <c r="K383" s="103"/>
      <c r="L383" s="64"/>
      <c r="M383" s="104"/>
      <c r="N383" s="52"/>
      <c r="O383" s="53">
        <v>1</v>
      </c>
      <c r="P383" s="54">
        <f t="shared" si="32"/>
        <v>8.3333333333333329E-2</v>
      </c>
      <c r="Q383" s="54">
        <f t="shared" si="33"/>
        <v>0.91666666666666663</v>
      </c>
    </row>
    <row r="384" spans="1:22" ht="15.75" customHeight="1">
      <c r="A384" s="40">
        <v>2202</v>
      </c>
      <c r="B384" s="41"/>
      <c r="C384" s="41"/>
      <c r="D384" s="41"/>
      <c r="E384" s="41"/>
      <c r="F384" s="41"/>
      <c r="G384" s="41"/>
      <c r="H384" s="41"/>
      <c r="I384" s="41"/>
      <c r="J384" s="97"/>
      <c r="K384" s="103"/>
      <c r="L384" s="64"/>
      <c r="M384" s="104"/>
      <c r="N384" s="52"/>
      <c r="O384" s="53"/>
      <c r="P384" s="54" t="str">
        <f t="shared" si="32"/>
        <v/>
      </c>
      <c r="Q384" s="54" t="str">
        <f t="shared" si="33"/>
        <v/>
      </c>
    </row>
    <row r="385" spans="1:18" ht="15.75" customHeight="1">
      <c r="A385" s="40">
        <v>2301</v>
      </c>
      <c r="B385" s="41"/>
      <c r="C385" s="41"/>
      <c r="D385" s="41"/>
      <c r="E385" s="41"/>
      <c r="F385" s="41"/>
      <c r="G385" s="41"/>
      <c r="H385" s="41"/>
      <c r="I385" s="41"/>
      <c r="J385" s="97"/>
      <c r="K385" s="103"/>
      <c r="L385" s="64"/>
      <c r="M385" s="65"/>
      <c r="N385" s="105"/>
      <c r="O385" s="106"/>
      <c r="P385" s="107"/>
      <c r="Q385" s="105"/>
    </row>
    <row r="386" spans="1:18" ht="15.75" customHeight="1">
      <c r="A386" s="40">
        <v>2302</v>
      </c>
      <c r="B386" s="41"/>
      <c r="C386" s="41"/>
      <c r="D386" s="41"/>
      <c r="E386" s="41"/>
      <c r="F386" s="41"/>
      <c r="G386" s="41"/>
      <c r="H386" s="41"/>
      <c r="I386" s="41"/>
      <c r="J386" s="97"/>
      <c r="K386" s="103"/>
      <c r="L386" s="64"/>
      <c r="M386" s="65"/>
      <c r="N386" s="67"/>
      <c r="O386" s="106"/>
      <c r="P386" s="108"/>
      <c r="Q386" s="67"/>
    </row>
    <row r="387" spans="1:18" ht="15.75" customHeight="1">
      <c r="A387" s="40">
        <v>2401</v>
      </c>
      <c r="B387" s="41"/>
      <c r="C387" s="41"/>
      <c r="D387" s="41"/>
      <c r="E387" s="41"/>
      <c r="F387" s="41"/>
      <c r="G387" s="41"/>
      <c r="H387" s="41"/>
      <c r="I387" s="41"/>
      <c r="J387" s="97"/>
      <c r="K387" s="103"/>
      <c r="L387" s="64"/>
      <c r="M387" s="65"/>
      <c r="N387" s="67"/>
      <c r="O387" s="106"/>
      <c r="P387" s="108"/>
      <c r="Q387" s="67"/>
    </row>
    <row r="388" spans="1:18" ht="15.75" customHeight="1">
      <c r="A388" s="40">
        <v>2402</v>
      </c>
      <c r="B388" s="41"/>
      <c r="C388" s="41"/>
      <c r="D388" s="41"/>
      <c r="E388" s="41"/>
      <c r="F388" s="41"/>
      <c r="G388" s="41"/>
      <c r="H388" s="41"/>
      <c r="I388" s="41"/>
      <c r="J388" s="97"/>
      <c r="K388" s="103"/>
      <c r="L388" s="64"/>
      <c r="M388" s="65"/>
      <c r="N388" s="64"/>
      <c r="O388" s="65"/>
      <c r="P388" s="66"/>
      <c r="Q388" s="67"/>
    </row>
    <row r="389" spans="1:18" ht="15.75" customHeight="1">
      <c r="A389" s="40">
        <v>2501</v>
      </c>
      <c r="B389" s="41"/>
      <c r="C389" s="41"/>
      <c r="D389" s="41"/>
      <c r="E389" s="41"/>
      <c r="F389" s="41"/>
      <c r="G389" s="41"/>
      <c r="H389" s="41"/>
      <c r="I389" s="41"/>
      <c r="J389" s="97"/>
      <c r="K389" s="103"/>
      <c r="L389" s="64"/>
      <c r="M389" s="65"/>
      <c r="N389" s="68" t="s">
        <v>58</v>
      </c>
      <c r="O389" s="69">
        <v>10</v>
      </c>
      <c r="P389" s="70">
        <f>IF(SUM(J377:J389)=0,"",SUM(J377:J389))</f>
        <v>12</v>
      </c>
      <c r="Q389" s="71" t="s">
        <v>10</v>
      </c>
    </row>
    <row r="390" spans="1:18" ht="15.75" customHeight="1">
      <c r="A390" s="40">
        <v>2502</v>
      </c>
      <c r="B390" s="41"/>
      <c r="C390" s="41"/>
      <c r="D390" s="41"/>
      <c r="E390" s="41"/>
      <c r="F390" s="41"/>
      <c r="G390" s="41"/>
      <c r="H390" s="41"/>
      <c r="I390" s="41"/>
      <c r="J390" s="97"/>
      <c r="K390" s="103"/>
      <c r="L390" s="64"/>
      <c r="M390" s="65"/>
      <c r="N390" s="72" t="s">
        <v>60</v>
      </c>
      <c r="O390" s="73">
        <f>O389/B375</f>
        <v>0.58823529411764708</v>
      </c>
      <c r="P390" s="74">
        <f>IF(O389/P389=0,"",O389/P389)</f>
        <v>0.83333333333333337</v>
      </c>
      <c r="Q390" s="75" t="s">
        <v>61</v>
      </c>
    </row>
    <row r="391" spans="1:18" ht="15.75" customHeight="1">
      <c r="A391" s="40">
        <v>2601</v>
      </c>
      <c r="B391" s="41"/>
      <c r="C391" s="41"/>
      <c r="D391" s="41"/>
      <c r="E391" s="41"/>
      <c r="F391" s="41"/>
      <c r="G391" s="41"/>
      <c r="H391" s="41"/>
      <c r="I391" s="41"/>
      <c r="J391" s="97"/>
      <c r="K391" s="109"/>
      <c r="L391" s="110"/>
      <c r="M391" s="111"/>
      <c r="N391" s="77"/>
      <c r="O391" s="78"/>
      <c r="P391" s="78"/>
      <c r="Q391" s="79"/>
    </row>
    <row r="392" spans="1:18" ht="18" customHeight="1">
      <c r="A392" s="28"/>
      <c r="B392" s="1"/>
      <c r="C392" s="151" t="s">
        <v>83</v>
      </c>
      <c r="D392" s="152"/>
      <c r="E392" s="152"/>
      <c r="F392" s="152"/>
      <c r="G392" s="152"/>
      <c r="H392" s="152"/>
      <c r="I392" s="153"/>
      <c r="J392" s="80">
        <f>SUM(J382:J388)</f>
        <v>12</v>
      </c>
      <c r="K392" s="81">
        <f>IF(J382=0,"",J382/B375)</f>
        <v>0.6470588235294118</v>
      </c>
      <c r="L392" s="81">
        <f>IF(J392=0,"",J392/B375)</f>
        <v>0.70588235294117652</v>
      </c>
      <c r="M392" s="81">
        <f>L392-K392</f>
        <v>5.8823529411764719E-2</v>
      </c>
      <c r="N392" s="2"/>
      <c r="O392" s="1"/>
      <c r="P392" s="25"/>
      <c r="Q392" s="2"/>
    </row>
    <row r="393" spans="1:18" ht="12.75" customHeight="1"/>
    <row r="394" spans="1:18" ht="12.75" customHeight="1"/>
    <row r="395" spans="1:18" ht="26.25" customHeight="1">
      <c r="A395" s="154" t="s">
        <v>72</v>
      </c>
      <c r="B395" s="155"/>
      <c r="C395" s="155"/>
      <c r="D395" s="155"/>
      <c r="E395" s="155"/>
      <c r="F395" s="155"/>
      <c r="G395" s="155"/>
      <c r="H395" s="155"/>
      <c r="I395" s="155"/>
      <c r="J395" s="82" t="s">
        <v>89</v>
      </c>
      <c r="K395" s="1"/>
      <c r="L395" s="2"/>
      <c r="M395" s="2"/>
      <c r="N395" s="1"/>
      <c r="O395" s="2"/>
      <c r="P395" s="1"/>
      <c r="Q395" s="1"/>
      <c r="R395" s="1"/>
    </row>
    <row r="396" spans="1:18" ht="20.25" customHeight="1">
      <c r="A396" s="156" t="s">
        <v>9</v>
      </c>
      <c r="B396" s="157" t="s">
        <v>73</v>
      </c>
      <c r="C396" s="152"/>
      <c r="D396" s="152"/>
      <c r="E396" s="152"/>
      <c r="F396" s="152"/>
      <c r="G396" s="152"/>
      <c r="H396" s="152"/>
      <c r="I396" s="153"/>
      <c r="J396" s="158" t="s">
        <v>10</v>
      </c>
      <c r="K396" s="150" t="s">
        <v>2</v>
      </c>
      <c r="L396" s="150" t="s">
        <v>3</v>
      </c>
      <c r="M396" s="159" t="s">
        <v>4</v>
      </c>
      <c r="N396" s="150" t="s">
        <v>5</v>
      </c>
      <c r="O396" s="148" t="s">
        <v>6</v>
      </c>
      <c r="P396" s="148" t="s">
        <v>7</v>
      </c>
      <c r="Q396" s="150" t="s">
        <v>8</v>
      </c>
    </row>
    <row r="397" spans="1:18" ht="15.75" customHeight="1">
      <c r="A397" s="149"/>
      <c r="B397" s="40" t="s">
        <v>74</v>
      </c>
      <c r="C397" s="40" t="s">
        <v>75</v>
      </c>
      <c r="D397" s="40" t="s">
        <v>76</v>
      </c>
      <c r="E397" s="40" t="s">
        <v>77</v>
      </c>
      <c r="F397" s="40" t="s">
        <v>78</v>
      </c>
      <c r="G397" s="40" t="s">
        <v>79</v>
      </c>
      <c r="H397" s="40" t="s">
        <v>80</v>
      </c>
      <c r="I397" s="40" t="s">
        <v>81</v>
      </c>
      <c r="J397" s="149"/>
      <c r="K397" s="149"/>
      <c r="L397" s="149"/>
      <c r="M397" s="149"/>
      <c r="N397" s="149"/>
      <c r="O397" s="149"/>
      <c r="P397" s="149"/>
      <c r="Q397" s="149"/>
    </row>
    <row r="398" spans="1:18" ht="15.75" customHeight="1">
      <c r="A398" s="40">
        <v>1802</v>
      </c>
      <c r="B398" s="41">
        <v>17</v>
      </c>
      <c r="C398" s="41"/>
      <c r="D398" s="41"/>
      <c r="E398" s="41"/>
      <c r="F398" s="41"/>
      <c r="G398" s="41"/>
      <c r="H398" s="41"/>
      <c r="I398" s="41"/>
      <c r="J398" s="97"/>
      <c r="K398" s="98"/>
      <c r="L398" s="99"/>
      <c r="M398" s="100"/>
      <c r="N398" s="101"/>
      <c r="O398" s="48">
        <f>B398</f>
        <v>17</v>
      </c>
      <c r="P398" s="102"/>
      <c r="Q398" s="101"/>
    </row>
    <row r="399" spans="1:18" ht="15.75" customHeight="1">
      <c r="A399" s="40">
        <v>1901</v>
      </c>
      <c r="B399" s="41"/>
      <c r="C399" s="41">
        <v>17</v>
      </c>
      <c r="D399" s="41"/>
      <c r="E399" s="41"/>
      <c r="F399" s="41"/>
      <c r="G399" s="41"/>
      <c r="H399" s="41"/>
      <c r="I399" s="41"/>
      <c r="J399" s="97"/>
      <c r="K399" s="103"/>
      <c r="L399" s="64"/>
      <c r="M399" s="104"/>
      <c r="N399" s="52">
        <f>IF(C399=0,"",C399/B398)</f>
        <v>1</v>
      </c>
      <c r="O399" s="53">
        <v>17</v>
      </c>
      <c r="P399" s="54">
        <f t="shared" ref="P399:P407" si="34">IF(O399=0,"",O399/O398)</f>
        <v>1</v>
      </c>
      <c r="Q399" s="54">
        <f t="shared" ref="Q399:Q407" si="35">IF(O399=0,"",100%-P399)</f>
        <v>0</v>
      </c>
    </row>
    <row r="400" spans="1:18" ht="15.75" customHeight="1">
      <c r="A400" s="40">
        <v>1902</v>
      </c>
      <c r="B400" s="41"/>
      <c r="C400" s="41"/>
      <c r="D400" s="41">
        <v>17</v>
      </c>
      <c r="E400" s="41"/>
      <c r="F400" s="41"/>
      <c r="G400" s="41"/>
      <c r="H400" s="41"/>
      <c r="I400" s="41"/>
      <c r="J400" s="97"/>
      <c r="K400" s="103"/>
      <c r="L400" s="64"/>
      <c r="M400" s="104"/>
      <c r="N400" s="52">
        <f>IF(D400=0,"",D400/C399)</f>
        <v>1</v>
      </c>
      <c r="O400" s="53">
        <v>17</v>
      </c>
      <c r="P400" s="54">
        <f t="shared" si="34"/>
        <v>1</v>
      </c>
      <c r="Q400" s="54">
        <f t="shared" si="35"/>
        <v>0</v>
      </c>
      <c r="R400" s="87">
        <f>O400/O398</f>
        <v>1</v>
      </c>
    </row>
    <row r="401" spans="1:22" ht="15.75" customHeight="1">
      <c r="A401" s="40">
        <v>2001</v>
      </c>
      <c r="B401" s="41"/>
      <c r="C401" s="41"/>
      <c r="D401" s="41"/>
      <c r="E401" s="41">
        <v>17</v>
      </c>
      <c r="F401" s="41"/>
      <c r="G401" s="41"/>
      <c r="H401" s="41"/>
      <c r="I401" s="41"/>
      <c r="J401" s="97"/>
      <c r="K401" s="103"/>
      <c r="L401" s="64"/>
      <c r="M401" s="104"/>
      <c r="N401" s="52">
        <f>IF(E401=0,"",E401/D400)</f>
        <v>1</v>
      </c>
      <c r="O401" s="53">
        <v>17</v>
      </c>
      <c r="P401" s="54">
        <f t="shared" si="34"/>
        <v>1</v>
      </c>
      <c r="Q401" s="54">
        <f t="shared" si="35"/>
        <v>0</v>
      </c>
    </row>
    <row r="402" spans="1:22" ht="15.75" customHeight="1">
      <c r="A402" s="40">
        <v>2002</v>
      </c>
      <c r="B402" s="41"/>
      <c r="C402" s="41"/>
      <c r="D402" s="41"/>
      <c r="E402" s="41"/>
      <c r="F402" s="41">
        <v>17</v>
      </c>
      <c r="G402" s="41"/>
      <c r="H402" s="41"/>
      <c r="I402" s="41"/>
      <c r="J402" s="97"/>
      <c r="K402" s="103"/>
      <c r="L402" s="64"/>
      <c r="M402" s="104"/>
      <c r="N402" s="52">
        <f>IF(F402=0,"",F402/E401)</f>
        <v>1</v>
      </c>
      <c r="O402" s="53">
        <v>17</v>
      </c>
      <c r="P402" s="54">
        <f t="shared" si="34"/>
        <v>1</v>
      </c>
      <c r="Q402" s="54">
        <f t="shared" si="35"/>
        <v>0</v>
      </c>
    </row>
    <row r="403" spans="1:22" ht="18" customHeight="1">
      <c r="A403" s="40">
        <v>2101</v>
      </c>
      <c r="B403" s="41"/>
      <c r="C403" s="41"/>
      <c r="D403" s="41"/>
      <c r="E403" s="41"/>
      <c r="F403" s="41"/>
      <c r="G403" s="41">
        <v>16</v>
      </c>
      <c r="H403" s="41"/>
      <c r="I403" s="41"/>
      <c r="J403" s="97"/>
      <c r="K403" s="103"/>
      <c r="L403" s="64"/>
      <c r="M403" s="104"/>
      <c r="N403" s="52">
        <f>IF(G403=0,"",G403/F402)</f>
        <v>0.94117647058823528</v>
      </c>
      <c r="O403" s="53">
        <v>16</v>
      </c>
      <c r="P403" s="54">
        <f t="shared" si="34"/>
        <v>0.94117647058823528</v>
      </c>
      <c r="Q403" s="54">
        <f t="shared" si="35"/>
        <v>5.8823529411764719E-2</v>
      </c>
      <c r="T403" s="163"/>
      <c r="U403" s="164"/>
      <c r="V403" s="165"/>
    </row>
    <row r="404" spans="1:22" ht="15.75" customHeight="1">
      <c r="A404" s="40">
        <v>2102</v>
      </c>
      <c r="B404" s="41"/>
      <c r="C404" s="41"/>
      <c r="D404" s="41"/>
      <c r="E404" s="41"/>
      <c r="F404" s="41"/>
      <c r="G404" s="41"/>
      <c r="H404" s="41">
        <v>16</v>
      </c>
      <c r="I404" s="41"/>
      <c r="J404" s="97"/>
      <c r="K404" s="103"/>
      <c r="L404" s="64"/>
      <c r="M404" s="104"/>
      <c r="N404" s="52">
        <f>IF(H404=0,"",H404/G403)</f>
        <v>1</v>
      </c>
      <c r="O404" s="53">
        <v>16</v>
      </c>
      <c r="P404" s="54">
        <f t="shared" si="34"/>
        <v>1</v>
      </c>
      <c r="Q404" s="54">
        <f t="shared" si="35"/>
        <v>0</v>
      </c>
    </row>
    <row r="405" spans="1:22" ht="15.75" customHeight="1">
      <c r="A405" s="40">
        <v>2201</v>
      </c>
      <c r="B405" s="41"/>
      <c r="C405" s="41"/>
      <c r="D405" s="41"/>
      <c r="E405" s="41"/>
      <c r="F405" s="41"/>
      <c r="G405" s="41"/>
      <c r="H405" s="41"/>
      <c r="I405" s="41">
        <v>16</v>
      </c>
      <c r="J405" s="97">
        <v>15</v>
      </c>
      <c r="K405" s="103"/>
      <c r="L405" s="64"/>
      <c r="M405" s="104"/>
      <c r="N405" s="52">
        <f>IF(I405=0,"",I405/H404)</f>
        <v>1</v>
      </c>
      <c r="O405" s="53">
        <v>16</v>
      </c>
      <c r="P405" s="54">
        <f t="shared" si="34"/>
        <v>1</v>
      </c>
      <c r="Q405" s="54">
        <f t="shared" si="35"/>
        <v>0</v>
      </c>
    </row>
    <row r="406" spans="1:22" ht="15.75" customHeight="1">
      <c r="A406" s="40">
        <v>2202</v>
      </c>
      <c r="B406" s="41"/>
      <c r="C406" s="41"/>
      <c r="D406" s="41"/>
      <c r="E406" s="41"/>
      <c r="F406" s="41"/>
      <c r="G406" s="41"/>
      <c r="H406" s="41"/>
      <c r="I406" s="41">
        <v>1</v>
      </c>
      <c r="J406" s="115">
        <v>1</v>
      </c>
      <c r="K406" s="103"/>
      <c r="L406" s="64"/>
      <c r="M406" s="104"/>
      <c r="N406" s="52"/>
      <c r="O406" s="53">
        <v>1</v>
      </c>
      <c r="P406" s="54">
        <f t="shared" si="34"/>
        <v>6.25E-2</v>
      </c>
      <c r="Q406" s="54">
        <f t="shared" si="35"/>
        <v>0.9375</v>
      </c>
    </row>
    <row r="407" spans="1:22" ht="15.75" customHeight="1">
      <c r="A407" s="40">
        <v>2301</v>
      </c>
      <c r="B407" s="41"/>
      <c r="C407" s="41"/>
      <c r="D407" s="41"/>
      <c r="E407" s="41"/>
      <c r="F407" s="41"/>
      <c r="G407" s="41"/>
      <c r="H407" s="41"/>
      <c r="I407" s="41"/>
      <c r="J407" s="97"/>
      <c r="K407" s="103"/>
      <c r="L407" s="64"/>
      <c r="M407" s="104"/>
      <c r="N407" s="52"/>
      <c r="O407" s="53"/>
      <c r="P407" s="54" t="str">
        <f t="shared" si="34"/>
        <v/>
      </c>
      <c r="Q407" s="54" t="str">
        <f t="shared" si="35"/>
        <v/>
      </c>
    </row>
    <row r="408" spans="1:22" ht="15.75" customHeight="1">
      <c r="A408" s="40">
        <v>2302</v>
      </c>
      <c r="B408" s="41"/>
      <c r="C408" s="41"/>
      <c r="D408" s="41"/>
      <c r="E408" s="41"/>
      <c r="F408" s="41"/>
      <c r="G408" s="41"/>
      <c r="H408" s="41"/>
      <c r="I408" s="41"/>
      <c r="J408" s="97"/>
      <c r="K408" s="103"/>
      <c r="L408" s="64"/>
      <c r="M408" s="65"/>
      <c r="N408" s="105"/>
      <c r="O408" s="106"/>
      <c r="P408" s="107"/>
      <c r="Q408" s="105"/>
    </row>
    <row r="409" spans="1:22" ht="15.75" customHeight="1">
      <c r="A409" s="40">
        <v>2401</v>
      </c>
      <c r="B409" s="41"/>
      <c r="C409" s="41"/>
      <c r="D409" s="41"/>
      <c r="E409" s="41"/>
      <c r="F409" s="41"/>
      <c r="G409" s="41"/>
      <c r="H409" s="41"/>
      <c r="I409" s="41"/>
      <c r="J409" s="97"/>
      <c r="K409" s="103"/>
      <c r="L409" s="64"/>
      <c r="M409" s="65"/>
      <c r="N409" s="67"/>
      <c r="O409" s="106"/>
      <c r="P409" s="108"/>
      <c r="Q409" s="67"/>
    </row>
    <row r="410" spans="1:22" ht="15.75" customHeight="1">
      <c r="A410" s="40">
        <v>2402</v>
      </c>
      <c r="B410" s="41"/>
      <c r="C410" s="41"/>
      <c r="D410" s="41"/>
      <c r="E410" s="41"/>
      <c r="F410" s="41"/>
      <c r="G410" s="41"/>
      <c r="H410" s="41"/>
      <c r="I410" s="41"/>
      <c r="J410" s="97"/>
      <c r="K410" s="103"/>
      <c r="L410" s="64"/>
      <c r="M410" s="65"/>
      <c r="N410" s="64"/>
      <c r="O410" s="65"/>
      <c r="P410" s="66"/>
      <c r="Q410" s="67"/>
    </row>
    <row r="411" spans="1:22" ht="15.75" customHeight="1">
      <c r="A411" s="40">
        <v>2501</v>
      </c>
      <c r="B411" s="41"/>
      <c r="C411" s="41"/>
      <c r="D411" s="41"/>
      <c r="E411" s="41"/>
      <c r="F411" s="41"/>
      <c r="G411" s="41"/>
      <c r="H411" s="41"/>
      <c r="I411" s="41"/>
      <c r="J411" s="97"/>
      <c r="K411" s="103"/>
      <c r="L411" s="64"/>
      <c r="M411" s="65"/>
      <c r="N411" s="68" t="s">
        <v>58</v>
      </c>
      <c r="O411" s="69">
        <v>10</v>
      </c>
      <c r="P411" s="70">
        <f>IF(SUM(J400:J411)=0,"",SUM(J400:J411))</f>
        <v>16</v>
      </c>
      <c r="Q411" s="71" t="s">
        <v>10</v>
      </c>
    </row>
    <row r="412" spans="1:22" ht="15.75" customHeight="1">
      <c r="A412" s="40">
        <v>2502</v>
      </c>
      <c r="B412" s="41"/>
      <c r="C412" s="41"/>
      <c r="D412" s="41"/>
      <c r="E412" s="41"/>
      <c r="F412" s="41"/>
      <c r="G412" s="41"/>
      <c r="H412" s="41"/>
      <c r="I412" s="41"/>
      <c r="J412" s="97"/>
      <c r="K412" s="103"/>
      <c r="L412" s="64"/>
      <c r="M412" s="65"/>
      <c r="N412" s="72" t="s">
        <v>60</v>
      </c>
      <c r="O412" s="73">
        <f>O411/B398</f>
        <v>0.58823529411764708</v>
      </c>
      <c r="P412" s="74">
        <f>IF(O411/P411=0,"",O411/P411)</f>
        <v>0.625</v>
      </c>
      <c r="Q412" s="75" t="s">
        <v>61</v>
      </c>
    </row>
    <row r="413" spans="1:22" ht="15.75" customHeight="1">
      <c r="A413" s="40">
        <v>2601</v>
      </c>
      <c r="B413" s="41"/>
      <c r="C413" s="41"/>
      <c r="D413" s="41"/>
      <c r="E413" s="41"/>
      <c r="F413" s="41"/>
      <c r="G413" s="41"/>
      <c r="H413" s="41"/>
      <c r="I413" s="41"/>
      <c r="J413" s="97"/>
      <c r="K413" s="109"/>
      <c r="L413" s="110"/>
      <c r="M413" s="111"/>
      <c r="N413" s="77"/>
      <c r="O413" s="78"/>
      <c r="P413" s="78"/>
      <c r="Q413" s="79"/>
    </row>
    <row r="414" spans="1:22" ht="18" customHeight="1">
      <c r="A414" s="28"/>
      <c r="B414" s="1"/>
      <c r="C414" s="151" t="s">
        <v>83</v>
      </c>
      <c r="D414" s="152"/>
      <c r="E414" s="152"/>
      <c r="F414" s="152"/>
      <c r="G414" s="152"/>
      <c r="H414" s="152"/>
      <c r="I414" s="153"/>
      <c r="J414" s="80">
        <f>SUM(J405:J410)</f>
        <v>16</v>
      </c>
      <c r="K414" s="81">
        <f>IF(J405=0,"",J405/B398)</f>
        <v>0.88235294117647056</v>
      </c>
      <c r="L414" s="81">
        <f>IF(J414=0,"",J414/B398)</f>
        <v>0.94117647058823528</v>
      </c>
      <c r="M414" s="81">
        <f>L414-K414</f>
        <v>5.8823529411764719E-2</v>
      </c>
      <c r="N414" s="2"/>
      <c r="O414" s="1"/>
      <c r="P414" s="25"/>
      <c r="Q414" s="2"/>
    </row>
    <row r="415" spans="1:22" ht="12.75" customHeight="1"/>
    <row r="416" spans="1:22" ht="12.75" customHeight="1"/>
    <row r="417" spans="1:19" ht="26.25" customHeight="1">
      <c r="A417" s="154" t="s">
        <v>72</v>
      </c>
      <c r="B417" s="155"/>
      <c r="C417" s="155"/>
      <c r="D417" s="155"/>
      <c r="E417" s="155"/>
      <c r="F417" s="155"/>
      <c r="G417" s="155"/>
      <c r="H417" s="155"/>
      <c r="I417" s="155"/>
      <c r="J417" s="82" t="s">
        <v>90</v>
      </c>
      <c r="K417" s="1"/>
      <c r="L417" s="2"/>
      <c r="M417" s="2"/>
      <c r="N417" s="1"/>
      <c r="O417" s="2"/>
      <c r="P417" s="1"/>
      <c r="Q417" s="1"/>
      <c r="R417" s="1"/>
    </row>
    <row r="418" spans="1:19" ht="20.25" customHeight="1">
      <c r="A418" s="156" t="s">
        <v>9</v>
      </c>
      <c r="B418" s="157" t="s">
        <v>73</v>
      </c>
      <c r="C418" s="152"/>
      <c r="D418" s="152"/>
      <c r="E418" s="152"/>
      <c r="F418" s="152"/>
      <c r="G418" s="152"/>
      <c r="H418" s="152"/>
      <c r="I418" s="153"/>
      <c r="J418" s="158" t="s">
        <v>10</v>
      </c>
      <c r="K418" s="150" t="s">
        <v>2</v>
      </c>
      <c r="L418" s="150" t="s">
        <v>3</v>
      </c>
      <c r="M418" s="159" t="s">
        <v>4</v>
      </c>
      <c r="N418" s="150" t="s">
        <v>5</v>
      </c>
      <c r="O418" s="148" t="s">
        <v>6</v>
      </c>
      <c r="P418" s="148" t="s">
        <v>7</v>
      </c>
      <c r="Q418" s="150" t="s">
        <v>8</v>
      </c>
    </row>
    <row r="419" spans="1:19" ht="15.75" customHeight="1">
      <c r="A419" s="149"/>
      <c r="B419" s="40" t="s">
        <v>74</v>
      </c>
      <c r="C419" s="40" t="s">
        <v>75</v>
      </c>
      <c r="D419" s="40" t="s">
        <v>76</v>
      </c>
      <c r="E419" s="40" t="s">
        <v>77</v>
      </c>
      <c r="F419" s="40" t="s">
        <v>78</v>
      </c>
      <c r="G419" s="40" t="s">
        <v>79</v>
      </c>
      <c r="H419" s="40" t="s">
        <v>80</v>
      </c>
      <c r="I419" s="40" t="s">
        <v>81</v>
      </c>
      <c r="J419" s="149"/>
      <c r="K419" s="149"/>
      <c r="L419" s="149"/>
      <c r="M419" s="149"/>
      <c r="N419" s="149"/>
      <c r="O419" s="149"/>
      <c r="P419" s="149"/>
      <c r="Q419" s="149"/>
    </row>
    <row r="420" spans="1:19" ht="15.75" customHeight="1">
      <c r="A420" s="40">
        <v>1901</v>
      </c>
      <c r="B420" s="41">
        <v>20</v>
      </c>
      <c r="C420" s="41"/>
      <c r="D420" s="41"/>
      <c r="E420" s="41"/>
      <c r="F420" s="41"/>
      <c r="G420" s="41"/>
      <c r="H420" s="41"/>
      <c r="I420" s="41"/>
      <c r="J420" s="97"/>
      <c r="K420" s="98"/>
      <c r="L420" s="99"/>
      <c r="M420" s="100"/>
      <c r="N420" s="101"/>
      <c r="O420" s="48">
        <f>B420</f>
        <v>20</v>
      </c>
      <c r="P420" s="102"/>
      <c r="Q420" s="101"/>
    </row>
    <row r="421" spans="1:19" ht="15.75" customHeight="1">
      <c r="A421" s="40">
        <v>1902</v>
      </c>
      <c r="B421" s="41"/>
      <c r="C421" s="41"/>
      <c r="D421" s="41"/>
      <c r="E421" s="41"/>
      <c r="F421" s="41"/>
      <c r="G421" s="41"/>
      <c r="H421" s="41"/>
      <c r="I421" s="41"/>
      <c r="J421" s="97"/>
      <c r="K421" s="103"/>
      <c r="L421" s="64"/>
      <c r="M421" s="104"/>
      <c r="N421" s="52" t="str">
        <f>IF(C421=0,"",C421/B420)</f>
        <v/>
      </c>
      <c r="O421" s="53"/>
      <c r="P421" s="54" t="str">
        <f t="shared" ref="P421:P429" si="36">IF(O421=0,"",O421/O420)</f>
        <v/>
      </c>
      <c r="Q421" s="54" t="str">
        <f t="shared" ref="Q421:Q429" si="37">IF(O421=0,"",100%-P421)</f>
        <v/>
      </c>
    </row>
    <row r="422" spans="1:19" ht="15.75" customHeight="1">
      <c r="A422" s="40">
        <v>2001</v>
      </c>
      <c r="B422" s="41"/>
      <c r="C422" s="41"/>
      <c r="D422" s="41"/>
      <c r="E422" s="41"/>
      <c r="F422" s="41"/>
      <c r="G422" s="41"/>
      <c r="H422" s="41"/>
      <c r="I422" s="41"/>
      <c r="J422" s="97"/>
      <c r="K422" s="103"/>
      <c r="L422" s="64"/>
      <c r="M422" s="104"/>
      <c r="N422" s="52" t="str">
        <f>IF(D422=0,"",D422/C421)</f>
        <v/>
      </c>
      <c r="O422" s="53"/>
      <c r="P422" s="54" t="str">
        <f t="shared" si="36"/>
        <v/>
      </c>
      <c r="Q422" s="54" t="str">
        <f t="shared" si="37"/>
        <v/>
      </c>
      <c r="R422" s="87">
        <f>O422/O420</f>
        <v>0</v>
      </c>
    </row>
    <row r="423" spans="1:19" ht="15.75" customHeight="1">
      <c r="A423" s="40">
        <v>2002</v>
      </c>
      <c r="B423" s="41"/>
      <c r="C423" s="41"/>
      <c r="D423" s="41"/>
      <c r="E423" s="41"/>
      <c r="F423" s="41"/>
      <c r="G423" s="41"/>
      <c r="H423" s="41"/>
      <c r="I423" s="41"/>
      <c r="J423" s="97"/>
      <c r="K423" s="103"/>
      <c r="L423" s="64"/>
      <c r="M423" s="104"/>
      <c r="N423" s="52" t="str">
        <f>IF(E423=0,"",E423/D422)</f>
        <v/>
      </c>
      <c r="O423" s="53"/>
      <c r="P423" s="54" t="str">
        <f t="shared" si="36"/>
        <v/>
      </c>
      <c r="Q423" s="54" t="str">
        <f t="shared" si="37"/>
        <v/>
      </c>
    </row>
    <row r="424" spans="1:19" ht="15.75" customHeight="1">
      <c r="A424" s="40">
        <v>2101</v>
      </c>
      <c r="B424" s="41"/>
      <c r="C424" s="41"/>
      <c r="D424" s="41"/>
      <c r="E424" s="41"/>
      <c r="F424" s="41"/>
      <c r="G424" s="41"/>
      <c r="H424" s="41"/>
      <c r="I424" s="41"/>
      <c r="J424" s="97"/>
      <c r="K424" s="103"/>
      <c r="L424" s="64"/>
      <c r="M424" s="104"/>
      <c r="N424" s="52" t="str">
        <f>IF(F424=0,"",F424/E423)</f>
        <v/>
      </c>
      <c r="O424" s="53"/>
      <c r="P424" s="54" t="str">
        <f t="shared" si="36"/>
        <v/>
      </c>
      <c r="Q424" s="54" t="str">
        <f t="shared" si="37"/>
        <v/>
      </c>
      <c r="S424" s="116" t="s">
        <v>99</v>
      </c>
    </row>
    <row r="425" spans="1:19" ht="15.75" customHeight="1">
      <c r="A425" s="40">
        <v>2102</v>
      </c>
      <c r="B425" s="41"/>
      <c r="C425" s="41"/>
      <c r="D425" s="41"/>
      <c r="E425" s="41"/>
      <c r="F425" s="41"/>
      <c r="G425" s="41"/>
      <c r="H425" s="41"/>
      <c r="I425" s="41"/>
      <c r="J425" s="97"/>
      <c r="K425" s="103"/>
      <c r="L425" s="64"/>
      <c r="M425" s="104"/>
      <c r="N425" s="52" t="str">
        <f>IF(G425=0,"",G425/F424)</f>
        <v/>
      </c>
      <c r="O425" s="53"/>
      <c r="P425" s="54" t="str">
        <f t="shared" si="36"/>
        <v/>
      </c>
      <c r="Q425" s="54" t="str">
        <f t="shared" si="37"/>
        <v/>
      </c>
      <c r="S425" s="116" t="s">
        <v>100</v>
      </c>
    </row>
    <row r="426" spans="1:19" ht="15.75" customHeight="1">
      <c r="A426" s="40">
        <v>2201</v>
      </c>
      <c r="B426" s="41"/>
      <c r="C426" s="41"/>
      <c r="D426" s="41"/>
      <c r="E426" s="41"/>
      <c r="F426" s="41"/>
      <c r="G426" s="41"/>
      <c r="H426" s="41"/>
      <c r="I426" s="41"/>
      <c r="J426" s="97"/>
      <c r="K426" s="103"/>
      <c r="L426" s="64"/>
      <c r="M426" s="104"/>
      <c r="N426" s="52" t="str">
        <f>IF(H426=0,"",H426/G425)</f>
        <v/>
      </c>
      <c r="O426" s="53"/>
      <c r="P426" s="54" t="str">
        <f t="shared" si="36"/>
        <v/>
      </c>
      <c r="Q426" s="54" t="str">
        <f t="shared" si="37"/>
        <v/>
      </c>
      <c r="S426" s="116" t="s">
        <v>101</v>
      </c>
    </row>
    <row r="427" spans="1:19" ht="15.75" customHeight="1">
      <c r="A427" s="40">
        <v>2202</v>
      </c>
      <c r="B427" s="41"/>
      <c r="C427" s="41"/>
      <c r="D427" s="41"/>
      <c r="E427" s="41"/>
      <c r="F427" s="41"/>
      <c r="G427" s="41"/>
      <c r="H427" s="41"/>
      <c r="I427" s="41"/>
      <c r="J427" s="97"/>
      <c r="K427" s="103"/>
      <c r="L427" s="64"/>
      <c r="M427" s="104"/>
      <c r="N427" s="52" t="str">
        <f>IF(I427=0,"",I427/H426)</f>
        <v/>
      </c>
      <c r="O427" s="53"/>
      <c r="P427" s="54" t="str">
        <f t="shared" si="36"/>
        <v/>
      </c>
      <c r="Q427" s="54" t="str">
        <f t="shared" si="37"/>
        <v/>
      </c>
      <c r="S427" s="116" t="s">
        <v>102</v>
      </c>
    </row>
    <row r="428" spans="1:19" ht="15.75" customHeight="1">
      <c r="A428" s="40">
        <v>2301</v>
      </c>
      <c r="B428" s="41"/>
      <c r="C428" s="41"/>
      <c r="D428" s="41"/>
      <c r="E428" s="41"/>
      <c r="F428" s="41"/>
      <c r="G428" s="41"/>
      <c r="H428" s="41"/>
      <c r="I428" s="41"/>
      <c r="J428" s="97"/>
      <c r="K428" s="103"/>
      <c r="L428" s="64"/>
      <c r="M428" s="104"/>
      <c r="N428" s="52"/>
      <c r="O428" s="53"/>
      <c r="P428" s="54" t="str">
        <f t="shared" si="36"/>
        <v/>
      </c>
      <c r="Q428" s="54" t="str">
        <f t="shared" si="37"/>
        <v/>
      </c>
    </row>
    <row r="429" spans="1:19" ht="15.75" customHeight="1">
      <c r="A429" s="40">
        <v>2302</v>
      </c>
      <c r="B429" s="41"/>
      <c r="C429" s="41"/>
      <c r="D429" s="41"/>
      <c r="E429" s="41"/>
      <c r="F429" s="41"/>
      <c r="G429" s="41"/>
      <c r="H429" s="41"/>
      <c r="I429" s="41"/>
      <c r="J429" s="97"/>
      <c r="K429" s="103"/>
      <c r="L429" s="64"/>
      <c r="M429" s="104"/>
      <c r="N429" s="52"/>
      <c r="O429" s="53"/>
      <c r="P429" s="54" t="str">
        <f t="shared" si="36"/>
        <v/>
      </c>
      <c r="Q429" s="54" t="str">
        <f t="shared" si="37"/>
        <v/>
      </c>
    </row>
    <row r="430" spans="1:19" ht="15.75" customHeight="1">
      <c r="A430" s="40">
        <v>2401</v>
      </c>
      <c r="B430" s="41"/>
      <c r="C430" s="41"/>
      <c r="D430" s="41"/>
      <c r="E430" s="41"/>
      <c r="F430" s="41"/>
      <c r="G430" s="41"/>
      <c r="H430" s="41"/>
      <c r="I430" s="41"/>
      <c r="J430" s="97"/>
      <c r="K430" s="103"/>
      <c r="L430" s="64"/>
      <c r="M430" s="65"/>
      <c r="N430" s="105"/>
      <c r="O430" s="106"/>
      <c r="P430" s="107"/>
      <c r="Q430" s="105"/>
    </row>
    <row r="431" spans="1:19" ht="15.75" customHeight="1">
      <c r="A431" s="40">
        <v>2402</v>
      </c>
      <c r="B431" s="41"/>
      <c r="C431" s="41"/>
      <c r="D431" s="41"/>
      <c r="E431" s="41"/>
      <c r="F431" s="41"/>
      <c r="G431" s="41"/>
      <c r="H431" s="41"/>
      <c r="I431" s="41"/>
      <c r="J431" s="97"/>
      <c r="K431" s="103"/>
      <c r="L431" s="64"/>
      <c r="M431" s="65"/>
      <c r="N431" s="67"/>
      <c r="O431" s="106"/>
      <c r="P431" s="108"/>
      <c r="Q431" s="67"/>
    </row>
    <row r="432" spans="1:19" ht="15.75" customHeight="1">
      <c r="A432" s="40">
        <v>2501</v>
      </c>
      <c r="B432" s="41"/>
      <c r="C432" s="41"/>
      <c r="D432" s="41"/>
      <c r="E432" s="41"/>
      <c r="F432" s="41"/>
      <c r="G432" s="41"/>
      <c r="H432" s="41"/>
      <c r="I432" s="41"/>
      <c r="J432" s="97"/>
      <c r="K432" s="103"/>
      <c r="L432" s="64"/>
      <c r="M432" s="65"/>
      <c r="N432" s="64"/>
      <c r="O432" s="65"/>
      <c r="P432" s="66"/>
      <c r="Q432" s="67"/>
    </row>
    <row r="433" spans="1:17" ht="15.75" customHeight="1">
      <c r="A433" s="40">
        <v>2502</v>
      </c>
      <c r="B433" s="41"/>
      <c r="C433" s="41"/>
      <c r="D433" s="41"/>
      <c r="E433" s="41"/>
      <c r="F433" s="41"/>
      <c r="G433" s="41"/>
      <c r="H433" s="41"/>
      <c r="I433" s="41"/>
      <c r="J433" s="97"/>
      <c r="K433" s="103"/>
      <c r="L433" s="64"/>
      <c r="M433" s="65"/>
      <c r="N433" s="68" t="s">
        <v>58</v>
      </c>
      <c r="O433" s="69">
        <v>0</v>
      </c>
      <c r="P433" s="70" t="str">
        <f>IF(SUM(J422:J433)=0,"",SUM(J422:J433))</f>
        <v/>
      </c>
      <c r="Q433" s="71" t="s">
        <v>10</v>
      </c>
    </row>
    <row r="434" spans="1:17" ht="15.75" customHeight="1">
      <c r="A434" s="40">
        <v>2601</v>
      </c>
      <c r="B434" s="41"/>
      <c r="C434" s="41"/>
      <c r="D434" s="41"/>
      <c r="E434" s="41"/>
      <c r="F434" s="41"/>
      <c r="G434" s="41"/>
      <c r="H434" s="41"/>
      <c r="I434" s="41"/>
      <c r="J434" s="97"/>
      <c r="K434" s="103"/>
      <c r="L434" s="64"/>
      <c r="M434" s="65"/>
      <c r="N434" s="72" t="s">
        <v>60</v>
      </c>
      <c r="O434" s="73" t="e">
        <f>IF(O433/#REF!=0,"",O433/#REF!)</f>
        <v>#REF!</v>
      </c>
      <c r="P434" s="74" t="e">
        <f>IF(O433/P433=0,"",O433/P433)</f>
        <v>#VALUE!</v>
      </c>
      <c r="Q434" s="75" t="s">
        <v>61</v>
      </c>
    </row>
    <row r="435" spans="1:17" ht="15.75" customHeight="1">
      <c r="A435" s="40">
        <v>2602</v>
      </c>
      <c r="B435" s="41"/>
      <c r="C435" s="41"/>
      <c r="D435" s="41"/>
      <c r="E435" s="41"/>
      <c r="F435" s="41"/>
      <c r="G435" s="41"/>
      <c r="H435" s="41"/>
      <c r="I435" s="41"/>
      <c r="J435" s="97"/>
      <c r="K435" s="109"/>
      <c r="L435" s="110"/>
      <c r="M435" s="111"/>
      <c r="N435" s="77"/>
      <c r="O435" s="78"/>
      <c r="P435" s="78"/>
      <c r="Q435" s="79"/>
    </row>
    <row r="436" spans="1:17" ht="18" customHeight="1">
      <c r="A436" s="28"/>
      <c r="B436" s="1"/>
      <c r="C436" s="151" t="s">
        <v>83</v>
      </c>
      <c r="D436" s="152"/>
      <c r="E436" s="152"/>
      <c r="F436" s="152"/>
      <c r="G436" s="152"/>
      <c r="H436" s="152"/>
      <c r="I436" s="153"/>
      <c r="J436" s="80">
        <f>SUM(J429:J432)</f>
        <v>0</v>
      </c>
      <c r="K436" s="81" t="str">
        <f>IF(J429=0,"",J429/B420)</f>
        <v/>
      </c>
      <c r="L436" s="81" t="str">
        <f>IF(J436=0,"",J436/B420)</f>
        <v/>
      </c>
      <c r="M436" s="81" t="str">
        <f>IF(J429=0,"",L436-K436)</f>
        <v/>
      </c>
      <c r="N436" s="2"/>
      <c r="O436" s="1"/>
      <c r="P436" s="25"/>
      <c r="Q436" s="2"/>
    </row>
    <row r="437" spans="1:17" ht="12.75" customHeight="1"/>
    <row r="438" spans="1:17" ht="12.75" customHeight="1"/>
    <row r="439" spans="1:17" ht="12.75" customHeight="1"/>
    <row r="440" spans="1:17" ht="12.75" customHeight="1"/>
    <row r="441" spans="1:17" ht="12.75" customHeight="1"/>
    <row r="442" spans="1:17" ht="12.75" customHeight="1"/>
    <row r="443" spans="1:17" ht="12.75" customHeight="1"/>
    <row r="444" spans="1:17" ht="12.75" customHeight="1"/>
    <row r="445" spans="1:17" ht="12.75" customHeight="1"/>
    <row r="446" spans="1:17" ht="12.75" customHeight="1"/>
    <row r="447" spans="1:17" ht="12.75" customHeight="1"/>
    <row r="448" spans="1:17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8">
    <mergeCell ref="M234:M235"/>
    <mergeCell ref="N234:N235"/>
    <mergeCell ref="O234:O235"/>
    <mergeCell ref="P234:P235"/>
    <mergeCell ref="Q234:Q235"/>
    <mergeCell ref="C229:I229"/>
    <mergeCell ref="A233:I233"/>
    <mergeCell ref="A234:A235"/>
    <mergeCell ref="B234:I234"/>
    <mergeCell ref="J234:J235"/>
    <mergeCell ref="K234:K235"/>
    <mergeCell ref="L234:L235"/>
    <mergeCell ref="M280:M281"/>
    <mergeCell ref="N280:N281"/>
    <mergeCell ref="O280:O281"/>
    <mergeCell ref="P280:P281"/>
    <mergeCell ref="Q280:Q281"/>
    <mergeCell ref="C276:I276"/>
    <mergeCell ref="A279:F279"/>
    <mergeCell ref="A280:A281"/>
    <mergeCell ref="B280:I280"/>
    <mergeCell ref="J280:J281"/>
    <mergeCell ref="K280:K281"/>
    <mergeCell ref="L280:L281"/>
    <mergeCell ref="M303:M304"/>
    <mergeCell ref="N303:N304"/>
    <mergeCell ref="O303:O304"/>
    <mergeCell ref="P303:P304"/>
    <mergeCell ref="Q303:Q304"/>
    <mergeCell ref="C299:I299"/>
    <mergeCell ref="A302:F302"/>
    <mergeCell ref="A303:A304"/>
    <mergeCell ref="B303:I303"/>
    <mergeCell ref="J303:J304"/>
    <mergeCell ref="K303:K304"/>
    <mergeCell ref="L303:L304"/>
    <mergeCell ref="M327:M328"/>
    <mergeCell ref="N327:N328"/>
    <mergeCell ref="O327:O328"/>
    <mergeCell ref="P327:P328"/>
    <mergeCell ref="Q327:Q328"/>
    <mergeCell ref="C322:I322"/>
    <mergeCell ref="A326:F326"/>
    <mergeCell ref="A327:A328"/>
    <mergeCell ref="B327:I327"/>
    <mergeCell ref="J327:J328"/>
    <mergeCell ref="K327:K328"/>
    <mergeCell ref="L327:L328"/>
    <mergeCell ref="M350:M351"/>
    <mergeCell ref="N350:N351"/>
    <mergeCell ref="O350:O351"/>
    <mergeCell ref="P350:P351"/>
    <mergeCell ref="Q350:Q351"/>
    <mergeCell ref="C346:I346"/>
    <mergeCell ref="A349:I349"/>
    <mergeCell ref="A350:A351"/>
    <mergeCell ref="B350:I350"/>
    <mergeCell ref="J350:J351"/>
    <mergeCell ref="K350:K351"/>
    <mergeCell ref="L350:L351"/>
    <mergeCell ref="M373:M374"/>
    <mergeCell ref="N373:N374"/>
    <mergeCell ref="O373:O374"/>
    <mergeCell ref="P373:P374"/>
    <mergeCell ref="Q373:Q374"/>
    <mergeCell ref="T403:V403"/>
    <mergeCell ref="C369:I369"/>
    <mergeCell ref="A372:I372"/>
    <mergeCell ref="A373:A374"/>
    <mergeCell ref="B373:I373"/>
    <mergeCell ref="J373:J374"/>
    <mergeCell ref="K373:K374"/>
    <mergeCell ref="L373:L374"/>
    <mergeCell ref="M396:M397"/>
    <mergeCell ref="N396:N397"/>
    <mergeCell ref="O396:O397"/>
    <mergeCell ref="P396:P397"/>
    <mergeCell ref="Q396:Q397"/>
    <mergeCell ref="C392:I392"/>
    <mergeCell ref="A395:I395"/>
    <mergeCell ref="A396:A397"/>
    <mergeCell ref="B396:I396"/>
    <mergeCell ref="J396:J397"/>
    <mergeCell ref="K396:K397"/>
    <mergeCell ref="M418:M419"/>
    <mergeCell ref="N418:N419"/>
    <mergeCell ref="O418:O419"/>
    <mergeCell ref="P418:P419"/>
    <mergeCell ref="Q418:Q419"/>
    <mergeCell ref="C414:I414"/>
    <mergeCell ref="A417:I417"/>
    <mergeCell ref="A418:A419"/>
    <mergeCell ref="B418:I418"/>
    <mergeCell ref="J418:J419"/>
    <mergeCell ref="K418:K419"/>
    <mergeCell ref="L418:L419"/>
    <mergeCell ref="C436:I436"/>
    <mergeCell ref="M25:M26"/>
    <mergeCell ref="N25:N26"/>
    <mergeCell ref="O25:O26"/>
    <mergeCell ref="P25:P26"/>
    <mergeCell ref="Q25:Q26"/>
    <mergeCell ref="B6:I6"/>
    <mergeCell ref="A24:I24"/>
    <mergeCell ref="A25:A26"/>
    <mergeCell ref="B25:I25"/>
    <mergeCell ref="J25:J26"/>
    <mergeCell ref="K25:K26"/>
    <mergeCell ref="L25:L26"/>
    <mergeCell ref="M48:M49"/>
    <mergeCell ref="N48:N49"/>
    <mergeCell ref="O48:O49"/>
    <mergeCell ref="P48:P49"/>
    <mergeCell ref="Q48:Q49"/>
    <mergeCell ref="C44:I44"/>
    <mergeCell ref="A47:I47"/>
    <mergeCell ref="A48:A49"/>
    <mergeCell ref="B48:I48"/>
    <mergeCell ref="J48:J49"/>
    <mergeCell ref="K48:K49"/>
    <mergeCell ref="L48:L49"/>
    <mergeCell ref="M71:M72"/>
    <mergeCell ref="N71:N72"/>
    <mergeCell ref="O71:O72"/>
    <mergeCell ref="P71:P72"/>
    <mergeCell ref="Q71:Q72"/>
    <mergeCell ref="C67:I67"/>
    <mergeCell ref="A70:I70"/>
    <mergeCell ref="A71:A72"/>
    <mergeCell ref="B71:I71"/>
    <mergeCell ref="J71:J72"/>
    <mergeCell ref="K71:K72"/>
    <mergeCell ref="L71:L72"/>
    <mergeCell ref="L396:L397"/>
    <mergeCell ref="M94:M95"/>
    <mergeCell ref="N94:N95"/>
    <mergeCell ref="O94:O95"/>
    <mergeCell ref="P94:P95"/>
    <mergeCell ref="Q94:Q95"/>
    <mergeCell ref="C90:I90"/>
    <mergeCell ref="A93:I93"/>
    <mergeCell ref="A94:A95"/>
    <mergeCell ref="B94:I94"/>
    <mergeCell ref="J94:J95"/>
    <mergeCell ref="K94:K95"/>
    <mergeCell ref="L94:L95"/>
    <mergeCell ref="M117:M118"/>
    <mergeCell ref="N117:N118"/>
    <mergeCell ref="O117:O118"/>
    <mergeCell ref="P117:P118"/>
    <mergeCell ref="Q117:Q118"/>
    <mergeCell ref="C113:I113"/>
    <mergeCell ref="A116:I116"/>
    <mergeCell ref="A117:A118"/>
    <mergeCell ref="B117:I117"/>
    <mergeCell ref="J117:J118"/>
    <mergeCell ref="K117:K118"/>
    <mergeCell ref="L117:L118"/>
    <mergeCell ref="M140:M141"/>
    <mergeCell ref="N140:N141"/>
    <mergeCell ref="O140:O141"/>
    <mergeCell ref="P140:P141"/>
    <mergeCell ref="Q140:Q141"/>
    <mergeCell ref="C136:I136"/>
    <mergeCell ref="A139:I139"/>
    <mergeCell ref="A140:A141"/>
    <mergeCell ref="B140:I140"/>
    <mergeCell ref="J140:J141"/>
    <mergeCell ref="K140:K141"/>
    <mergeCell ref="L140:L141"/>
    <mergeCell ref="M164:M165"/>
    <mergeCell ref="N164:N165"/>
    <mergeCell ref="O164:O165"/>
    <mergeCell ref="P164:P165"/>
    <mergeCell ref="Q164:Q165"/>
    <mergeCell ref="C159:I159"/>
    <mergeCell ref="A163:I163"/>
    <mergeCell ref="A164:A165"/>
    <mergeCell ref="B164:I164"/>
    <mergeCell ref="J164:J165"/>
    <mergeCell ref="K164:K165"/>
    <mergeCell ref="L164:L165"/>
    <mergeCell ref="M187:M188"/>
    <mergeCell ref="N187:N188"/>
    <mergeCell ref="O187:O188"/>
    <mergeCell ref="P187:P188"/>
    <mergeCell ref="Q187:Q188"/>
    <mergeCell ref="C183:I183"/>
    <mergeCell ref="A186:I186"/>
    <mergeCell ref="A187:A188"/>
    <mergeCell ref="B187:I187"/>
    <mergeCell ref="J187:J188"/>
    <mergeCell ref="K187:K188"/>
    <mergeCell ref="L187:L188"/>
    <mergeCell ref="M210:M211"/>
    <mergeCell ref="N210:N211"/>
    <mergeCell ref="O210:O211"/>
    <mergeCell ref="P210:P211"/>
    <mergeCell ref="Q210:Q211"/>
    <mergeCell ref="C206:I206"/>
    <mergeCell ref="A209:I209"/>
    <mergeCell ref="A210:A211"/>
    <mergeCell ref="B210:I210"/>
    <mergeCell ref="J210:J211"/>
    <mergeCell ref="K210:K211"/>
    <mergeCell ref="L210:L211"/>
    <mergeCell ref="M257:M258"/>
    <mergeCell ref="N257:N258"/>
    <mergeCell ref="O257:O258"/>
    <mergeCell ref="P257:P258"/>
    <mergeCell ref="Q257:Q258"/>
    <mergeCell ref="C253:I253"/>
    <mergeCell ref="A256:I256"/>
    <mergeCell ref="A257:A258"/>
    <mergeCell ref="B257:I257"/>
    <mergeCell ref="J257:J258"/>
    <mergeCell ref="K257:K258"/>
    <mergeCell ref="L257:L25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1000"/>
  <sheetViews>
    <sheetView topLeftCell="A274" workbookViewId="0">
      <selection activeCell="Q305" sqref="Q305"/>
    </sheetView>
  </sheetViews>
  <sheetFormatPr baseColWidth="10" defaultColWidth="12.5703125" defaultRowHeight="15" customHeight="1"/>
  <cols>
    <col min="1" max="1" width="10" customWidth="1"/>
    <col min="2" max="3" width="4" customWidth="1"/>
    <col min="4" max="9" width="3" customWidth="1"/>
    <col min="10" max="10" width="6.7109375" customWidth="1"/>
    <col min="11" max="11" width="10" customWidth="1"/>
    <col min="12" max="13" width="11.42578125" customWidth="1"/>
    <col min="14" max="14" width="10" customWidth="1"/>
    <col min="15" max="15" width="11.42578125" customWidth="1"/>
    <col min="16" max="35" width="10" customWidth="1"/>
  </cols>
  <sheetData>
    <row r="1" spans="1:28" ht="12.75" customHeight="1">
      <c r="K1" s="1"/>
      <c r="L1" s="2"/>
      <c r="M1" s="2"/>
      <c r="O1" s="2"/>
    </row>
    <row r="2" spans="1:28" ht="12.75" customHeight="1">
      <c r="A2" s="3" t="s">
        <v>0</v>
      </c>
      <c r="L2" s="2"/>
      <c r="M2" s="2"/>
      <c r="O2" s="2"/>
    </row>
    <row r="3" spans="1:28" ht="25.5" customHeight="1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L3" s="4" t="s">
        <v>2</v>
      </c>
      <c r="M3" s="4" t="s">
        <v>3</v>
      </c>
      <c r="N3" s="5" t="s">
        <v>4</v>
      </c>
      <c r="O3" s="4" t="s">
        <v>5</v>
      </c>
      <c r="P3" s="6" t="s">
        <v>6</v>
      </c>
      <c r="Q3" s="6" t="s">
        <v>7</v>
      </c>
      <c r="R3" s="7" t="s">
        <v>8</v>
      </c>
      <c r="U3" s="8" t="s">
        <v>5</v>
      </c>
      <c r="V3" s="8"/>
      <c r="W3" s="8"/>
      <c r="X3" s="8"/>
      <c r="Y3" s="8"/>
      <c r="Z3" s="8"/>
    </row>
    <row r="4" spans="1:28" ht="12.75" customHeight="1">
      <c r="A4" s="9" t="s">
        <v>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 t="s">
        <v>10</v>
      </c>
      <c r="L4" s="12"/>
      <c r="M4" s="12"/>
      <c r="N4" s="13"/>
      <c r="O4" s="14"/>
      <c r="P4" s="15"/>
      <c r="Q4" s="15"/>
      <c r="R4" s="2"/>
      <c r="U4" s="16" t="s">
        <v>11</v>
      </c>
      <c r="V4" s="17"/>
      <c r="W4" s="17"/>
      <c r="X4" s="17"/>
      <c r="Y4" s="17"/>
      <c r="Z4" s="17"/>
    </row>
    <row r="5" spans="1:28" ht="12.75" customHeight="1">
      <c r="A5" s="18" t="s">
        <v>12</v>
      </c>
      <c r="B5" s="19">
        <v>60</v>
      </c>
      <c r="C5" s="19"/>
      <c r="D5" s="19"/>
      <c r="E5" s="19"/>
      <c r="F5" s="19"/>
      <c r="G5" s="19"/>
      <c r="H5" s="19"/>
      <c r="I5" s="19"/>
      <c r="J5" s="19"/>
      <c r="K5" s="20"/>
      <c r="L5" s="12"/>
      <c r="M5" s="12"/>
      <c r="N5" s="13"/>
      <c r="O5" s="14"/>
      <c r="P5" s="21">
        <f>B5</f>
        <v>60</v>
      </c>
      <c r="Q5" s="15"/>
      <c r="R5" s="2"/>
      <c r="T5" s="22" t="s">
        <v>13</v>
      </c>
      <c r="U5" s="23" t="s">
        <v>12</v>
      </c>
      <c r="V5" s="23" t="s">
        <v>14</v>
      </c>
      <c r="W5" s="23" t="s">
        <v>15</v>
      </c>
      <c r="X5" s="23" t="s">
        <v>16</v>
      </c>
    </row>
    <row r="6" spans="1:28" ht="12.75" customHeight="1">
      <c r="A6" s="18" t="s">
        <v>14</v>
      </c>
      <c r="B6" s="19"/>
      <c r="C6" s="19">
        <v>44</v>
      </c>
      <c r="D6" s="19"/>
      <c r="E6" s="19"/>
      <c r="F6" s="19"/>
      <c r="G6" s="19"/>
      <c r="H6" s="19"/>
      <c r="I6" s="19"/>
      <c r="J6" s="19"/>
      <c r="K6" s="20"/>
      <c r="L6" s="12"/>
      <c r="M6" s="12"/>
      <c r="N6" s="13"/>
      <c r="O6" s="14">
        <f>C6/B5</f>
        <v>0.73333333333333328</v>
      </c>
      <c r="P6" s="24">
        <v>45</v>
      </c>
      <c r="Q6" s="25">
        <f t="shared" ref="Q6:Q12" si="0">P6/P5</f>
        <v>0.75</v>
      </c>
      <c r="R6" s="2">
        <f t="shared" ref="R6:R12" si="1">100%-Q6</f>
        <v>0.25</v>
      </c>
      <c r="T6" s="26" t="s">
        <v>17</v>
      </c>
      <c r="U6" s="27">
        <f t="shared" ref="U6:U8" si="2">O6</f>
        <v>0.73333333333333328</v>
      </c>
      <c r="V6" s="2">
        <f t="shared" ref="V6:V7" si="3">O24</f>
        <v>0.6</v>
      </c>
      <c r="W6" s="2">
        <f>O42</f>
        <v>0.52307692307692311</v>
      </c>
      <c r="X6" s="2">
        <f>O59</f>
        <v>0.20454545454545456</v>
      </c>
    </row>
    <row r="7" spans="1:28" ht="12.75" customHeight="1">
      <c r="A7" s="18" t="s">
        <v>15</v>
      </c>
      <c r="B7" s="19"/>
      <c r="C7" s="19"/>
      <c r="D7" s="19">
        <v>39</v>
      </c>
      <c r="E7" s="19"/>
      <c r="F7" s="19"/>
      <c r="G7" s="19"/>
      <c r="H7" s="19"/>
      <c r="I7" s="19"/>
      <c r="J7" s="19"/>
      <c r="K7" s="20"/>
      <c r="L7" s="12"/>
      <c r="M7" s="12"/>
      <c r="N7" s="13"/>
      <c r="O7" s="14">
        <f>D7/C6</f>
        <v>0.88636363636363635</v>
      </c>
      <c r="P7" s="24">
        <v>42</v>
      </c>
      <c r="Q7" s="25">
        <f t="shared" si="0"/>
        <v>0.93333333333333335</v>
      </c>
      <c r="R7" s="2">
        <f t="shared" si="1"/>
        <v>6.6666666666666652E-2</v>
      </c>
      <c r="T7" s="26" t="s">
        <v>18</v>
      </c>
      <c r="U7" s="27">
        <f t="shared" si="2"/>
        <v>0.88636363636363635</v>
      </c>
      <c r="V7" s="2">
        <f t="shared" si="3"/>
        <v>0.8571428571428571</v>
      </c>
      <c r="W7" s="2"/>
    </row>
    <row r="8" spans="1:28" ht="12.75" customHeight="1">
      <c r="A8" s="28" t="s">
        <v>16</v>
      </c>
      <c r="B8" s="1"/>
      <c r="C8" s="1"/>
      <c r="D8" s="1"/>
      <c r="E8" s="1">
        <v>29</v>
      </c>
      <c r="F8" s="1"/>
      <c r="G8" s="1"/>
      <c r="H8" s="1"/>
      <c r="I8" s="1"/>
      <c r="J8" s="1"/>
      <c r="K8" s="29"/>
      <c r="L8" s="2"/>
      <c r="M8" s="2"/>
      <c r="N8" s="1"/>
      <c r="O8" s="14">
        <f>E8/D7</f>
        <v>0.74358974358974361</v>
      </c>
      <c r="P8" s="24">
        <v>35</v>
      </c>
      <c r="Q8" s="25">
        <f t="shared" si="0"/>
        <v>0.83333333333333337</v>
      </c>
      <c r="R8" s="2">
        <f t="shared" si="1"/>
        <v>0.16666666666666663</v>
      </c>
      <c r="T8" s="26" t="s">
        <v>19</v>
      </c>
      <c r="U8" s="27">
        <f t="shared" si="2"/>
        <v>0.74358974358974361</v>
      </c>
      <c r="V8" s="2"/>
      <c r="AB8" s="30"/>
    </row>
    <row r="9" spans="1:28" ht="12.75" customHeight="1">
      <c r="A9" s="28" t="s">
        <v>20</v>
      </c>
      <c r="B9" s="1"/>
      <c r="C9" s="1"/>
      <c r="D9" s="1"/>
      <c r="E9" s="1"/>
      <c r="F9" s="1">
        <v>27</v>
      </c>
      <c r="G9" s="1"/>
      <c r="H9" s="1"/>
      <c r="I9" s="1"/>
      <c r="J9" s="1"/>
      <c r="K9" s="29"/>
      <c r="L9" s="2"/>
      <c r="M9" s="2"/>
      <c r="N9" s="1"/>
      <c r="O9" s="14">
        <f>F9/E8</f>
        <v>0.93103448275862066</v>
      </c>
      <c r="P9" s="24">
        <v>32</v>
      </c>
      <c r="Q9" s="25">
        <f t="shared" si="0"/>
        <v>0.91428571428571426</v>
      </c>
      <c r="R9" s="2">
        <f t="shared" si="1"/>
        <v>8.5714285714285743E-2</v>
      </c>
      <c r="T9" s="26" t="s">
        <v>21</v>
      </c>
      <c r="U9" s="27"/>
      <c r="AB9" s="31"/>
    </row>
    <row r="10" spans="1:28" ht="12.75" customHeight="1">
      <c r="A10" s="28" t="s">
        <v>22</v>
      </c>
      <c r="B10" s="1"/>
      <c r="C10" s="1"/>
      <c r="D10" s="1"/>
      <c r="E10" s="1"/>
      <c r="F10" s="1"/>
      <c r="G10" s="1">
        <v>26</v>
      </c>
      <c r="H10" s="1"/>
      <c r="I10" s="1"/>
      <c r="J10" s="1"/>
      <c r="K10" s="29"/>
      <c r="L10" s="2"/>
      <c r="M10" s="2"/>
      <c r="N10" s="1"/>
      <c r="O10" s="2">
        <f>G10/F9</f>
        <v>0.96296296296296291</v>
      </c>
      <c r="P10" s="24">
        <v>29</v>
      </c>
      <c r="Q10" s="25">
        <f t="shared" si="0"/>
        <v>0.90625</v>
      </c>
      <c r="R10" s="2">
        <f t="shared" si="1"/>
        <v>9.375E-2</v>
      </c>
      <c r="T10" s="26"/>
      <c r="U10" s="27"/>
      <c r="AB10" s="31"/>
    </row>
    <row r="11" spans="1:28" ht="12.75" customHeight="1">
      <c r="A11" s="28" t="s">
        <v>23</v>
      </c>
      <c r="B11" s="1"/>
      <c r="C11" s="1"/>
      <c r="D11" s="1"/>
      <c r="E11" s="1"/>
      <c r="F11" s="1"/>
      <c r="G11" s="1"/>
      <c r="H11" s="1">
        <v>25</v>
      </c>
      <c r="I11" s="1"/>
      <c r="J11" s="1"/>
      <c r="K11" s="29"/>
      <c r="L11" s="2"/>
      <c r="M11" s="2"/>
      <c r="N11" s="1"/>
      <c r="O11" s="2">
        <f>H11/G10</f>
        <v>0.96153846153846156</v>
      </c>
      <c r="P11" s="24">
        <v>30</v>
      </c>
      <c r="Q11" s="25">
        <f t="shared" si="0"/>
        <v>1.0344827586206897</v>
      </c>
      <c r="R11" s="2">
        <f t="shared" si="1"/>
        <v>-3.4482758620689724E-2</v>
      </c>
      <c r="T11" s="26"/>
      <c r="U11" s="27"/>
      <c r="AB11" s="31"/>
    </row>
    <row r="12" spans="1:28" ht="12.75" customHeight="1">
      <c r="A12" s="28" t="s">
        <v>24</v>
      </c>
      <c r="B12" s="1"/>
      <c r="C12" s="1"/>
      <c r="D12" s="1"/>
      <c r="E12" s="1"/>
      <c r="F12" s="1"/>
      <c r="G12" s="1"/>
      <c r="H12" s="1"/>
      <c r="I12" s="1">
        <v>24</v>
      </c>
      <c r="J12" s="1"/>
      <c r="K12" s="29"/>
      <c r="L12" s="2"/>
      <c r="M12" s="2"/>
      <c r="N12" s="1"/>
      <c r="O12" s="2">
        <f>I12/H11</f>
        <v>0.96</v>
      </c>
      <c r="P12" s="24">
        <v>30</v>
      </c>
      <c r="Q12" s="25">
        <f t="shared" si="0"/>
        <v>1</v>
      </c>
      <c r="R12" s="2">
        <f t="shared" si="1"/>
        <v>0</v>
      </c>
      <c r="T12" s="26"/>
      <c r="U12" s="27"/>
      <c r="AB12" s="31"/>
    </row>
    <row r="13" spans="1:28" ht="12.75" customHeight="1">
      <c r="A13" s="28" t="s">
        <v>25</v>
      </c>
      <c r="B13" s="1"/>
      <c r="C13" s="1"/>
      <c r="D13" s="1"/>
      <c r="E13" s="1"/>
      <c r="F13" s="1"/>
      <c r="G13" s="1"/>
      <c r="H13" s="1"/>
      <c r="I13" s="1"/>
      <c r="J13" s="1">
        <v>23</v>
      </c>
      <c r="K13" s="29">
        <v>21</v>
      </c>
      <c r="L13" s="2"/>
      <c r="M13" s="2"/>
      <c r="N13" s="1"/>
      <c r="O13" s="2"/>
      <c r="P13" s="24">
        <v>29</v>
      </c>
      <c r="Q13" s="25"/>
      <c r="R13" s="2"/>
      <c r="T13" s="26"/>
      <c r="U13" s="27"/>
      <c r="AB13" s="31"/>
    </row>
    <row r="14" spans="1:28" ht="12.75" customHeight="1">
      <c r="A14" s="28" t="s">
        <v>26</v>
      </c>
      <c r="B14" s="1"/>
      <c r="C14" s="1"/>
      <c r="D14" s="1"/>
      <c r="E14" s="1"/>
      <c r="F14" s="1"/>
      <c r="G14" s="1"/>
      <c r="H14" s="1"/>
      <c r="I14" s="1"/>
      <c r="J14" s="1">
        <v>6</v>
      </c>
      <c r="K14" s="29">
        <v>5</v>
      </c>
      <c r="L14" s="2"/>
      <c r="M14" s="2"/>
      <c r="N14" s="1"/>
      <c r="O14" s="2"/>
      <c r="P14" s="24">
        <v>8</v>
      </c>
      <c r="Q14" s="25"/>
      <c r="R14" s="2"/>
      <c r="T14" s="26"/>
      <c r="U14" s="27"/>
      <c r="AB14" s="31"/>
    </row>
    <row r="15" spans="1:28" ht="12.75" customHeight="1">
      <c r="A15" s="28" t="s">
        <v>27</v>
      </c>
      <c r="B15" s="1"/>
      <c r="C15" s="1"/>
      <c r="D15" s="1"/>
      <c r="E15" s="1"/>
      <c r="F15" s="1"/>
      <c r="G15" s="1"/>
      <c r="H15" s="1"/>
      <c r="I15" s="1"/>
      <c r="J15" s="1">
        <v>2</v>
      </c>
      <c r="K15" s="29"/>
      <c r="L15" s="2"/>
      <c r="M15" s="2"/>
      <c r="N15" s="1"/>
      <c r="O15" s="2"/>
      <c r="P15" s="24">
        <v>3</v>
      </c>
      <c r="Q15" s="25"/>
      <c r="R15" s="2"/>
      <c r="T15" s="26"/>
      <c r="U15" s="27"/>
      <c r="AB15" s="31"/>
    </row>
    <row r="16" spans="1:28" ht="12.75" customHeight="1">
      <c r="A16" s="28" t="s">
        <v>28</v>
      </c>
      <c r="B16" s="1"/>
      <c r="C16" s="1"/>
      <c r="D16" s="1"/>
      <c r="E16" s="1"/>
      <c r="F16" s="1"/>
      <c r="G16" s="1"/>
      <c r="H16" s="1"/>
      <c r="I16" s="1"/>
      <c r="J16" s="1">
        <v>3</v>
      </c>
      <c r="K16" s="29">
        <v>1</v>
      </c>
      <c r="L16" s="2"/>
      <c r="M16" s="2"/>
      <c r="N16" s="1"/>
      <c r="O16" s="2"/>
      <c r="P16" s="24">
        <v>3</v>
      </c>
      <c r="Q16" s="25"/>
      <c r="R16" s="2"/>
      <c r="T16" s="26"/>
      <c r="U16" s="27"/>
      <c r="AB16" s="31"/>
    </row>
    <row r="17" spans="1:28" ht="12.75" customHeight="1">
      <c r="A17" s="28" t="s">
        <v>29</v>
      </c>
      <c r="B17" s="1"/>
      <c r="C17" s="1"/>
      <c r="D17" s="1"/>
      <c r="E17" s="1"/>
      <c r="F17" s="1"/>
      <c r="G17" s="1"/>
      <c r="H17" s="1"/>
      <c r="I17" s="1"/>
      <c r="J17" s="1">
        <v>1</v>
      </c>
      <c r="K17" s="29"/>
      <c r="L17" s="2"/>
      <c r="M17" s="2"/>
      <c r="N17" s="1"/>
      <c r="O17" s="2"/>
      <c r="P17" s="24">
        <v>1</v>
      </c>
      <c r="Q17" s="25"/>
      <c r="R17" s="2"/>
      <c r="T17" s="26"/>
      <c r="U17" s="27"/>
      <c r="AB17" s="31"/>
    </row>
    <row r="18" spans="1:28" ht="12.75" customHeight="1">
      <c r="A18" s="28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29"/>
      <c r="L18" s="2"/>
      <c r="M18" s="2"/>
      <c r="N18" s="1"/>
      <c r="O18" s="2"/>
      <c r="P18" s="24"/>
      <c r="Q18" s="25"/>
      <c r="R18" s="2"/>
      <c r="T18" s="26"/>
      <c r="U18" s="27"/>
      <c r="AB18" s="31"/>
    </row>
    <row r="19" spans="1:28" ht="12.75" customHeight="1">
      <c r="K19" s="1">
        <f>SUM(K13:K16)</f>
        <v>27</v>
      </c>
      <c r="L19" s="2">
        <f>K13/B5</f>
        <v>0.35</v>
      </c>
      <c r="M19" s="2">
        <f>K19/B5</f>
        <v>0.45</v>
      </c>
      <c r="N19" s="2">
        <f>M19-L19</f>
        <v>0.10000000000000003</v>
      </c>
      <c r="O19" s="2"/>
      <c r="T19" s="26" t="s">
        <v>30</v>
      </c>
      <c r="U19" s="27"/>
    </row>
    <row r="20" spans="1:28" ht="12.75" customHeight="1">
      <c r="A20" s="3" t="s">
        <v>31</v>
      </c>
      <c r="L20" s="2"/>
      <c r="M20" s="2"/>
      <c r="O20" s="2"/>
      <c r="T20" s="18" t="s">
        <v>32</v>
      </c>
      <c r="U20" s="27"/>
    </row>
    <row r="21" spans="1:28" ht="25.5" customHeight="1">
      <c r="B21" s="160" t="s">
        <v>1</v>
      </c>
      <c r="C21" s="161"/>
      <c r="D21" s="161"/>
      <c r="E21" s="161"/>
      <c r="F21" s="161"/>
      <c r="G21" s="161"/>
      <c r="H21" s="161"/>
      <c r="I21" s="161"/>
      <c r="J21" s="161"/>
      <c r="L21" s="4" t="s">
        <v>2</v>
      </c>
      <c r="M21" s="4" t="s">
        <v>3</v>
      </c>
      <c r="N21" s="5" t="s">
        <v>4</v>
      </c>
      <c r="O21" s="4" t="s">
        <v>5</v>
      </c>
      <c r="P21" s="6" t="s">
        <v>6</v>
      </c>
      <c r="Q21" s="6" t="s">
        <v>7</v>
      </c>
      <c r="R21" s="7" t="s">
        <v>8</v>
      </c>
      <c r="T21" s="18" t="s">
        <v>33</v>
      </c>
      <c r="U21" s="27"/>
    </row>
    <row r="22" spans="1:28" ht="12.75" customHeight="1">
      <c r="A22" s="9" t="s">
        <v>9</v>
      </c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H22" s="10">
        <v>7</v>
      </c>
      <c r="I22" s="10">
        <v>8</v>
      </c>
      <c r="J22" s="10">
        <v>9</v>
      </c>
      <c r="K22" s="11" t="s">
        <v>10</v>
      </c>
      <c r="L22" s="12"/>
      <c r="M22" s="12"/>
      <c r="N22" s="13"/>
      <c r="O22" s="14"/>
      <c r="P22" s="15"/>
      <c r="Q22" s="15"/>
      <c r="R22" s="2"/>
      <c r="T22" s="18" t="s">
        <v>34</v>
      </c>
      <c r="U22" s="27"/>
    </row>
    <row r="23" spans="1:28" ht="12.75" customHeight="1">
      <c r="A23" s="18" t="s">
        <v>14</v>
      </c>
      <c r="B23" s="19">
        <v>35</v>
      </c>
      <c r="C23" s="19"/>
      <c r="D23" s="19"/>
      <c r="E23" s="19"/>
      <c r="F23" s="19"/>
      <c r="G23" s="19"/>
      <c r="H23" s="19"/>
      <c r="I23" s="19"/>
      <c r="J23" s="19"/>
      <c r="K23" s="20"/>
      <c r="L23" s="12"/>
      <c r="M23" s="12"/>
      <c r="N23" s="13"/>
      <c r="O23" s="14"/>
      <c r="P23" s="21">
        <f>B23</f>
        <v>35</v>
      </c>
      <c r="Q23" s="15"/>
      <c r="R23" s="2"/>
    </row>
    <row r="24" spans="1:28" ht="12.75" customHeight="1">
      <c r="A24" s="18" t="s">
        <v>15</v>
      </c>
      <c r="B24" s="19"/>
      <c r="C24" s="19">
        <v>21</v>
      </c>
      <c r="D24" s="19"/>
      <c r="E24" s="19"/>
      <c r="F24" s="19"/>
      <c r="G24" s="19"/>
      <c r="H24" s="19"/>
      <c r="I24" s="19"/>
      <c r="J24" s="19"/>
      <c r="K24" s="20"/>
      <c r="L24" s="12"/>
      <c r="M24" s="12"/>
      <c r="N24" s="13"/>
      <c r="O24" s="14">
        <f>C24/B23</f>
        <v>0.6</v>
      </c>
      <c r="P24" s="24">
        <v>21</v>
      </c>
      <c r="Q24" s="25">
        <f t="shared" ref="Q24:Q31" si="4">P24/P23</f>
        <v>0.6</v>
      </c>
      <c r="R24" s="2">
        <f t="shared" ref="R24:R31" si="5">100%-Q24</f>
        <v>0.4</v>
      </c>
    </row>
    <row r="25" spans="1:28" ht="12.75" customHeight="1">
      <c r="A25" s="28" t="s">
        <v>16</v>
      </c>
      <c r="B25" s="1"/>
      <c r="C25" s="1"/>
      <c r="D25" s="1">
        <v>18</v>
      </c>
      <c r="E25" s="1"/>
      <c r="F25" s="1"/>
      <c r="G25" s="1"/>
      <c r="H25" s="1"/>
      <c r="I25" s="1"/>
      <c r="J25" s="1"/>
      <c r="K25" s="29"/>
      <c r="L25" s="2"/>
      <c r="M25" s="2"/>
      <c r="N25" s="1"/>
      <c r="O25" s="14">
        <f>D25/C24</f>
        <v>0.8571428571428571</v>
      </c>
      <c r="P25" s="24">
        <v>19</v>
      </c>
      <c r="Q25" s="25">
        <f t="shared" si="4"/>
        <v>0.90476190476190477</v>
      </c>
      <c r="R25" s="2">
        <f t="shared" si="5"/>
        <v>9.5238095238095233E-2</v>
      </c>
    </row>
    <row r="26" spans="1:28" ht="12.75" customHeight="1">
      <c r="A26" s="28" t="s">
        <v>20</v>
      </c>
      <c r="B26" s="1"/>
      <c r="C26" s="1"/>
      <c r="D26" s="1"/>
      <c r="E26" s="1">
        <v>15</v>
      </c>
      <c r="F26" s="1"/>
      <c r="G26" s="1"/>
      <c r="H26" s="1"/>
      <c r="I26" s="1"/>
      <c r="J26" s="1"/>
      <c r="K26" s="29"/>
      <c r="L26" s="2"/>
      <c r="M26" s="2"/>
      <c r="N26" s="1"/>
      <c r="O26" s="14">
        <f>E26/D25</f>
        <v>0.83333333333333337</v>
      </c>
      <c r="P26" s="24">
        <v>17</v>
      </c>
      <c r="Q26" s="25">
        <f t="shared" si="4"/>
        <v>0.89473684210526316</v>
      </c>
      <c r="R26" s="2">
        <f t="shared" si="5"/>
        <v>0.10526315789473684</v>
      </c>
    </row>
    <row r="27" spans="1:28" ht="12.75" customHeight="1">
      <c r="A27" s="28" t="s">
        <v>22</v>
      </c>
      <c r="B27" s="1"/>
      <c r="C27" s="1"/>
      <c r="D27" s="1"/>
      <c r="E27" s="1"/>
      <c r="F27" s="1">
        <v>10</v>
      </c>
      <c r="G27" s="1"/>
      <c r="H27" s="1"/>
      <c r="I27" s="1"/>
      <c r="J27" s="1"/>
      <c r="K27" s="29"/>
      <c r="L27" s="2"/>
      <c r="M27" s="2"/>
      <c r="N27" s="1"/>
      <c r="O27" s="2">
        <f>F27/E26</f>
        <v>0.66666666666666663</v>
      </c>
      <c r="P27" s="24">
        <v>16</v>
      </c>
      <c r="Q27" s="25">
        <f t="shared" si="4"/>
        <v>0.94117647058823528</v>
      </c>
      <c r="R27" s="2">
        <f t="shared" si="5"/>
        <v>5.8823529411764719E-2</v>
      </c>
    </row>
    <row r="28" spans="1:28" ht="12.75" customHeight="1">
      <c r="A28" s="28" t="s">
        <v>23</v>
      </c>
      <c r="B28" s="1"/>
      <c r="C28" s="1"/>
      <c r="D28" s="1"/>
      <c r="E28" s="1"/>
      <c r="F28" s="1"/>
      <c r="G28" s="1">
        <v>9</v>
      </c>
      <c r="H28" s="1"/>
      <c r="I28" s="1"/>
      <c r="J28" s="1"/>
      <c r="K28" s="29"/>
      <c r="L28" s="2"/>
      <c r="M28" s="2"/>
      <c r="N28" s="1"/>
      <c r="O28" s="2">
        <f>G28/F27</f>
        <v>0.9</v>
      </c>
      <c r="P28" s="24">
        <v>14</v>
      </c>
      <c r="Q28" s="25">
        <f t="shared" si="4"/>
        <v>0.875</v>
      </c>
      <c r="R28" s="2">
        <f t="shared" si="5"/>
        <v>0.125</v>
      </c>
    </row>
    <row r="29" spans="1:28" ht="12.75" customHeight="1">
      <c r="A29" s="28" t="s">
        <v>24</v>
      </c>
      <c r="B29" s="1"/>
      <c r="C29" s="1"/>
      <c r="D29" s="1"/>
      <c r="E29" s="1"/>
      <c r="F29" s="1"/>
      <c r="G29" s="1"/>
      <c r="H29" s="1">
        <v>5</v>
      </c>
      <c r="I29" s="1"/>
      <c r="J29" s="1"/>
      <c r="K29" s="29"/>
      <c r="L29" s="2"/>
      <c r="M29" s="2"/>
      <c r="N29" s="1"/>
      <c r="O29" s="2">
        <f>H29/G28</f>
        <v>0.55555555555555558</v>
      </c>
      <c r="P29" s="24">
        <v>13</v>
      </c>
      <c r="Q29" s="25">
        <f t="shared" si="4"/>
        <v>0.9285714285714286</v>
      </c>
      <c r="R29" s="2">
        <f t="shared" si="5"/>
        <v>7.1428571428571397E-2</v>
      </c>
    </row>
    <row r="30" spans="1:28" ht="12.75" customHeight="1">
      <c r="A30" s="28" t="s">
        <v>25</v>
      </c>
      <c r="B30" s="1"/>
      <c r="C30" s="1"/>
      <c r="D30" s="1"/>
      <c r="E30" s="1"/>
      <c r="F30" s="1"/>
      <c r="G30" s="1"/>
      <c r="H30" s="1"/>
      <c r="I30" s="1">
        <v>4</v>
      </c>
      <c r="J30" s="1"/>
      <c r="K30" s="29"/>
      <c r="L30" s="2"/>
      <c r="M30" s="2"/>
      <c r="N30" s="1"/>
      <c r="O30" s="2">
        <f>I30/H29</f>
        <v>0.8</v>
      </c>
      <c r="P30" s="24">
        <v>11</v>
      </c>
      <c r="Q30" s="25">
        <f t="shared" si="4"/>
        <v>0.84615384615384615</v>
      </c>
      <c r="R30" s="2">
        <f t="shared" si="5"/>
        <v>0.15384615384615385</v>
      </c>
    </row>
    <row r="31" spans="1:28" ht="12.75" customHeight="1">
      <c r="A31" s="28" t="s">
        <v>26</v>
      </c>
      <c r="B31" s="1"/>
      <c r="C31" s="1"/>
      <c r="D31" s="1"/>
      <c r="E31" s="1"/>
      <c r="F31" s="1"/>
      <c r="G31" s="1"/>
      <c r="H31" s="1"/>
      <c r="I31" s="1"/>
      <c r="J31" s="1">
        <v>4</v>
      </c>
      <c r="K31" s="29"/>
      <c r="L31" s="2"/>
      <c r="M31" s="2"/>
      <c r="N31" s="1"/>
      <c r="O31" s="2">
        <f>J31/I30</f>
        <v>1</v>
      </c>
      <c r="P31" s="24">
        <v>11</v>
      </c>
      <c r="Q31" s="25">
        <f t="shared" si="4"/>
        <v>1</v>
      </c>
      <c r="R31" s="2">
        <f t="shared" si="5"/>
        <v>0</v>
      </c>
    </row>
    <row r="32" spans="1:28" ht="12.75" customHeight="1">
      <c r="A32" s="28" t="s">
        <v>27</v>
      </c>
      <c r="B32" s="1"/>
      <c r="C32" s="1"/>
      <c r="D32" s="1"/>
      <c r="E32" s="1"/>
      <c r="F32" s="1"/>
      <c r="G32" s="1"/>
      <c r="H32" s="1"/>
      <c r="I32" s="1"/>
      <c r="J32" s="1">
        <v>7</v>
      </c>
      <c r="K32" s="29">
        <v>1</v>
      </c>
      <c r="L32" s="2"/>
      <c r="M32" s="2"/>
      <c r="N32" s="1"/>
      <c r="O32" s="2"/>
      <c r="P32" s="24">
        <v>11</v>
      </c>
      <c r="Q32" s="25"/>
      <c r="R32" s="2"/>
    </row>
    <row r="33" spans="1:26" ht="12.75" customHeight="1">
      <c r="A33" s="28" t="s">
        <v>28</v>
      </c>
      <c r="B33" s="1"/>
      <c r="C33" s="1"/>
      <c r="D33" s="1"/>
      <c r="E33" s="1"/>
      <c r="F33" s="1"/>
      <c r="G33" s="1"/>
      <c r="H33" s="1"/>
      <c r="I33" s="1"/>
      <c r="J33" s="1">
        <v>6</v>
      </c>
      <c r="K33" s="29">
        <v>1</v>
      </c>
      <c r="L33" s="2"/>
      <c r="M33" s="2"/>
      <c r="N33" s="1"/>
      <c r="O33" s="2"/>
      <c r="P33" s="24">
        <v>8</v>
      </c>
      <c r="Q33" s="25"/>
      <c r="R33" s="2"/>
    </row>
    <row r="34" spans="1:26" ht="12.75" customHeight="1">
      <c r="A34" s="28" t="s">
        <v>29</v>
      </c>
      <c r="B34" s="1"/>
      <c r="C34" s="1"/>
      <c r="D34" s="1"/>
      <c r="E34" s="1"/>
      <c r="F34" s="1"/>
      <c r="G34" s="1"/>
      <c r="H34" s="1"/>
      <c r="I34" s="1"/>
      <c r="J34" s="1">
        <v>4</v>
      </c>
      <c r="K34" s="29"/>
      <c r="L34" s="2"/>
      <c r="M34" s="2"/>
      <c r="N34" s="1"/>
      <c r="O34" s="2"/>
      <c r="P34" s="24">
        <v>7</v>
      </c>
      <c r="Q34" s="25"/>
      <c r="R34" s="2"/>
    </row>
    <row r="35" spans="1:26" ht="12.75" customHeight="1">
      <c r="A35" s="28" t="s">
        <v>35</v>
      </c>
      <c r="B35" s="1"/>
      <c r="C35" s="1"/>
      <c r="D35" s="1"/>
      <c r="E35" s="1"/>
      <c r="F35" s="1"/>
      <c r="G35" s="1"/>
      <c r="H35" s="1"/>
      <c r="I35" s="1"/>
      <c r="J35" s="1">
        <v>1</v>
      </c>
      <c r="K35" s="29"/>
      <c r="L35" s="2"/>
      <c r="M35" s="2"/>
      <c r="N35" s="1"/>
      <c r="O35" s="2"/>
      <c r="P35" s="24">
        <v>2</v>
      </c>
      <c r="Q35" s="25"/>
      <c r="R35" s="2"/>
    </row>
    <row r="36" spans="1:26" ht="12.75" customHeight="1">
      <c r="A36" s="28" t="s">
        <v>36</v>
      </c>
      <c r="B36" s="1"/>
      <c r="C36" s="1"/>
      <c r="D36" s="1"/>
      <c r="E36" s="1"/>
      <c r="F36" s="1"/>
      <c r="G36" s="1"/>
      <c r="H36" s="1"/>
      <c r="I36" s="1"/>
      <c r="J36" s="1">
        <v>1</v>
      </c>
      <c r="K36" s="29">
        <v>1</v>
      </c>
      <c r="L36" s="2"/>
      <c r="M36" s="2"/>
      <c r="N36" s="1"/>
      <c r="O36" s="2"/>
      <c r="P36" s="24">
        <v>1</v>
      </c>
      <c r="Q36" s="25"/>
      <c r="R36" s="2"/>
    </row>
    <row r="37" spans="1:26" ht="12.75" customHeight="1">
      <c r="K37" s="1">
        <f>SUM(K32:K36)</f>
        <v>3</v>
      </c>
      <c r="L37" s="2">
        <f>K32/B23</f>
        <v>2.8571428571428571E-2</v>
      </c>
      <c r="M37" s="2">
        <f>K37/B23</f>
        <v>8.5714285714285715E-2</v>
      </c>
      <c r="N37" s="2">
        <f>M37-L37</f>
        <v>5.7142857142857148E-2</v>
      </c>
      <c r="O37" s="2"/>
    </row>
    <row r="38" spans="1:26" ht="12.75" customHeight="1">
      <c r="A38" s="3" t="s">
        <v>37</v>
      </c>
      <c r="L38" s="2"/>
      <c r="M38" s="2"/>
      <c r="O38" s="2"/>
    </row>
    <row r="39" spans="1:26" ht="25.5" customHeight="1">
      <c r="B39" s="160" t="s">
        <v>1</v>
      </c>
      <c r="C39" s="161"/>
      <c r="D39" s="161"/>
      <c r="E39" s="161"/>
      <c r="F39" s="161"/>
      <c r="G39" s="161"/>
      <c r="H39" s="161"/>
      <c r="I39" s="161"/>
      <c r="J39" s="161"/>
      <c r="L39" s="4" t="s">
        <v>2</v>
      </c>
      <c r="M39" s="4" t="s">
        <v>3</v>
      </c>
      <c r="N39" s="5" t="s">
        <v>4</v>
      </c>
      <c r="O39" s="4" t="s">
        <v>5</v>
      </c>
      <c r="P39" s="6" t="s">
        <v>6</v>
      </c>
      <c r="Q39" s="6" t="s">
        <v>7</v>
      </c>
      <c r="R39" s="7" t="s">
        <v>8</v>
      </c>
    </row>
    <row r="40" spans="1:26" ht="12.75" customHeight="1">
      <c r="A40" s="9" t="s">
        <v>9</v>
      </c>
      <c r="B40" s="10">
        <v>1</v>
      </c>
      <c r="C40" s="10">
        <v>2</v>
      </c>
      <c r="D40" s="10">
        <v>3</v>
      </c>
      <c r="E40" s="10">
        <v>4</v>
      </c>
      <c r="F40" s="10">
        <v>5</v>
      </c>
      <c r="G40" s="10">
        <v>6</v>
      </c>
      <c r="H40" s="10">
        <v>7</v>
      </c>
      <c r="I40" s="10">
        <v>8</v>
      </c>
      <c r="J40" s="10">
        <v>9</v>
      </c>
      <c r="K40" s="11" t="s">
        <v>10</v>
      </c>
      <c r="L40" s="12"/>
      <c r="M40" s="12"/>
      <c r="N40" s="13"/>
      <c r="O40" s="14"/>
      <c r="P40" s="15"/>
      <c r="Q40" s="15"/>
      <c r="R40" s="2"/>
      <c r="T40" s="32"/>
      <c r="U40" s="8" t="s">
        <v>38</v>
      </c>
      <c r="V40" s="8"/>
      <c r="W40" s="8"/>
      <c r="X40" s="8"/>
      <c r="Y40" s="8"/>
      <c r="Z40" s="8"/>
    </row>
    <row r="41" spans="1:26" ht="12.75" customHeight="1">
      <c r="A41" s="18" t="s">
        <v>15</v>
      </c>
      <c r="B41" s="19">
        <v>65</v>
      </c>
      <c r="C41" s="19"/>
      <c r="D41" s="19"/>
      <c r="E41" s="19"/>
      <c r="F41" s="19"/>
      <c r="G41" s="19"/>
      <c r="H41" s="19"/>
      <c r="I41" s="19"/>
      <c r="J41" s="19"/>
      <c r="K41" s="20"/>
      <c r="L41" s="12"/>
      <c r="M41" s="12"/>
      <c r="N41" s="13"/>
      <c r="O41" s="14"/>
      <c r="P41" s="21">
        <f>B41</f>
        <v>65</v>
      </c>
      <c r="Q41" s="15"/>
      <c r="R41" s="2"/>
      <c r="U41" s="17"/>
      <c r="V41" s="17"/>
      <c r="W41" s="17"/>
      <c r="X41" s="17"/>
      <c r="Y41" s="17"/>
      <c r="Z41" s="17"/>
    </row>
    <row r="42" spans="1:26" ht="12.75" customHeight="1">
      <c r="A42" s="28" t="s">
        <v>16</v>
      </c>
      <c r="B42" s="1"/>
      <c r="C42" s="1">
        <v>34</v>
      </c>
      <c r="D42" s="1"/>
      <c r="E42" s="1"/>
      <c r="F42" s="1"/>
      <c r="G42" s="1"/>
      <c r="H42" s="1"/>
      <c r="I42" s="1"/>
      <c r="J42" s="1"/>
      <c r="K42" s="29"/>
      <c r="L42" s="2"/>
      <c r="M42" s="2"/>
      <c r="N42" s="1"/>
      <c r="O42" s="14">
        <f>C42/B41</f>
        <v>0.52307692307692311</v>
      </c>
      <c r="P42" s="24">
        <v>35</v>
      </c>
      <c r="Q42" s="25">
        <f t="shared" ref="Q42:Q49" si="6">P42/P41</f>
        <v>0.53846153846153844</v>
      </c>
      <c r="R42" s="2">
        <f t="shared" ref="R42:R49" si="7">100%-Q42</f>
        <v>0.46153846153846156</v>
      </c>
      <c r="T42" s="22" t="s">
        <v>13</v>
      </c>
      <c r="U42" s="23" t="s">
        <v>12</v>
      </c>
      <c r="V42" s="23" t="s">
        <v>14</v>
      </c>
      <c r="W42" s="23" t="s">
        <v>15</v>
      </c>
      <c r="X42" s="23" t="s">
        <v>16</v>
      </c>
    </row>
    <row r="43" spans="1:26" ht="12.75" customHeight="1">
      <c r="A43" s="28" t="s">
        <v>20</v>
      </c>
      <c r="B43" s="1"/>
      <c r="C43" s="1"/>
      <c r="D43" s="1">
        <v>26</v>
      </c>
      <c r="E43" s="1"/>
      <c r="F43" s="1"/>
      <c r="G43" s="1"/>
      <c r="H43" s="1"/>
      <c r="I43" s="1"/>
      <c r="J43" s="1"/>
      <c r="K43" s="29"/>
      <c r="L43" s="2"/>
      <c r="M43" s="2"/>
      <c r="N43" s="1"/>
      <c r="O43" s="14">
        <f>D43/C42</f>
        <v>0.76470588235294112</v>
      </c>
      <c r="P43" s="24">
        <v>28</v>
      </c>
      <c r="Q43" s="25">
        <f t="shared" si="6"/>
        <v>0.8</v>
      </c>
      <c r="R43" s="2">
        <f t="shared" si="7"/>
        <v>0.19999999999999996</v>
      </c>
      <c r="T43" s="26" t="s">
        <v>17</v>
      </c>
      <c r="U43" s="25">
        <f>Q6</f>
        <v>0.75</v>
      </c>
      <c r="V43" s="25">
        <f>Q24</f>
        <v>0.6</v>
      </c>
      <c r="W43" s="25">
        <f>Q42</f>
        <v>0.53846153846153844</v>
      </c>
      <c r="X43" s="25">
        <f>Q59</f>
        <v>0.25</v>
      </c>
    </row>
    <row r="44" spans="1:26" ht="12.75" customHeight="1">
      <c r="A44" s="28" t="s">
        <v>22</v>
      </c>
      <c r="B44" s="1"/>
      <c r="C44" s="1"/>
      <c r="D44" s="1"/>
      <c r="E44" s="1">
        <v>22</v>
      </c>
      <c r="F44" s="1"/>
      <c r="G44" s="1"/>
      <c r="H44" s="1"/>
      <c r="I44" s="1"/>
      <c r="J44" s="1"/>
      <c r="K44" s="29"/>
      <c r="L44" s="2"/>
      <c r="M44" s="2"/>
      <c r="N44" s="1"/>
      <c r="O44" s="14">
        <f>E44/D43</f>
        <v>0.84615384615384615</v>
      </c>
      <c r="P44" s="24">
        <v>25</v>
      </c>
      <c r="Q44" s="25">
        <f t="shared" si="6"/>
        <v>0.8928571428571429</v>
      </c>
      <c r="R44" s="2">
        <f t="shared" si="7"/>
        <v>0.1071428571428571</v>
      </c>
      <c r="T44" s="26"/>
      <c r="U44" s="25"/>
      <c r="V44" s="25"/>
      <c r="W44" s="25"/>
      <c r="X44" s="25"/>
    </row>
    <row r="45" spans="1:26" ht="12.75" customHeight="1">
      <c r="A45" s="28" t="s">
        <v>23</v>
      </c>
      <c r="B45" s="1"/>
      <c r="C45" s="1"/>
      <c r="D45" s="1"/>
      <c r="E45" s="1"/>
      <c r="F45" s="1">
        <v>17</v>
      </c>
      <c r="G45" s="1"/>
      <c r="H45" s="1"/>
      <c r="I45" s="1"/>
      <c r="J45" s="1"/>
      <c r="K45" s="29"/>
      <c r="L45" s="2"/>
      <c r="M45" s="2"/>
      <c r="N45" s="1"/>
      <c r="O45" s="14">
        <f>F45/E44</f>
        <v>0.77272727272727271</v>
      </c>
      <c r="P45" s="24">
        <v>23</v>
      </c>
      <c r="Q45" s="25">
        <f t="shared" si="6"/>
        <v>0.92</v>
      </c>
      <c r="R45" s="2">
        <f t="shared" si="7"/>
        <v>7.999999999999996E-2</v>
      </c>
      <c r="T45" s="26"/>
      <c r="U45" s="25"/>
      <c r="V45" s="25"/>
      <c r="W45" s="25"/>
      <c r="X45" s="25"/>
    </row>
    <row r="46" spans="1:26" ht="12.75" customHeight="1">
      <c r="A46" s="28" t="s">
        <v>24</v>
      </c>
      <c r="B46" s="1"/>
      <c r="C46" s="1"/>
      <c r="D46" s="1"/>
      <c r="E46" s="1"/>
      <c r="F46" s="1"/>
      <c r="G46" s="1">
        <v>16</v>
      </c>
      <c r="H46" s="1"/>
      <c r="I46" s="1"/>
      <c r="J46" s="1"/>
      <c r="K46" s="29"/>
      <c r="L46" s="2"/>
      <c r="M46" s="2"/>
      <c r="N46" s="1"/>
      <c r="O46" s="14">
        <f>G46/F45</f>
        <v>0.94117647058823528</v>
      </c>
      <c r="P46" s="24">
        <v>22</v>
      </c>
      <c r="Q46" s="25">
        <f t="shared" si="6"/>
        <v>0.95652173913043481</v>
      </c>
      <c r="R46" s="2">
        <f t="shared" si="7"/>
        <v>4.3478260869565188E-2</v>
      </c>
      <c r="T46" s="26"/>
      <c r="U46" s="25"/>
      <c r="V46" s="25"/>
      <c r="W46" s="25"/>
      <c r="X46" s="25"/>
    </row>
    <row r="47" spans="1:26" ht="12.75" customHeight="1">
      <c r="A47" s="28" t="s">
        <v>25</v>
      </c>
      <c r="H47" s="1">
        <v>14</v>
      </c>
      <c r="K47" s="29"/>
      <c r="L47" s="2"/>
      <c r="M47" s="2"/>
      <c r="O47" s="14">
        <f>H47/G46</f>
        <v>0.875</v>
      </c>
      <c r="P47" s="24">
        <v>26</v>
      </c>
      <c r="Q47" s="25">
        <f t="shared" si="6"/>
        <v>1.1818181818181819</v>
      </c>
      <c r="R47" s="2">
        <f t="shared" si="7"/>
        <v>-0.18181818181818188</v>
      </c>
      <c r="T47" s="26" t="s">
        <v>18</v>
      </c>
      <c r="U47" s="25">
        <f>Q7</f>
        <v>0.93333333333333335</v>
      </c>
      <c r="V47" s="25">
        <f>Q25</f>
        <v>0.90476190476190477</v>
      </c>
      <c r="W47" s="25">
        <f>Q47</f>
        <v>1.1818181818181819</v>
      </c>
    </row>
    <row r="48" spans="1:26" ht="12.75" customHeight="1">
      <c r="A48" s="28" t="s">
        <v>26</v>
      </c>
      <c r="I48" s="1">
        <v>14</v>
      </c>
      <c r="K48" s="29"/>
      <c r="L48" s="2"/>
      <c r="M48" s="2"/>
      <c r="O48" s="2">
        <f>I48/H47</f>
        <v>1</v>
      </c>
      <c r="P48" s="24">
        <v>22</v>
      </c>
      <c r="Q48" s="25">
        <f t="shared" si="6"/>
        <v>0.84615384615384615</v>
      </c>
      <c r="R48" s="2">
        <f t="shared" si="7"/>
        <v>0.15384615384615385</v>
      </c>
      <c r="T48" s="26"/>
      <c r="U48" s="25"/>
      <c r="V48" s="25"/>
      <c r="W48" s="25"/>
    </row>
    <row r="49" spans="1:23" ht="12.75" customHeight="1">
      <c r="A49" s="28" t="s">
        <v>27</v>
      </c>
      <c r="J49" s="1">
        <v>14</v>
      </c>
      <c r="K49" s="29">
        <v>14</v>
      </c>
      <c r="L49" s="2"/>
      <c r="M49" s="2"/>
      <c r="O49" s="2">
        <f>J49/I48</f>
        <v>1</v>
      </c>
      <c r="P49" s="24">
        <v>22</v>
      </c>
      <c r="Q49" s="25">
        <f t="shared" si="6"/>
        <v>1</v>
      </c>
      <c r="R49" s="2">
        <f t="shared" si="7"/>
        <v>0</v>
      </c>
      <c r="T49" s="26"/>
      <c r="U49" s="25"/>
      <c r="V49" s="25"/>
      <c r="W49" s="25"/>
    </row>
    <row r="50" spans="1:23" ht="12.75" customHeight="1">
      <c r="A50" s="28" t="s">
        <v>28</v>
      </c>
      <c r="J50" s="1">
        <v>5</v>
      </c>
      <c r="K50" s="29">
        <v>4</v>
      </c>
      <c r="L50" s="2"/>
      <c r="M50" s="2"/>
      <c r="O50" s="2"/>
      <c r="P50" s="24">
        <v>8</v>
      </c>
      <c r="Q50" s="25"/>
      <c r="R50" s="2"/>
      <c r="T50" s="26"/>
      <c r="U50" s="25"/>
      <c r="V50" s="25"/>
      <c r="W50" s="25"/>
    </row>
    <row r="51" spans="1:23" ht="12.75" customHeight="1">
      <c r="A51" s="28" t="s">
        <v>29</v>
      </c>
      <c r="J51" s="1">
        <v>3</v>
      </c>
      <c r="K51" s="29"/>
      <c r="L51" s="2"/>
      <c r="M51" s="2"/>
      <c r="O51" s="2"/>
      <c r="P51" s="24">
        <v>5</v>
      </c>
      <c r="Q51" s="25"/>
      <c r="R51" s="2"/>
      <c r="T51" s="26"/>
      <c r="U51" s="25"/>
      <c r="V51" s="25"/>
      <c r="W51" s="25"/>
    </row>
    <row r="52" spans="1:23" ht="12.75" customHeight="1">
      <c r="A52" s="28" t="s">
        <v>35</v>
      </c>
      <c r="J52" s="1">
        <v>1</v>
      </c>
      <c r="K52" s="29"/>
      <c r="L52" s="2"/>
      <c r="M52" s="2"/>
      <c r="O52" s="2"/>
      <c r="P52" s="24">
        <v>1</v>
      </c>
      <c r="Q52" s="25"/>
      <c r="R52" s="2"/>
      <c r="T52" s="26"/>
      <c r="U52" s="25"/>
      <c r="V52" s="25"/>
      <c r="W52" s="25"/>
    </row>
    <row r="53" spans="1:23" ht="12.75" customHeight="1">
      <c r="A53" s="28" t="s">
        <v>36</v>
      </c>
      <c r="J53" s="1">
        <v>2</v>
      </c>
      <c r="K53" s="29">
        <v>1</v>
      </c>
      <c r="L53" s="2"/>
      <c r="M53" s="2"/>
      <c r="O53" s="2"/>
      <c r="P53" s="24">
        <v>2</v>
      </c>
      <c r="Q53" s="25"/>
      <c r="R53" s="2"/>
      <c r="T53" s="26"/>
      <c r="U53" s="25"/>
      <c r="V53" s="25"/>
      <c r="W53" s="25"/>
    </row>
    <row r="54" spans="1:23" ht="12.75" customHeight="1">
      <c r="K54" s="1">
        <f>SUM(K49:K53)</f>
        <v>19</v>
      </c>
      <c r="L54" s="2">
        <f>K49/B41</f>
        <v>0.2153846153846154</v>
      </c>
      <c r="M54" s="2">
        <f>K54/B41</f>
        <v>0.29230769230769232</v>
      </c>
      <c r="N54" s="2">
        <f>M54-L54</f>
        <v>7.6923076923076927E-2</v>
      </c>
      <c r="O54" s="2"/>
      <c r="T54" s="26" t="s">
        <v>19</v>
      </c>
      <c r="U54" s="25">
        <f>Q8</f>
        <v>0.83333333333333337</v>
      </c>
    </row>
    <row r="55" spans="1:23" ht="12.75" customHeight="1">
      <c r="A55" s="3" t="s">
        <v>39</v>
      </c>
      <c r="L55" s="2"/>
      <c r="M55" s="2"/>
      <c r="O55" s="2"/>
      <c r="T55" s="26" t="s">
        <v>21</v>
      </c>
      <c r="U55" s="25"/>
    </row>
    <row r="56" spans="1:23" ht="25.5" customHeight="1">
      <c r="B56" s="160" t="s">
        <v>1</v>
      </c>
      <c r="C56" s="161"/>
      <c r="D56" s="161"/>
      <c r="E56" s="161"/>
      <c r="F56" s="161"/>
      <c r="G56" s="161"/>
      <c r="H56" s="161"/>
      <c r="I56" s="161"/>
      <c r="J56" s="161"/>
      <c r="L56" s="4" t="s">
        <v>2</v>
      </c>
      <c r="M56" s="4" t="s">
        <v>3</v>
      </c>
      <c r="N56" s="5" t="s">
        <v>4</v>
      </c>
      <c r="O56" s="4" t="s">
        <v>5</v>
      </c>
      <c r="P56" s="6" t="s">
        <v>6</v>
      </c>
      <c r="Q56" s="6" t="s">
        <v>7</v>
      </c>
      <c r="R56" s="7" t="s">
        <v>8</v>
      </c>
      <c r="T56" s="26" t="s">
        <v>30</v>
      </c>
      <c r="U56" s="25"/>
    </row>
    <row r="57" spans="1:23" ht="12.75" customHeight="1">
      <c r="A57" s="9" t="s">
        <v>9</v>
      </c>
      <c r="B57" s="10">
        <v>1</v>
      </c>
      <c r="C57" s="10">
        <v>2</v>
      </c>
      <c r="D57" s="10">
        <v>3</v>
      </c>
      <c r="E57" s="10">
        <v>4</v>
      </c>
      <c r="F57" s="10">
        <v>5</v>
      </c>
      <c r="G57" s="10">
        <v>6</v>
      </c>
      <c r="H57" s="10">
        <v>7</v>
      </c>
      <c r="I57" s="10">
        <v>8</v>
      </c>
      <c r="J57" s="10">
        <v>9</v>
      </c>
      <c r="K57" s="11" t="s">
        <v>10</v>
      </c>
      <c r="L57" s="12"/>
      <c r="M57" s="12"/>
      <c r="N57" s="13"/>
      <c r="O57" s="14"/>
      <c r="P57" s="15"/>
      <c r="Q57" s="15"/>
      <c r="R57" s="2"/>
      <c r="T57" s="18" t="s">
        <v>32</v>
      </c>
      <c r="U57" s="25"/>
    </row>
    <row r="58" spans="1:23" ht="12.75" customHeight="1">
      <c r="A58" s="28" t="s">
        <v>16</v>
      </c>
      <c r="B58" s="19">
        <v>44</v>
      </c>
      <c r="C58" s="19"/>
      <c r="D58" s="19"/>
      <c r="E58" s="19"/>
      <c r="F58" s="19"/>
      <c r="G58" s="19"/>
      <c r="H58" s="19"/>
      <c r="I58" s="19"/>
      <c r="J58" s="19"/>
      <c r="K58" s="20"/>
      <c r="L58" s="12"/>
      <c r="M58" s="12"/>
      <c r="N58" s="13"/>
      <c r="O58" s="14"/>
      <c r="P58" s="21">
        <f>B58</f>
        <v>44</v>
      </c>
      <c r="Q58" s="15"/>
      <c r="R58" s="2"/>
      <c r="T58" s="18" t="s">
        <v>33</v>
      </c>
      <c r="U58" s="27"/>
    </row>
    <row r="59" spans="1:23" ht="12.75" customHeight="1">
      <c r="A59" s="28" t="s">
        <v>20</v>
      </c>
      <c r="C59" s="1">
        <v>9</v>
      </c>
      <c r="K59" s="20"/>
      <c r="L59" s="2"/>
      <c r="M59" s="2"/>
      <c r="O59" s="14">
        <f>C59/B58</f>
        <v>0.20454545454545456</v>
      </c>
      <c r="P59" s="24">
        <v>11</v>
      </c>
      <c r="Q59" s="25">
        <f t="shared" ref="Q59:Q66" si="8">P59/P58</f>
        <v>0.25</v>
      </c>
      <c r="R59" s="2">
        <f t="shared" ref="R59:R66" si="9">100%-Q59</f>
        <v>0.75</v>
      </c>
      <c r="T59" s="18" t="s">
        <v>34</v>
      </c>
    </row>
    <row r="60" spans="1:23" ht="12.75" customHeight="1">
      <c r="A60" s="28" t="s">
        <v>22</v>
      </c>
      <c r="D60" s="1">
        <v>7</v>
      </c>
      <c r="K60" s="20"/>
      <c r="L60" s="2"/>
      <c r="M60" s="2"/>
      <c r="O60" s="14">
        <f>D60/C59</f>
        <v>0.77777777777777779</v>
      </c>
      <c r="P60" s="24">
        <v>9</v>
      </c>
      <c r="Q60" s="25">
        <f t="shared" si="8"/>
        <v>0.81818181818181823</v>
      </c>
      <c r="R60" s="2">
        <f t="shared" si="9"/>
        <v>0.18181818181818177</v>
      </c>
      <c r="T60" s="28"/>
    </row>
    <row r="61" spans="1:23" ht="12.75" customHeight="1">
      <c r="A61" s="28" t="s">
        <v>23</v>
      </c>
      <c r="E61" s="1">
        <v>6</v>
      </c>
      <c r="K61" s="20"/>
      <c r="L61" s="2"/>
      <c r="M61" s="2"/>
      <c r="O61" s="14">
        <f>E61/D60</f>
        <v>0.8571428571428571</v>
      </c>
      <c r="P61" s="24">
        <v>9</v>
      </c>
      <c r="Q61" s="25">
        <f t="shared" si="8"/>
        <v>1</v>
      </c>
      <c r="R61" s="2">
        <f t="shared" si="9"/>
        <v>0</v>
      </c>
      <c r="T61" s="28"/>
    </row>
    <row r="62" spans="1:23" ht="12.75" customHeight="1">
      <c r="A62" s="28" t="s">
        <v>24</v>
      </c>
      <c r="F62" s="1">
        <v>5</v>
      </c>
      <c r="K62" s="20"/>
      <c r="L62" s="2"/>
      <c r="M62" s="2"/>
      <c r="O62" s="14">
        <f>F62/E61</f>
        <v>0.83333333333333337</v>
      </c>
      <c r="P62" s="24">
        <v>9</v>
      </c>
      <c r="Q62" s="25">
        <f t="shared" si="8"/>
        <v>1</v>
      </c>
      <c r="R62" s="2">
        <f t="shared" si="9"/>
        <v>0</v>
      </c>
      <c r="T62" s="28"/>
    </row>
    <row r="63" spans="1:23" ht="12.75" customHeight="1">
      <c r="A63" s="28" t="s">
        <v>25</v>
      </c>
      <c r="G63" s="1">
        <v>5</v>
      </c>
      <c r="K63" s="20"/>
      <c r="L63" s="2"/>
      <c r="M63" s="2"/>
      <c r="O63" s="14">
        <f>G63/F62</f>
        <v>1</v>
      </c>
      <c r="P63" s="24">
        <v>13</v>
      </c>
      <c r="Q63" s="25">
        <f t="shared" si="8"/>
        <v>1.4444444444444444</v>
      </c>
      <c r="R63" s="2">
        <f t="shared" si="9"/>
        <v>-0.44444444444444442</v>
      </c>
    </row>
    <row r="64" spans="1:23" ht="12.75" customHeight="1">
      <c r="A64" s="28" t="s">
        <v>26</v>
      </c>
      <c r="H64" s="1">
        <v>4</v>
      </c>
      <c r="K64" s="20"/>
      <c r="L64" s="2"/>
      <c r="M64" s="2"/>
      <c r="O64" s="14">
        <f>H64/G63</f>
        <v>0.8</v>
      </c>
      <c r="P64" s="24">
        <v>8</v>
      </c>
      <c r="Q64" s="25">
        <f t="shared" si="8"/>
        <v>0.61538461538461542</v>
      </c>
      <c r="R64" s="2">
        <f t="shared" si="9"/>
        <v>0.38461538461538458</v>
      </c>
    </row>
    <row r="65" spans="1:26" ht="12.75" customHeight="1">
      <c r="A65" s="28" t="s">
        <v>27</v>
      </c>
      <c r="I65" s="1">
        <v>3</v>
      </c>
      <c r="K65" s="20">
        <v>2</v>
      </c>
      <c r="L65" s="2"/>
      <c r="M65" s="2"/>
      <c r="O65" s="2">
        <f>I65/H64</f>
        <v>0.75</v>
      </c>
      <c r="P65" s="24">
        <v>8</v>
      </c>
      <c r="Q65" s="25">
        <f t="shared" si="8"/>
        <v>1</v>
      </c>
      <c r="R65" s="2">
        <f t="shared" si="9"/>
        <v>0</v>
      </c>
    </row>
    <row r="66" spans="1:26" ht="12.75" customHeight="1">
      <c r="A66" s="28" t="s">
        <v>28</v>
      </c>
      <c r="J66" s="1">
        <v>3</v>
      </c>
      <c r="K66" s="29">
        <v>2</v>
      </c>
      <c r="L66" s="2"/>
      <c r="M66" s="2"/>
      <c r="O66" s="2">
        <f>J66/I65</f>
        <v>1</v>
      </c>
      <c r="P66" s="24">
        <v>6</v>
      </c>
      <c r="Q66" s="25">
        <f t="shared" si="8"/>
        <v>0.75</v>
      </c>
      <c r="R66" s="2">
        <f t="shared" si="9"/>
        <v>0.25</v>
      </c>
    </row>
    <row r="67" spans="1:26" ht="12.75" customHeight="1">
      <c r="A67" s="28" t="s">
        <v>29</v>
      </c>
      <c r="J67" s="1">
        <v>4</v>
      </c>
      <c r="K67" s="29"/>
      <c r="L67" s="2"/>
      <c r="M67" s="2"/>
      <c r="O67" s="2"/>
      <c r="P67" s="24">
        <v>6</v>
      </c>
      <c r="Q67" s="25"/>
      <c r="R67" s="2"/>
    </row>
    <row r="68" spans="1:26" ht="12.75" customHeight="1">
      <c r="A68" s="28" t="s">
        <v>35</v>
      </c>
      <c r="J68" s="1">
        <v>3</v>
      </c>
      <c r="K68" s="29">
        <v>1</v>
      </c>
      <c r="L68" s="2"/>
      <c r="M68" s="2"/>
      <c r="O68" s="2"/>
      <c r="P68" s="24">
        <v>3</v>
      </c>
      <c r="Q68" s="25"/>
      <c r="R68" s="2"/>
    </row>
    <row r="69" spans="1:26" ht="12.75" customHeight="1">
      <c r="A69" s="28" t="s">
        <v>36</v>
      </c>
      <c r="J69" s="1">
        <v>1</v>
      </c>
      <c r="K69" s="29">
        <v>1</v>
      </c>
      <c r="L69" s="2"/>
      <c r="M69" s="2"/>
      <c r="O69" s="2"/>
      <c r="P69" s="24">
        <v>1</v>
      </c>
      <c r="Q69" s="25"/>
      <c r="R69" s="2"/>
    </row>
    <row r="70" spans="1:26" ht="12.75" customHeight="1">
      <c r="K70" s="1">
        <f>SUM(K65:K69)</f>
        <v>6</v>
      </c>
      <c r="L70" s="2">
        <f>SUM(K65:K66)/B58</f>
        <v>9.0909090909090912E-2</v>
      </c>
      <c r="M70" s="2">
        <f>K70/B58</f>
        <v>0.13636363636363635</v>
      </c>
      <c r="N70" s="2">
        <f>M70-L70</f>
        <v>4.5454545454545442E-2</v>
      </c>
      <c r="O70" s="2"/>
    </row>
    <row r="71" spans="1:26" ht="12.75" customHeight="1">
      <c r="A71" s="3" t="s">
        <v>40</v>
      </c>
      <c r="L71" s="2"/>
      <c r="M71" s="2"/>
      <c r="O71" s="2"/>
    </row>
    <row r="72" spans="1:26" ht="25.5" customHeight="1">
      <c r="B72" s="160" t="s">
        <v>1</v>
      </c>
      <c r="C72" s="161"/>
      <c r="D72" s="161"/>
      <c r="E72" s="161"/>
      <c r="F72" s="161"/>
      <c r="G72" s="161"/>
      <c r="H72" s="161"/>
      <c r="I72" s="161"/>
      <c r="J72" s="161"/>
      <c r="L72" s="4" t="s">
        <v>2</v>
      </c>
      <c r="M72" s="4" t="s">
        <v>3</v>
      </c>
      <c r="N72" s="5" t="s">
        <v>4</v>
      </c>
      <c r="O72" s="4" t="s">
        <v>5</v>
      </c>
      <c r="P72" s="6" t="s">
        <v>6</v>
      </c>
      <c r="Q72" s="6" t="s">
        <v>7</v>
      </c>
      <c r="R72" s="7" t="s">
        <v>8</v>
      </c>
    </row>
    <row r="73" spans="1:26" ht="12.75" customHeight="1">
      <c r="A73" s="9" t="s">
        <v>9</v>
      </c>
      <c r="B73" s="10">
        <v>1</v>
      </c>
      <c r="C73" s="10">
        <v>2</v>
      </c>
      <c r="D73" s="10">
        <v>3</v>
      </c>
      <c r="E73" s="10">
        <v>4</v>
      </c>
      <c r="F73" s="10">
        <v>5</v>
      </c>
      <c r="G73" s="10">
        <v>6</v>
      </c>
      <c r="H73" s="10">
        <v>7</v>
      </c>
      <c r="I73" s="10">
        <v>8</v>
      </c>
      <c r="J73" s="10">
        <v>9</v>
      </c>
      <c r="K73" s="11" t="s">
        <v>10</v>
      </c>
      <c r="L73" s="12"/>
      <c r="M73" s="12"/>
      <c r="N73" s="13"/>
      <c r="O73" s="14"/>
      <c r="P73" s="15"/>
      <c r="Q73" s="15"/>
      <c r="R73" s="2"/>
    </row>
    <row r="74" spans="1:26" ht="12.75" customHeight="1">
      <c r="A74" s="28" t="s">
        <v>20</v>
      </c>
      <c r="B74" s="19">
        <v>100</v>
      </c>
      <c r="C74" s="19"/>
      <c r="D74" s="19"/>
      <c r="E74" s="19"/>
      <c r="F74" s="19"/>
      <c r="G74" s="19"/>
      <c r="H74" s="19"/>
      <c r="I74" s="19"/>
      <c r="J74" s="19"/>
      <c r="K74" s="20"/>
      <c r="L74" s="12"/>
      <c r="M74" s="12"/>
      <c r="N74" s="13"/>
      <c r="O74" s="14"/>
      <c r="P74" s="21">
        <f>B74</f>
        <v>100</v>
      </c>
      <c r="Q74" s="15"/>
      <c r="R74" s="2"/>
    </row>
    <row r="75" spans="1:26" ht="12.75" customHeight="1">
      <c r="A75" s="28" t="s">
        <v>22</v>
      </c>
      <c r="C75" s="1">
        <v>42</v>
      </c>
      <c r="K75" s="20"/>
      <c r="L75" s="2"/>
      <c r="M75" s="2"/>
      <c r="O75" s="14">
        <f>C75/B74</f>
        <v>0.42</v>
      </c>
      <c r="P75" s="24">
        <v>43</v>
      </c>
      <c r="Q75" s="25">
        <f t="shared" ref="Q75:Q82" si="10">P75/P74</f>
        <v>0.43</v>
      </c>
      <c r="R75" s="2">
        <f t="shared" ref="R75:R82" si="11">100%-Q75</f>
        <v>0.57000000000000006</v>
      </c>
      <c r="T75" s="32"/>
      <c r="U75" s="8" t="s">
        <v>41</v>
      </c>
      <c r="V75" s="8"/>
      <c r="W75" s="8"/>
      <c r="X75" s="8"/>
      <c r="Y75" s="8"/>
      <c r="Z75" s="8"/>
    </row>
    <row r="76" spans="1:26" ht="12.75" customHeight="1">
      <c r="A76" s="28" t="s">
        <v>23</v>
      </c>
      <c r="D76" s="1">
        <v>28</v>
      </c>
      <c r="K76" s="20"/>
      <c r="L76" s="2"/>
      <c r="M76" s="2"/>
      <c r="O76" s="14">
        <f>D76/C75</f>
        <v>0.66666666666666663</v>
      </c>
      <c r="P76" s="24">
        <v>39</v>
      </c>
      <c r="Q76" s="25">
        <f t="shared" si="10"/>
        <v>0.90697674418604646</v>
      </c>
      <c r="R76" s="2">
        <f t="shared" si="11"/>
        <v>9.3023255813953543E-2</v>
      </c>
      <c r="U76" s="17"/>
      <c r="V76" s="17"/>
      <c r="W76" s="17"/>
      <c r="X76" s="17"/>
      <c r="Y76" s="17"/>
      <c r="Z76" s="17"/>
    </row>
    <row r="77" spans="1:26" ht="12.75" customHeight="1">
      <c r="A77" s="28" t="s">
        <v>24</v>
      </c>
      <c r="E77" s="1">
        <v>19</v>
      </c>
      <c r="K77" s="20"/>
      <c r="L77" s="2"/>
      <c r="M77" s="2"/>
      <c r="O77" s="2">
        <f>E77/D76</f>
        <v>0.6785714285714286</v>
      </c>
      <c r="P77" s="24">
        <v>36</v>
      </c>
      <c r="Q77" s="25">
        <f t="shared" si="10"/>
        <v>0.92307692307692313</v>
      </c>
      <c r="R77" s="2">
        <f t="shared" si="11"/>
        <v>7.6923076923076872E-2</v>
      </c>
      <c r="U77" s="17"/>
      <c r="V77" s="17"/>
      <c r="W77" s="17"/>
      <c r="X77" s="17"/>
      <c r="Y77" s="17"/>
      <c r="Z77" s="17"/>
    </row>
    <row r="78" spans="1:26" ht="12.75" customHeight="1">
      <c r="A78" s="28" t="s">
        <v>25</v>
      </c>
      <c r="F78" s="1">
        <v>19</v>
      </c>
      <c r="K78" s="20"/>
      <c r="L78" s="2"/>
      <c r="M78" s="2"/>
      <c r="O78" s="2">
        <f>F78/E77</f>
        <v>1</v>
      </c>
      <c r="P78" s="24">
        <v>39</v>
      </c>
      <c r="Q78" s="25">
        <f t="shared" si="10"/>
        <v>1.0833333333333333</v>
      </c>
      <c r="R78" s="2">
        <f t="shared" si="11"/>
        <v>-8.3333333333333259E-2</v>
      </c>
      <c r="T78" s="22" t="s">
        <v>13</v>
      </c>
      <c r="U78" s="23" t="s">
        <v>12</v>
      </c>
      <c r="V78" s="23" t="s">
        <v>14</v>
      </c>
      <c r="W78" s="23" t="s">
        <v>15</v>
      </c>
      <c r="X78" s="23" t="s">
        <v>16</v>
      </c>
    </row>
    <row r="79" spans="1:26" ht="12.75" customHeight="1">
      <c r="A79" s="28" t="s">
        <v>26</v>
      </c>
      <c r="G79" s="1">
        <v>17</v>
      </c>
      <c r="K79" s="20"/>
      <c r="L79" s="2"/>
      <c r="M79" s="2"/>
      <c r="O79" s="2">
        <f>G79/F78</f>
        <v>0.89473684210526316</v>
      </c>
      <c r="P79" s="24">
        <v>28</v>
      </c>
      <c r="Q79" s="25">
        <f t="shared" si="10"/>
        <v>0.71794871794871795</v>
      </c>
      <c r="R79" s="2">
        <f t="shared" si="11"/>
        <v>0.28205128205128205</v>
      </c>
      <c r="T79" s="22"/>
      <c r="U79" s="23"/>
      <c r="V79" s="23"/>
      <c r="W79" s="23"/>
      <c r="X79" s="23"/>
    </row>
    <row r="80" spans="1:26" ht="12.75" customHeight="1">
      <c r="A80" s="28" t="s">
        <v>27</v>
      </c>
      <c r="H80" s="1">
        <v>17</v>
      </c>
      <c r="K80" s="20"/>
      <c r="L80" s="2"/>
      <c r="M80" s="2"/>
      <c r="O80" s="2">
        <f>H80/G79</f>
        <v>1</v>
      </c>
      <c r="P80" s="24">
        <v>26</v>
      </c>
      <c r="Q80" s="25">
        <f t="shared" si="10"/>
        <v>0.9285714285714286</v>
      </c>
      <c r="R80" s="2">
        <f t="shared" si="11"/>
        <v>7.1428571428571397E-2</v>
      </c>
      <c r="T80" s="22"/>
      <c r="U80" s="23"/>
      <c r="V80" s="23"/>
      <c r="W80" s="23"/>
      <c r="X80" s="23"/>
    </row>
    <row r="81" spans="1:26" ht="12.75" customHeight="1">
      <c r="A81" s="28" t="s">
        <v>28</v>
      </c>
      <c r="I81" s="1">
        <v>16</v>
      </c>
      <c r="K81" s="20"/>
      <c r="L81" s="2"/>
      <c r="M81" s="2"/>
      <c r="O81" s="2">
        <f>I81/H80</f>
        <v>0.94117647058823528</v>
      </c>
      <c r="P81" s="24">
        <v>25</v>
      </c>
      <c r="Q81" s="25">
        <f t="shared" si="10"/>
        <v>0.96153846153846156</v>
      </c>
      <c r="R81" s="2">
        <f t="shared" si="11"/>
        <v>3.8461538461538436E-2</v>
      </c>
      <c r="T81" s="22"/>
      <c r="U81" s="23"/>
      <c r="V81" s="23"/>
      <c r="W81" s="23"/>
      <c r="X81" s="23"/>
    </row>
    <row r="82" spans="1:26" ht="12.75" customHeight="1">
      <c r="A82" s="28" t="s">
        <v>29</v>
      </c>
      <c r="J82" s="1">
        <v>16</v>
      </c>
      <c r="K82" s="20">
        <v>11</v>
      </c>
      <c r="L82" s="2"/>
      <c r="M82" s="2"/>
      <c r="O82" s="2">
        <f>J82/I81</f>
        <v>1</v>
      </c>
      <c r="P82" s="24">
        <v>27</v>
      </c>
      <c r="Q82" s="25">
        <f t="shared" si="10"/>
        <v>1.08</v>
      </c>
      <c r="R82" s="2">
        <f t="shared" si="11"/>
        <v>-8.0000000000000071E-2</v>
      </c>
      <c r="T82" s="22"/>
      <c r="U82" s="23"/>
      <c r="V82" s="23"/>
      <c r="W82" s="23"/>
      <c r="X82" s="23"/>
    </row>
    <row r="83" spans="1:26" ht="12.75" customHeight="1">
      <c r="A83" s="28" t="s">
        <v>35</v>
      </c>
      <c r="J83" s="1">
        <v>6</v>
      </c>
      <c r="K83" s="29">
        <v>2</v>
      </c>
      <c r="L83" s="2"/>
      <c r="M83" s="2"/>
      <c r="O83" s="2"/>
      <c r="P83" s="24">
        <v>13</v>
      </c>
      <c r="Q83" s="25"/>
      <c r="R83" s="2"/>
      <c r="T83" s="22"/>
      <c r="U83" s="23"/>
      <c r="V83" s="23"/>
      <c r="W83" s="23"/>
      <c r="X83" s="23"/>
    </row>
    <row r="84" spans="1:26" ht="12.75" customHeight="1">
      <c r="A84" s="28" t="s">
        <v>36</v>
      </c>
      <c r="J84" s="1">
        <v>9</v>
      </c>
      <c r="K84" s="29">
        <v>5</v>
      </c>
      <c r="L84" s="2"/>
      <c r="M84" s="2"/>
      <c r="O84" s="2"/>
      <c r="P84" s="24">
        <v>9</v>
      </c>
      <c r="Q84" s="25"/>
      <c r="R84" s="2"/>
      <c r="T84" s="22"/>
      <c r="U84" s="23"/>
      <c r="V84" s="23"/>
      <c r="W84" s="23"/>
      <c r="X84" s="23"/>
    </row>
    <row r="85" spans="1:26" ht="12.75" customHeight="1">
      <c r="A85" s="28" t="s">
        <v>45</v>
      </c>
      <c r="J85" s="1">
        <v>1</v>
      </c>
      <c r="K85" s="29"/>
      <c r="L85" s="2"/>
      <c r="M85" s="2"/>
      <c r="O85" s="2"/>
      <c r="P85" s="24">
        <v>1</v>
      </c>
      <c r="Q85" s="25"/>
      <c r="R85" s="2"/>
      <c r="T85" s="22"/>
      <c r="U85" s="23"/>
      <c r="V85" s="23"/>
      <c r="W85" s="23"/>
      <c r="X85" s="23"/>
    </row>
    <row r="86" spans="1:26" ht="12.75" customHeight="1">
      <c r="K86" s="1">
        <f>SUM(K82:K84)</f>
        <v>18</v>
      </c>
      <c r="L86" s="2">
        <f>K82/B74</f>
        <v>0.11</v>
      </c>
      <c r="M86" s="2">
        <f>K86/B74</f>
        <v>0.18</v>
      </c>
      <c r="N86" s="2">
        <f>M86-L86</f>
        <v>6.9999999999999993E-2</v>
      </c>
      <c r="O86" s="2"/>
      <c r="T86" s="26" t="s">
        <v>17</v>
      </c>
      <c r="U86" s="25">
        <f t="shared" ref="U86:U89" si="12">R6</f>
        <v>0.25</v>
      </c>
      <c r="V86" s="2">
        <f t="shared" ref="V86:V88" si="13">R24</f>
        <v>0.4</v>
      </c>
      <c r="W86" s="2">
        <f>R42</f>
        <v>0.46153846153846156</v>
      </c>
      <c r="X86" s="2">
        <f>R59</f>
        <v>0.75</v>
      </c>
    </row>
    <row r="87" spans="1:26" ht="12.75" customHeight="1">
      <c r="A87" s="3" t="s">
        <v>42</v>
      </c>
      <c r="L87" s="2"/>
      <c r="M87" s="2"/>
      <c r="O87" s="2"/>
      <c r="T87" s="26" t="s">
        <v>18</v>
      </c>
      <c r="U87" s="25">
        <f t="shared" si="12"/>
        <v>6.6666666666666652E-2</v>
      </c>
      <c r="V87" s="2">
        <f t="shared" si="13"/>
        <v>9.5238095238095233E-2</v>
      </c>
      <c r="W87" s="2">
        <f>R47</f>
        <v>-0.18181818181818188</v>
      </c>
    </row>
    <row r="88" spans="1:26" ht="25.5" customHeight="1">
      <c r="B88" s="160" t="s">
        <v>1</v>
      </c>
      <c r="C88" s="161"/>
      <c r="D88" s="161"/>
      <c r="E88" s="161"/>
      <c r="F88" s="161"/>
      <c r="G88" s="161"/>
      <c r="H88" s="161"/>
      <c r="I88" s="161"/>
      <c r="J88" s="161"/>
      <c r="L88" s="4" t="s">
        <v>2</v>
      </c>
      <c r="M88" s="4" t="s">
        <v>3</v>
      </c>
      <c r="N88" s="5" t="s">
        <v>4</v>
      </c>
      <c r="O88" s="4" t="s">
        <v>5</v>
      </c>
      <c r="P88" s="6" t="s">
        <v>6</v>
      </c>
      <c r="Q88" s="6" t="s">
        <v>7</v>
      </c>
      <c r="R88" s="7" t="s">
        <v>8</v>
      </c>
      <c r="T88" s="26" t="s">
        <v>19</v>
      </c>
      <c r="U88" s="25">
        <f t="shared" si="12"/>
        <v>0.16666666666666663</v>
      </c>
      <c r="V88" s="2">
        <f t="shared" si="13"/>
        <v>0.10526315789473684</v>
      </c>
    </row>
    <row r="89" spans="1:26" ht="12.75" customHeight="1">
      <c r="A89" s="9" t="s">
        <v>9</v>
      </c>
      <c r="B89" s="10">
        <v>1</v>
      </c>
      <c r="C89" s="10">
        <v>2</v>
      </c>
      <c r="D89" s="10">
        <v>3</v>
      </c>
      <c r="E89" s="10">
        <v>4</v>
      </c>
      <c r="F89" s="10">
        <v>5</v>
      </c>
      <c r="G89" s="10">
        <v>6</v>
      </c>
      <c r="H89" s="10">
        <v>7</v>
      </c>
      <c r="I89" s="10">
        <v>8</v>
      </c>
      <c r="J89" s="10">
        <v>9</v>
      </c>
      <c r="K89" s="11" t="s">
        <v>10</v>
      </c>
      <c r="L89" s="12"/>
      <c r="M89" s="12"/>
      <c r="N89" s="13"/>
      <c r="O89" s="14"/>
      <c r="P89" s="15"/>
      <c r="Q89" s="15"/>
      <c r="R89" s="2"/>
      <c r="T89" s="26" t="s">
        <v>21</v>
      </c>
      <c r="U89" s="25">
        <f t="shared" si="12"/>
        <v>8.5714285714285743E-2</v>
      </c>
    </row>
    <row r="90" spans="1:26" ht="12.75" customHeight="1">
      <c r="A90" s="28" t="s">
        <v>22</v>
      </c>
      <c r="B90" s="19">
        <v>26</v>
      </c>
      <c r="C90" s="19"/>
      <c r="D90" s="19"/>
      <c r="E90" s="19"/>
      <c r="F90" s="19"/>
      <c r="G90" s="19"/>
      <c r="H90" s="19"/>
      <c r="I90" s="19"/>
      <c r="J90" s="19"/>
      <c r="K90" s="20"/>
      <c r="L90" s="12"/>
      <c r="M90" s="12"/>
      <c r="N90" s="13"/>
      <c r="O90" s="14"/>
      <c r="P90" s="21">
        <f>B90</f>
        <v>26</v>
      </c>
      <c r="Q90" s="15"/>
      <c r="R90" s="2"/>
      <c r="T90" s="26" t="s">
        <v>30</v>
      </c>
      <c r="U90" s="25"/>
    </row>
    <row r="91" spans="1:26" ht="12.75" customHeight="1">
      <c r="A91" s="28" t="s">
        <v>23</v>
      </c>
      <c r="C91" s="1">
        <v>11</v>
      </c>
      <c r="K91" s="20"/>
      <c r="L91" s="2"/>
      <c r="M91" s="2"/>
      <c r="O91" s="14">
        <f>C91/B90</f>
        <v>0.42307692307692307</v>
      </c>
      <c r="P91" s="24">
        <v>11</v>
      </c>
      <c r="Q91" s="25">
        <f t="shared" ref="Q91:Q98" si="14">P91/P90</f>
        <v>0.42307692307692307</v>
      </c>
      <c r="R91" s="2">
        <f t="shared" ref="R91:R98" si="15">100%-Q91</f>
        <v>0.57692307692307687</v>
      </c>
      <c r="T91" s="18" t="s">
        <v>32</v>
      </c>
      <c r="U91" s="27"/>
    </row>
    <row r="92" spans="1:26" ht="12.75" customHeight="1">
      <c r="A92" s="28" t="s">
        <v>24</v>
      </c>
      <c r="D92" s="1">
        <v>8</v>
      </c>
      <c r="K92" s="20"/>
      <c r="L92" s="2"/>
      <c r="M92" s="2"/>
      <c r="O92" s="14">
        <f>D92/C91</f>
        <v>0.72727272727272729</v>
      </c>
      <c r="P92" s="24">
        <v>10</v>
      </c>
      <c r="Q92" s="25">
        <f t="shared" si="14"/>
        <v>0.90909090909090906</v>
      </c>
      <c r="R92" s="2">
        <f t="shared" si="15"/>
        <v>9.0909090909090939E-2</v>
      </c>
      <c r="T92" s="18"/>
      <c r="U92" s="27"/>
    </row>
    <row r="93" spans="1:26" ht="12.75" customHeight="1">
      <c r="A93" s="28" t="s">
        <v>25</v>
      </c>
      <c r="E93" s="1">
        <v>3</v>
      </c>
      <c r="K93" s="20"/>
      <c r="L93" s="2"/>
      <c r="M93" s="2"/>
      <c r="O93" s="14">
        <f>E93/D92</f>
        <v>0.375</v>
      </c>
      <c r="P93" s="24">
        <v>9</v>
      </c>
      <c r="Q93" s="25">
        <f t="shared" si="14"/>
        <v>0.9</v>
      </c>
      <c r="R93" s="2">
        <f t="shared" si="15"/>
        <v>9.9999999999999978E-2</v>
      </c>
      <c r="T93" s="18" t="s">
        <v>33</v>
      </c>
      <c r="U93" s="27"/>
    </row>
    <row r="94" spans="1:26" ht="12.75" customHeight="1">
      <c r="A94" s="28" t="s">
        <v>26</v>
      </c>
      <c r="F94" s="1">
        <v>2</v>
      </c>
      <c r="K94" s="20"/>
      <c r="L94" s="2"/>
      <c r="M94" s="2"/>
      <c r="O94" s="2">
        <f>F94/E93</f>
        <v>0.66666666666666663</v>
      </c>
      <c r="P94" s="24">
        <v>7</v>
      </c>
      <c r="Q94" s="25">
        <f t="shared" si="14"/>
        <v>0.77777777777777779</v>
      </c>
      <c r="R94" s="2">
        <f t="shared" si="15"/>
        <v>0.22222222222222221</v>
      </c>
      <c r="T94" s="18" t="s">
        <v>34</v>
      </c>
      <c r="U94" s="27"/>
      <c r="V94" s="27"/>
      <c r="W94" s="27"/>
      <c r="X94" s="27"/>
      <c r="Y94" s="27"/>
      <c r="Z94" s="27"/>
    </row>
    <row r="95" spans="1:26" ht="12.75" customHeight="1">
      <c r="A95" s="28" t="s">
        <v>27</v>
      </c>
      <c r="G95" s="1">
        <v>2</v>
      </c>
      <c r="K95" s="20"/>
      <c r="L95" s="2"/>
      <c r="M95" s="2"/>
      <c r="O95" s="2">
        <f>G95/F94</f>
        <v>1</v>
      </c>
      <c r="P95" s="24">
        <v>7</v>
      </c>
      <c r="Q95" s="25">
        <f t="shared" si="14"/>
        <v>1</v>
      </c>
      <c r="R95" s="2">
        <f t="shared" si="15"/>
        <v>0</v>
      </c>
      <c r="T95" s="33"/>
      <c r="U95" s="27"/>
      <c r="V95" s="27"/>
      <c r="W95" s="27"/>
      <c r="X95" s="27"/>
      <c r="Y95" s="27"/>
      <c r="Z95" s="27"/>
    </row>
    <row r="96" spans="1:26" ht="12.75" customHeight="1">
      <c r="A96" s="28" t="s">
        <v>28</v>
      </c>
      <c r="H96" s="1">
        <v>2</v>
      </c>
      <c r="K96" s="20"/>
      <c r="L96" s="2"/>
      <c r="M96" s="2"/>
      <c r="O96" s="2">
        <f>H96/G95</f>
        <v>1</v>
      </c>
      <c r="P96" s="24">
        <v>7</v>
      </c>
      <c r="Q96" s="25">
        <f t="shared" si="14"/>
        <v>1</v>
      </c>
      <c r="R96" s="2">
        <f t="shared" si="15"/>
        <v>0</v>
      </c>
      <c r="T96" s="33"/>
      <c r="U96" s="27"/>
      <c r="V96" s="27"/>
      <c r="W96" s="27"/>
      <c r="X96" s="27"/>
      <c r="Y96" s="27"/>
      <c r="Z96" s="27"/>
    </row>
    <row r="97" spans="1:35" ht="12.75" customHeight="1">
      <c r="A97" s="28" t="s">
        <v>29</v>
      </c>
      <c r="I97" s="1">
        <v>2</v>
      </c>
      <c r="K97" s="20"/>
      <c r="L97" s="2"/>
      <c r="M97" s="2"/>
      <c r="O97" s="2">
        <f>I97/H96</f>
        <v>1</v>
      </c>
      <c r="P97" s="24">
        <v>7</v>
      </c>
      <c r="Q97" s="25">
        <f t="shared" si="14"/>
        <v>1</v>
      </c>
      <c r="R97" s="2">
        <f t="shared" si="15"/>
        <v>0</v>
      </c>
      <c r="T97" s="33"/>
      <c r="U97" s="27"/>
      <c r="V97" s="27"/>
      <c r="W97" s="27"/>
      <c r="X97" s="27"/>
      <c r="Y97" s="27"/>
      <c r="Z97" s="27"/>
    </row>
    <row r="98" spans="1:35" ht="12.75" customHeight="1">
      <c r="A98" s="28" t="s">
        <v>35</v>
      </c>
      <c r="J98" s="1">
        <v>2</v>
      </c>
      <c r="K98" s="29">
        <v>2</v>
      </c>
      <c r="L98" s="2"/>
      <c r="M98" s="2"/>
      <c r="O98" s="2">
        <f>J98/I97</f>
        <v>1</v>
      </c>
      <c r="P98" s="24">
        <v>7</v>
      </c>
      <c r="Q98" s="25">
        <f t="shared" si="14"/>
        <v>1</v>
      </c>
      <c r="R98" s="2">
        <f t="shared" si="15"/>
        <v>0</v>
      </c>
      <c r="T98" s="33"/>
      <c r="U98" s="27"/>
      <c r="V98" s="27"/>
      <c r="W98" s="27"/>
      <c r="X98" s="27"/>
      <c r="Y98" s="27"/>
      <c r="Z98" s="27"/>
    </row>
    <row r="99" spans="1:35" ht="12.75" customHeight="1">
      <c r="A99" s="28" t="s">
        <v>36</v>
      </c>
      <c r="J99" s="1">
        <v>5</v>
      </c>
      <c r="K99" s="29">
        <v>5</v>
      </c>
      <c r="L99" s="2"/>
      <c r="M99" s="2"/>
      <c r="O99" s="2"/>
      <c r="P99" s="24">
        <v>5</v>
      </c>
      <c r="Q99" s="25"/>
      <c r="R99" s="2"/>
      <c r="T99" s="33"/>
      <c r="U99" s="27"/>
      <c r="V99" s="27"/>
      <c r="W99" s="27"/>
      <c r="X99" s="27"/>
      <c r="Y99" s="27"/>
      <c r="Z99" s="27"/>
    </row>
    <row r="100" spans="1:35" ht="12.75" customHeight="1">
      <c r="A100" s="28" t="s">
        <v>45</v>
      </c>
      <c r="K100" s="29"/>
      <c r="L100" s="2"/>
      <c r="M100" s="2"/>
      <c r="O100" s="2"/>
      <c r="P100" s="24"/>
      <c r="Q100" s="25"/>
      <c r="R100" s="2"/>
      <c r="T100" s="33"/>
      <c r="U100" s="27"/>
      <c r="V100" s="27"/>
      <c r="W100" s="27"/>
      <c r="X100" s="27"/>
      <c r="Y100" s="27"/>
      <c r="Z100" s="27"/>
    </row>
    <row r="101" spans="1:35" ht="12.75" customHeight="1">
      <c r="K101" s="1">
        <f>SUM(K98:K99)</f>
        <v>7</v>
      </c>
      <c r="L101" s="2">
        <f>K98/B90</f>
        <v>7.6923076923076927E-2</v>
      </c>
      <c r="M101" s="2">
        <f>K101/B90</f>
        <v>0.26923076923076922</v>
      </c>
      <c r="N101" s="2">
        <f>M101-L101</f>
        <v>0.19230769230769229</v>
      </c>
      <c r="O101" s="2"/>
      <c r="T101" s="33"/>
      <c r="U101" s="34"/>
      <c r="V101" s="34"/>
      <c r="W101" s="34"/>
      <c r="X101" s="34"/>
      <c r="Y101" s="34"/>
      <c r="Z101" s="34"/>
    </row>
    <row r="102" spans="1:35" ht="12.75" customHeight="1">
      <c r="A102" s="3" t="s">
        <v>43</v>
      </c>
      <c r="L102" s="2"/>
      <c r="M102" s="2"/>
      <c r="O102" s="2"/>
      <c r="T102" s="28"/>
      <c r="U102" s="34"/>
      <c r="V102" s="34"/>
      <c r="W102" s="34"/>
      <c r="X102" s="34"/>
      <c r="Y102" s="34"/>
      <c r="Z102" s="34"/>
    </row>
    <row r="103" spans="1:35" ht="25.5" customHeight="1">
      <c r="B103" s="160" t="s">
        <v>1</v>
      </c>
      <c r="C103" s="161"/>
      <c r="D103" s="161"/>
      <c r="E103" s="161"/>
      <c r="F103" s="161"/>
      <c r="G103" s="161"/>
      <c r="H103" s="161"/>
      <c r="I103" s="161"/>
      <c r="J103" s="161"/>
      <c r="L103" s="4" t="s">
        <v>2</v>
      </c>
      <c r="M103" s="4" t="s">
        <v>3</v>
      </c>
      <c r="N103" s="5" t="s">
        <v>4</v>
      </c>
      <c r="O103" s="4" t="s">
        <v>5</v>
      </c>
      <c r="P103" s="6" t="s">
        <v>6</v>
      </c>
      <c r="Q103" s="6" t="s">
        <v>7</v>
      </c>
      <c r="R103" s="7" t="s">
        <v>8</v>
      </c>
      <c r="T103" s="28"/>
      <c r="U103" s="34"/>
      <c r="V103" s="34"/>
      <c r="W103" s="34"/>
      <c r="X103" s="34"/>
      <c r="Y103" s="34"/>
      <c r="Z103" s="34"/>
    </row>
    <row r="104" spans="1:35" ht="12.75" customHeight="1">
      <c r="A104" s="9" t="s">
        <v>9</v>
      </c>
      <c r="B104" s="10">
        <v>1</v>
      </c>
      <c r="C104" s="10">
        <v>2</v>
      </c>
      <c r="D104" s="10">
        <v>3</v>
      </c>
      <c r="E104" s="10">
        <v>4</v>
      </c>
      <c r="F104" s="10">
        <v>5</v>
      </c>
      <c r="G104" s="10">
        <v>6</v>
      </c>
      <c r="H104" s="10">
        <v>7</v>
      </c>
      <c r="I104" s="10">
        <v>8</v>
      </c>
      <c r="J104" s="10">
        <v>9</v>
      </c>
      <c r="K104" s="11" t="s">
        <v>10</v>
      </c>
      <c r="L104" s="12"/>
      <c r="M104" s="12"/>
      <c r="N104" s="13"/>
      <c r="O104" s="14"/>
      <c r="P104" s="15"/>
      <c r="Q104" s="15"/>
      <c r="R104" s="2"/>
      <c r="T104" s="1"/>
      <c r="U104" s="8" t="s">
        <v>44</v>
      </c>
      <c r="V104" s="35"/>
      <c r="W104" s="35"/>
      <c r="X104" s="35"/>
      <c r="Y104" s="35"/>
      <c r="Z104" s="35"/>
    </row>
    <row r="105" spans="1:35" ht="12.75" customHeight="1">
      <c r="A105" s="28" t="s">
        <v>23</v>
      </c>
      <c r="B105" s="19">
        <v>79</v>
      </c>
      <c r="C105" s="19"/>
      <c r="D105" s="19"/>
      <c r="E105" s="19"/>
      <c r="F105" s="19"/>
      <c r="G105" s="19"/>
      <c r="H105" s="19"/>
      <c r="I105" s="19"/>
      <c r="J105" s="19"/>
      <c r="K105" s="29"/>
      <c r="L105" s="12"/>
      <c r="M105" s="12"/>
      <c r="N105" s="13"/>
      <c r="O105" s="14"/>
      <c r="P105" s="21">
        <f>B105</f>
        <v>79</v>
      </c>
      <c r="Q105" s="15"/>
      <c r="R105" s="2"/>
      <c r="T105" s="36" t="s">
        <v>13</v>
      </c>
      <c r="U105" s="30" t="s">
        <v>12</v>
      </c>
      <c r="V105" s="30" t="s">
        <v>14</v>
      </c>
      <c r="W105" s="30" t="s">
        <v>15</v>
      </c>
      <c r="X105" s="30" t="s">
        <v>16</v>
      </c>
      <c r="Y105" s="30" t="s">
        <v>20</v>
      </c>
      <c r="Z105" s="30" t="s">
        <v>22</v>
      </c>
      <c r="AA105" s="30" t="s">
        <v>23</v>
      </c>
      <c r="AB105" s="30" t="s">
        <v>24</v>
      </c>
      <c r="AC105" s="30" t="s">
        <v>25</v>
      </c>
      <c r="AD105" s="30" t="s">
        <v>27</v>
      </c>
      <c r="AE105" s="30" t="s">
        <v>28</v>
      </c>
      <c r="AF105" s="30" t="s">
        <v>29</v>
      </c>
      <c r="AG105" s="30" t="s">
        <v>35</v>
      </c>
      <c r="AH105" s="30" t="s">
        <v>36</v>
      </c>
      <c r="AI105" s="30" t="s">
        <v>46</v>
      </c>
    </row>
    <row r="106" spans="1:35" ht="12.75" customHeight="1">
      <c r="A106" s="28" t="s">
        <v>24</v>
      </c>
      <c r="C106" s="1">
        <v>44</v>
      </c>
      <c r="K106" s="29"/>
      <c r="L106" s="2"/>
      <c r="M106" s="2"/>
      <c r="O106" s="14">
        <f>C106/B105</f>
        <v>0.55696202531645567</v>
      </c>
      <c r="P106" s="24">
        <v>44</v>
      </c>
      <c r="Q106" s="25">
        <f t="shared" ref="Q106:Q113" si="16">P106/P105</f>
        <v>0.55696202531645567</v>
      </c>
      <c r="R106" s="2">
        <f t="shared" ref="R106:R113" si="17">100%-Q106</f>
        <v>0.44303797468354433</v>
      </c>
      <c r="T106" s="37" t="s">
        <v>17</v>
      </c>
      <c r="U106" s="31">
        <f>P7/P5</f>
        <v>0.7</v>
      </c>
      <c r="V106" s="31">
        <f>P25/P23</f>
        <v>0.54285714285714282</v>
      </c>
      <c r="W106" s="31">
        <f>P43/P41</f>
        <v>0.43076923076923079</v>
      </c>
      <c r="X106" s="31">
        <f>P60/P58</f>
        <v>0.20454545454545456</v>
      </c>
      <c r="Y106" s="31">
        <f>P76/P74</f>
        <v>0.39</v>
      </c>
      <c r="Z106" s="31">
        <f>P92/P90</f>
        <v>0.38461538461538464</v>
      </c>
      <c r="AA106" s="31">
        <f>P107/P105</f>
        <v>0.35443037974683544</v>
      </c>
      <c r="AB106" s="31">
        <f>P121/P119</f>
        <v>0.4</v>
      </c>
      <c r="AC106" s="31">
        <f>P134/P132</f>
        <v>0.45161290322580644</v>
      </c>
      <c r="AD106" s="31">
        <f>P153/P151</f>
        <v>0.75</v>
      </c>
      <c r="AE106" s="31">
        <f>P169/P167</f>
        <v>0.8125</v>
      </c>
      <c r="AF106" s="31">
        <f>P185/P183</f>
        <v>0.82352941176470584</v>
      </c>
      <c r="AG106" s="31">
        <f>P202/P200</f>
        <v>0.8666666666666667</v>
      </c>
      <c r="AH106" s="31">
        <f>P221/P219</f>
        <v>0.73076923076923073</v>
      </c>
      <c r="AI106" s="31">
        <f>P256/P254</f>
        <v>0.77272727272727271</v>
      </c>
    </row>
    <row r="107" spans="1:35" ht="12.75" customHeight="1">
      <c r="A107" s="28" t="s">
        <v>25</v>
      </c>
      <c r="D107" s="1">
        <v>28</v>
      </c>
      <c r="K107" s="29"/>
      <c r="L107" s="2"/>
      <c r="M107" s="2"/>
      <c r="O107" s="2">
        <f>D107/C106</f>
        <v>0.63636363636363635</v>
      </c>
      <c r="P107" s="21">
        <v>28</v>
      </c>
      <c r="Q107" s="25">
        <f t="shared" si="16"/>
        <v>0.63636363636363635</v>
      </c>
      <c r="R107" s="2">
        <f t="shared" si="17"/>
        <v>0.36363636363636365</v>
      </c>
    </row>
    <row r="108" spans="1:35" ht="12.75" customHeight="1">
      <c r="A108" s="28" t="s">
        <v>26</v>
      </c>
      <c r="E108" s="1">
        <v>22</v>
      </c>
      <c r="K108" s="29"/>
      <c r="L108" s="2"/>
      <c r="M108" s="2"/>
      <c r="O108" s="2">
        <f>E108/D107</f>
        <v>0.7857142857142857</v>
      </c>
      <c r="P108" s="21">
        <v>22</v>
      </c>
      <c r="Q108" s="25">
        <f t="shared" si="16"/>
        <v>0.7857142857142857</v>
      </c>
      <c r="R108" s="2">
        <f t="shared" si="17"/>
        <v>0.2142857142857143</v>
      </c>
    </row>
    <row r="109" spans="1:35" ht="12.75" customHeight="1">
      <c r="A109" s="28" t="s">
        <v>27</v>
      </c>
      <c r="F109" s="1">
        <v>22</v>
      </c>
      <c r="K109" s="29"/>
      <c r="L109" s="2"/>
      <c r="M109" s="2"/>
      <c r="O109" s="2">
        <f>F109/E108</f>
        <v>1</v>
      </c>
      <c r="P109" s="21">
        <v>22</v>
      </c>
      <c r="Q109" s="25">
        <f t="shared" si="16"/>
        <v>1</v>
      </c>
      <c r="R109" s="2">
        <f t="shared" si="17"/>
        <v>0</v>
      </c>
    </row>
    <row r="110" spans="1:35" ht="12.75" customHeight="1">
      <c r="A110" s="28" t="s">
        <v>28</v>
      </c>
      <c r="G110" s="1">
        <v>22</v>
      </c>
      <c r="K110" s="29"/>
      <c r="L110" s="2"/>
      <c r="M110" s="2"/>
      <c r="O110" s="2">
        <f>G110/F109</f>
        <v>1</v>
      </c>
      <c r="P110" s="21">
        <v>22</v>
      </c>
      <c r="Q110" s="25">
        <f t="shared" si="16"/>
        <v>1</v>
      </c>
      <c r="R110" s="2">
        <f t="shared" si="17"/>
        <v>0</v>
      </c>
    </row>
    <row r="111" spans="1:35" ht="12.75" customHeight="1">
      <c r="A111" s="28" t="s">
        <v>29</v>
      </c>
      <c r="H111" s="1">
        <v>21</v>
      </c>
      <c r="K111" s="29"/>
      <c r="L111" s="2"/>
      <c r="M111" s="2"/>
      <c r="O111" s="2">
        <f>H111/G110</f>
        <v>0.95454545454545459</v>
      </c>
      <c r="P111" s="21">
        <v>21</v>
      </c>
      <c r="Q111" s="25">
        <f t="shared" si="16"/>
        <v>0.95454545454545459</v>
      </c>
      <c r="R111" s="2">
        <f t="shared" si="17"/>
        <v>4.5454545454545414E-2</v>
      </c>
    </row>
    <row r="112" spans="1:35" ht="12.75" customHeight="1">
      <c r="A112" s="28" t="s">
        <v>35</v>
      </c>
      <c r="I112" s="1">
        <v>21</v>
      </c>
      <c r="K112" s="29"/>
      <c r="L112" s="2"/>
      <c r="M112" s="2"/>
      <c r="O112" s="2">
        <f>I112/H111</f>
        <v>1</v>
      </c>
      <c r="P112" s="21">
        <v>21</v>
      </c>
      <c r="Q112" s="25">
        <f t="shared" si="16"/>
        <v>1</v>
      </c>
      <c r="R112" s="2">
        <f t="shared" si="17"/>
        <v>0</v>
      </c>
    </row>
    <row r="113" spans="1:18" ht="12.75" customHeight="1">
      <c r="A113" s="28" t="s">
        <v>36</v>
      </c>
      <c r="J113" s="1">
        <v>20</v>
      </c>
      <c r="K113" s="29">
        <v>15</v>
      </c>
      <c r="L113" s="2"/>
      <c r="M113" s="2"/>
      <c r="O113" s="2">
        <f>J113/I112</f>
        <v>0.95238095238095233</v>
      </c>
      <c r="P113" s="21">
        <v>20</v>
      </c>
      <c r="Q113" s="25">
        <f t="shared" si="16"/>
        <v>0.95238095238095233</v>
      </c>
      <c r="R113" s="2">
        <f t="shared" si="17"/>
        <v>4.7619047619047672E-2</v>
      </c>
    </row>
    <row r="114" spans="1:18" ht="12.75" customHeight="1">
      <c r="A114" s="28" t="s">
        <v>45</v>
      </c>
      <c r="J114" s="1">
        <v>5</v>
      </c>
      <c r="K114" s="29"/>
      <c r="L114" s="2"/>
      <c r="M114" s="2"/>
      <c r="O114" s="2"/>
      <c r="P114" s="21">
        <v>5</v>
      </c>
      <c r="Q114" s="25"/>
      <c r="R114" s="2"/>
    </row>
    <row r="115" spans="1:18" ht="12.75" customHeight="1">
      <c r="K115" s="1">
        <f>SUM(K113)</f>
        <v>15</v>
      </c>
      <c r="L115" s="2">
        <f>K113/B105</f>
        <v>0.189873417721519</v>
      </c>
      <c r="M115" s="2">
        <f>K115/B105</f>
        <v>0.189873417721519</v>
      </c>
      <c r="N115" s="2">
        <f>M115-L115</f>
        <v>0</v>
      </c>
      <c r="O115" s="2"/>
    </row>
    <row r="116" spans="1:18" ht="12.75" customHeight="1">
      <c r="A116" s="3" t="s">
        <v>49</v>
      </c>
      <c r="L116" s="2"/>
      <c r="M116" s="2"/>
      <c r="O116" s="2"/>
    </row>
    <row r="117" spans="1:18" ht="25.5" customHeight="1">
      <c r="B117" s="160" t="s">
        <v>1</v>
      </c>
      <c r="C117" s="161"/>
      <c r="D117" s="161"/>
      <c r="E117" s="161"/>
      <c r="F117" s="161"/>
      <c r="G117" s="161"/>
      <c r="H117" s="161"/>
      <c r="I117" s="161"/>
      <c r="J117" s="161"/>
      <c r="L117" s="4" t="s">
        <v>2</v>
      </c>
      <c r="M117" s="4" t="s">
        <v>3</v>
      </c>
      <c r="N117" s="5" t="s">
        <v>4</v>
      </c>
      <c r="O117" s="4" t="s">
        <v>5</v>
      </c>
      <c r="P117" s="6" t="s">
        <v>6</v>
      </c>
      <c r="Q117" s="6" t="s">
        <v>7</v>
      </c>
      <c r="R117" s="7" t="s">
        <v>8</v>
      </c>
    </row>
    <row r="118" spans="1:18" ht="12.75" customHeight="1">
      <c r="A118" s="9" t="s">
        <v>9</v>
      </c>
      <c r="B118" s="10">
        <v>1</v>
      </c>
      <c r="C118" s="10">
        <v>2</v>
      </c>
      <c r="D118" s="10">
        <v>3</v>
      </c>
      <c r="E118" s="10">
        <v>4</v>
      </c>
      <c r="F118" s="10">
        <v>5</v>
      </c>
      <c r="G118" s="10">
        <v>6</v>
      </c>
      <c r="H118" s="10">
        <v>7</v>
      </c>
      <c r="I118" s="10">
        <v>8</v>
      </c>
      <c r="J118" s="10">
        <v>9</v>
      </c>
      <c r="K118" s="11" t="s">
        <v>10</v>
      </c>
      <c r="L118" s="12"/>
      <c r="M118" s="12"/>
      <c r="N118" s="13"/>
      <c r="O118" s="14"/>
      <c r="P118" s="15"/>
      <c r="Q118" s="15"/>
      <c r="R118" s="2"/>
    </row>
    <row r="119" spans="1:18" ht="12.75" customHeight="1">
      <c r="A119" s="28" t="s">
        <v>24</v>
      </c>
      <c r="B119" s="19">
        <v>15</v>
      </c>
      <c r="C119" s="19"/>
      <c r="D119" s="19"/>
      <c r="E119" s="19"/>
      <c r="F119" s="19"/>
      <c r="G119" s="19"/>
      <c r="H119" s="19"/>
      <c r="I119" s="19"/>
      <c r="J119" s="19"/>
      <c r="K119" s="29"/>
      <c r="L119" s="12"/>
      <c r="M119" s="12"/>
      <c r="N119" s="13"/>
      <c r="O119" s="14"/>
      <c r="P119" s="21">
        <f>B119</f>
        <v>15</v>
      </c>
      <c r="Q119" s="15"/>
      <c r="R119" s="2"/>
    </row>
    <row r="120" spans="1:18" ht="12.75" customHeight="1">
      <c r="A120" s="28" t="s">
        <v>25</v>
      </c>
      <c r="C120" s="1">
        <v>7</v>
      </c>
      <c r="K120" s="29"/>
      <c r="L120" s="2"/>
      <c r="M120" s="2"/>
      <c r="O120" s="14">
        <f>C120/B119</f>
        <v>0.46666666666666667</v>
      </c>
      <c r="P120" s="24">
        <v>7</v>
      </c>
      <c r="Q120" s="25">
        <f t="shared" ref="Q120:Q127" si="18">P120/P119</f>
        <v>0.46666666666666667</v>
      </c>
      <c r="R120" s="2">
        <f t="shared" ref="R120:R127" si="19">100%-Q120</f>
        <v>0.53333333333333333</v>
      </c>
    </row>
    <row r="121" spans="1:18" ht="12.75" customHeight="1">
      <c r="A121" s="28" t="s">
        <v>26</v>
      </c>
      <c r="D121" s="1">
        <v>6</v>
      </c>
      <c r="K121" s="29"/>
      <c r="L121" s="2"/>
      <c r="M121" s="2"/>
      <c r="O121" s="2">
        <f>D121/C120</f>
        <v>0.8571428571428571</v>
      </c>
      <c r="P121" s="24">
        <v>6</v>
      </c>
      <c r="Q121" s="25">
        <f t="shared" si="18"/>
        <v>0.8571428571428571</v>
      </c>
      <c r="R121" s="2">
        <f t="shared" si="19"/>
        <v>0.1428571428571429</v>
      </c>
    </row>
    <row r="122" spans="1:18" ht="12.75" customHeight="1">
      <c r="A122" s="28" t="s">
        <v>27</v>
      </c>
      <c r="E122" s="1">
        <v>5</v>
      </c>
      <c r="K122" s="29"/>
      <c r="L122" s="2"/>
      <c r="M122" s="2"/>
      <c r="O122" s="2">
        <f>E122/D121</f>
        <v>0.83333333333333337</v>
      </c>
      <c r="P122" s="24">
        <v>5</v>
      </c>
      <c r="Q122" s="25">
        <f t="shared" si="18"/>
        <v>0.83333333333333337</v>
      </c>
      <c r="R122" s="2">
        <f t="shared" si="19"/>
        <v>0.16666666666666663</v>
      </c>
    </row>
    <row r="123" spans="1:18" ht="12.75" customHeight="1">
      <c r="A123" s="28" t="s">
        <v>28</v>
      </c>
      <c r="F123" s="1">
        <v>5</v>
      </c>
      <c r="K123" s="29"/>
      <c r="L123" s="2"/>
      <c r="M123" s="2"/>
      <c r="O123" s="2">
        <f>F123/E122</f>
        <v>1</v>
      </c>
      <c r="P123" s="24">
        <v>5</v>
      </c>
      <c r="Q123" s="25">
        <f t="shared" si="18"/>
        <v>1</v>
      </c>
      <c r="R123" s="2">
        <f t="shared" si="19"/>
        <v>0</v>
      </c>
    </row>
    <row r="124" spans="1:18" ht="12.75" customHeight="1">
      <c r="A124" s="28" t="s">
        <v>29</v>
      </c>
      <c r="G124" s="1">
        <v>5</v>
      </c>
      <c r="K124" s="29"/>
      <c r="L124" s="2"/>
      <c r="M124" s="2"/>
      <c r="O124" s="2">
        <f>G124/F123</f>
        <v>1</v>
      </c>
      <c r="P124" s="24">
        <v>5</v>
      </c>
      <c r="Q124" s="25">
        <f t="shared" si="18"/>
        <v>1</v>
      </c>
      <c r="R124" s="2">
        <f t="shared" si="19"/>
        <v>0</v>
      </c>
    </row>
    <row r="125" spans="1:18" ht="12.75" customHeight="1">
      <c r="A125" s="28" t="s">
        <v>35</v>
      </c>
      <c r="H125" s="1">
        <v>5</v>
      </c>
      <c r="K125" s="29"/>
      <c r="L125" s="2"/>
      <c r="M125" s="2"/>
      <c r="O125" s="2">
        <f>H125/G124</f>
        <v>1</v>
      </c>
      <c r="P125" s="24">
        <v>5</v>
      </c>
      <c r="Q125" s="25">
        <f t="shared" si="18"/>
        <v>1</v>
      </c>
      <c r="R125" s="2">
        <f t="shared" si="19"/>
        <v>0</v>
      </c>
    </row>
    <row r="126" spans="1:18" ht="12.75" customHeight="1">
      <c r="A126" s="28" t="s">
        <v>36</v>
      </c>
      <c r="I126" s="1">
        <v>5</v>
      </c>
      <c r="K126" s="29"/>
      <c r="L126" s="2"/>
      <c r="M126" s="2"/>
      <c r="O126" s="2">
        <f>I126/H125</f>
        <v>1</v>
      </c>
      <c r="P126" s="24">
        <v>5</v>
      </c>
      <c r="Q126" s="25">
        <f t="shared" si="18"/>
        <v>1</v>
      </c>
      <c r="R126" s="2">
        <f t="shared" si="19"/>
        <v>0</v>
      </c>
    </row>
    <row r="127" spans="1:18" ht="12.75" customHeight="1">
      <c r="A127" s="28" t="s">
        <v>45</v>
      </c>
      <c r="J127" s="1">
        <v>5</v>
      </c>
      <c r="K127" s="29">
        <v>5</v>
      </c>
      <c r="L127" s="2"/>
      <c r="M127" s="2"/>
      <c r="O127" s="2">
        <f>J127/I126</f>
        <v>1</v>
      </c>
      <c r="P127" s="24">
        <v>5</v>
      </c>
      <c r="Q127" s="25">
        <f t="shared" si="18"/>
        <v>1</v>
      </c>
      <c r="R127" s="2">
        <f t="shared" si="19"/>
        <v>0</v>
      </c>
    </row>
    <row r="128" spans="1:18" ht="12.75" customHeight="1">
      <c r="K128" s="1">
        <f>SUM(K127)</f>
        <v>5</v>
      </c>
      <c r="L128" s="2">
        <f>K127/B119</f>
        <v>0.33333333333333331</v>
      </c>
      <c r="M128" s="2">
        <f>K128/B119</f>
        <v>0.33333333333333331</v>
      </c>
      <c r="N128" s="2">
        <f>M128-L128</f>
        <v>0</v>
      </c>
      <c r="O128" s="2"/>
    </row>
    <row r="129" spans="1:18" ht="12.75" customHeight="1">
      <c r="A129" s="3" t="s">
        <v>50</v>
      </c>
      <c r="L129" s="2"/>
      <c r="M129" s="2"/>
      <c r="O129" s="2"/>
    </row>
    <row r="130" spans="1:18" ht="25.5" customHeight="1">
      <c r="B130" s="160" t="s">
        <v>1</v>
      </c>
      <c r="C130" s="161"/>
      <c r="D130" s="161"/>
      <c r="E130" s="161"/>
      <c r="F130" s="161"/>
      <c r="G130" s="161"/>
      <c r="H130" s="161"/>
      <c r="I130" s="161"/>
      <c r="J130" s="161"/>
      <c r="L130" s="4" t="s">
        <v>2</v>
      </c>
      <c r="M130" s="4" t="s">
        <v>3</v>
      </c>
      <c r="N130" s="5" t="s">
        <v>4</v>
      </c>
      <c r="O130" s="4" t="s">
        <v>5</v>
      </c>
      <c r="P130" s="6" t="s">
        <v>6</v>
      </c>
      <c r="Q130" s="6" t="s">
        <v>7</v>
      </c>
      <c r="R130" s="7" t="s">
        <v>8</v>
      </c>
    </row>
    <row r="131" spans="1:18" ht="12.75" customHeight="1">
      <c r="A131" s="9" t="s">
        <v>9</v>
      </c>
      <c r="B131" s="10">
        <v>1</v>
      </c>
      <c r="C131" s="10">
        <v>2</v>
      </c>
      <c r="D131" s="10">
        <v>3</v>
      </c>
      <c r="E131" s="10">
        <v>4</v>
      </c>
      <c r="F131" s="10">
        <v>5</v>
      </c>
      <c r="G131" s="10">
        <v>6</v>
      </c>
      <c r="H131" s="10">
        <v>7</v>
      </c>
      <c r="I131" s="10">
        <v>8</v>
      </c>
      <c r="J131" s="10">
        <v>9</v>
      </c>
      <c r="K131" s="11" t="s">
        <v>10</v>
      </c>
      <c r="L131" s="12"/>
      <c r="M131" s="12"/>
      <c r="N131" s="13"/>
      <c r="O131" s="14"/>
      <c r="P131" s="15"/>
      <c r="Q131" s="15"/>
      <c r="R131" s="2"/>
    </row>
    <row r="132" spans="1:18" ht="12.75" customHeight="1">
      <c r="A132" s="28" t="s">
        <v>25</v>
      </c>
      <c r="B132" s="19">
        <v>31</v>
      </c>
      <c r="C132" s="19"/>
      <c r="D132" s="19"/>
      <c r="E132" s="19"/>
      <c r="F132" s="19"/>
      <c r="G132" s="19"/>
      <c r="H132" s="19"/>
      <c r="I132" s="19"/>
      <c r="J132" s="19"/>
      <c r="K132" s="29"/>
      <c r="L132" s="12"/>
      <c r="M132" s="12"/>
      <c r="N132" s="13"/>
      <c r="O132" s="14"/>
      <c r="P132" s="21">
        <f>B132</f>
        <v>31</v>
      </c>
      <c r="Q132" s="15"/>
      <c r="R132" s="2"/>
    </row>
    <row r="133" spans="1:18" ht="12.75" customHeight="1">
      <c r="A133" s="28" t="s">
        <v>26</v>
      </c>
      <c r="C133" s="1">
        <v>16</v>
      </c>
      <c r="K133" s="29"/>
      <c r="L133" s="2"/>
      <c r="M133" s="2"/>
      <c r="O133" s="14">
        <f>C133/B132</f>
        <v>0.5161290322580645</v>
      </c>
      <c r="P133" s="24">
        <v>16</v>
      </c>
      <c r="Q133" s="25">
        <f t="shared" ref="Q133:Q140" si="20">P133/P132</f>
        <v>0.5161290322580645</v>
      </c>
      <c r="R133" s="2">
        <f t="shared" ref="R133:R140" si="21">100%-Q133</f>
        <v>0.4838709677419355</v>
      </c>
    </row>
    <row r="134" spans="1:18" ht="12.75" customHeight="1">
      <c r="A134" s="28" t="s">
        <v>27</v>
      </c>
      <c r="D134" s="1">
        <v>14</v>
      </c>
      <c r="K134" s="29"/>
      <c r="L134" s="2"/>
      <c r="M134" s="2"/>
      <c r="O134" s="2">
        <f>D134/C133</f>
        <v>0.875</v>
      </c>
      <c r="P134" s="24">
        <v>14</v>
      </c>
      <c r="Q134" s="25">
        <f t="shared" si="20"/>
        <v>0.875</v>
      </c>
      <c r="R134" s="2">
        <f t="shared" si="21"/>
        <v>0.125</v>
      </c>
    </row>
    <row r="135" spans="1:18" ht="12.75" customHeight="1">
      <c r="A135" s="28" t="s">
        <v>28</v>
      </c>
      <c r="E135" s="1">
        <v>10</v>
      </c>
      <c r="K135" s="29"/>
      <c r="L135" s="2"/>
      <c r="M135" s="2"/>
      <c r="O135" s="2">
        <f>E135/D134</f>
        <v>0.7142857142857143</v>
      </c>
      <c r="P135" s="24">
        <v>13</v>
      </c>
      <c r="Q135" s="25">
        <f t="shared" si="20"/>
        <v>0.9285714285714286</v>
      </c>
      <c r="R135" s="2">
        <f t="shared" si="21"/>
        <v>7.1428571428571397E-2</v>
      </c>
    </row>
    <row r="136" spans="1:18" ht="12.75" customHeight="1">
      <c r="A136" s="28" t="s">
        <v>29</v>
      </c>
      <c r="F136" s="1">
        <v>10</v>
      </c>
      <c r="K136" s="29"/>
      <c r="L136" s="2"/>
      <c r="M136" s="2"/>
      <c r="O136" s="2">
        <f>F136/E135</f>
        <v>1</v>
      </c>
      <c r="P136" s="24">
        <v>14</v>
      </c>
      <c r="Q136" s="25">
        <f t="shared" si="20"/>
        <v>1.0769230769230769</v>
      </c>
      <c r="R136" s="2">
        <f t="shared" si="21"/>
        <v>-7.6923076923076872E-2</v>
      </c>
    </row>
    <row r="137" spans="1:18" ht="12.75" customHeight="1">
      <c r="A137" s="28" t="s">
        <v>35</v>
      </c>
      <c r="G137" s="1">
        <v>10</v>
      </c>
      <c r="K137" s="29"/>
      <c r="L137" s="2"/>
      <c r="M137" s="2"/>
      <c r="O137" s="2">
        <f>G137/F136</f>
        <v>1</v>
      </c>
      <c r="P137" s="24">
        <v>12</v>
      </c>
      <c r="Q137" s="25">
        <f t="shared" si="20"/>
        <v>0.8571428571428571</v>
      </c>
      <c r="R137" s="2">
        <f t="shared" si="21"/>
        <v>0.1428571428571429</v>
      </c>
    </row>
    <row r="138" spans="1:18" ht="12.75" customHeight="1">
      <c r="A138" s="28" t="s">
        <v>36</v>
      </c>
      <c r="H138" s="1">
        <v>10</v>
      </c>
      <c r="K138" s="29"/>
      <c r="L138" s="2"/>
      <c r="M138" s="2"/>
      <c r="O138" s="2">
        <f>H138/G137</f>
        <v>1</v>
      </c>
      <c r="P138" s="24">
        <v>13</v>
      </c>
      <c r="Q138" s="25">
        <f t="shared" si="20"/>
        <v>1.0833333333333333</v>
      </c>
      <c r="R138" s="2">
        <f t="shared" si="21"/>
        <v>-8.3333333333333259E-2</v>
      </c>
    </row>
    <row r="139" spans="1:18" ht="12.75" customHeight="1">
      <c r="A139" s="28" t="s">
        <v>45</v>
      </c>
      <c r="I139" s="1">
        <v>10</v>
      </c>
      <c r="K139" s="29"/>
      <c r="L139" s="2"/>
      <c r="M139" s="2"/>
      <c r="O139" s="2">
        <f>I139/H138</f>
        <v>1</v>
      </c>
      <c r="P139" s="24">
        <v>12</v>
      </c>
      <c r="Q139" s="25">
        <f t="shared" si="20"/>
        <v>0.92307692307692313</v>
      </c>
      <c r="R139" s="2">
        <f t="shared" si="21"/>
        <v>7.6923076923076872E-2</v>
      </c>
    </row>
    <row r="140" spans="1:18" ht="12.75" customHeight="1">
      <c r="A140" s="28" t="s">
        <v>46</v>
      </c>
      <c r="J140" s="1">
        <v>10</v>
      </c>
      <c r="K140" s="29">
        <v>10</v>
      </c>
      <c r="L140" s="2"/>
      <c r="M140" s="2"/>
      <c r="O140" s="2">
        <f>J140/I139</f>
        <v>1</v>
      </c>
      <c r="P140" s="24">
        <v>12</v>
      </c>
      <c r="Q140" s="25">
        <f t="shared" si="20"/>
        <v>1</v>
      </c>
      <c r="R140" s="2">
        <f t="shared" si="21"/>
        <v>0</v>
      </c>
    </row>
    <row r="141" spans="1:18" ht="12.75" customHeight="1">
      <c r="A141" s="28" t="s">
        <v>47</v>
      </c>
      <c r="J141" s="1">
        <v>5</v>
      </c>
      <c r="K141" s="29"/>
      <c r="L141" s="2"/>
      <c r="M141" s="2"/>
      <c r="O141" s="2"/>
      <c r="P141" s="24">
        <v>8</v>
      </c>
      <c r="Q141" s="25"/>
      <c r="R141" s="2"/>
    </row>
    <row r="142" spans="1:18" ht="12.75" customHeight="1">
      <c r="A142" s="28" t="s">
        <v>48</v>
      </c>
      <c r="J142" s="1">
        <v>5</v>
      </c>
      <c r="K142" s="29"/>
      <c r="L142" s="2"/>
      <c r="M142" s="2"/>
      <c r="O142" s="2"/>
      <c r="P142" s="24">
        <v>5</v>
      </c>
      <c r="Q142" s="25"/>
      <c r="R142" s="2"/>
    </row>
    <row r="143" spans="1:18" ht="12.75" customHeight="1">
      <c r="A143" s="28" t="s">
        <v>51</v>
      </c>
      <c r="J143" s="1">
        <v>5</v>
      </c>
      <c r="K143" s="29"/>
      <c r="L143" s="2"/>
      <c r="M143" s="2"/>
      <c r="O143" s="2"/>
      <c r="P143" s="24">
        <v>5</v>
      </c>
      <c r="Q143" s="25"/>
      <c r="R143" s="2"/>
    </row>
    <row r="144" spans="1:18" ht="12.75" customHeight="1">
      <c r="A144" s="28" t="s">
        <v>53</v>
      </c>
      <c r="J144" s="1">
        <v>3</v>
      </c>
      <c r="K144" s="29"/>
      <c r="L144" s="2"/>
      <c r="M144" s="2"/>
      <c r="O144" s="2"/>
      <c r="P144" s="24">
        <v>3</v>
      </c>
      <c r="Q144" s="25"/>
      <c r="R144" s="2"/>
    </row>
    <row r="145" spans="1:18" ht="12.75" customHeight="1">
      <c r="K145" s="1">
        <f>SUM(K140)</f>
        <v>10</v>
      </c>
      <c r="L145" s="2">
        <f>K140/B132</f>
        <v>0.32258064516129031</v>
      </c>
      <c r="M145" s="2">
        <f>K145/B132</f>
        <v>0.32258064516129031</v>
      </c>
      <c r="N145" s="2">
        <f>M145-L145</f>
        <v>0</v>
      </c>
      <c r="O145" s="2"/>
    </row>
    <row r="146" spans="1:18" ht="12.75" customHeight="1">
      <c r="A146" s="3" t="s">
        <v>52</v>
      </c>
      <c r="E146" s="117" t="s">
        <v>103</v>
      </c>
      <c r="L146" s="2"/>
      <c r="M146" s="2"/>
      <c r="O146" s="2"/>
    </row>
    <row r="147" spans="1:18" ht="12.75" customHeight="1">
      <c r="L147" s="2"/>
      <c r="M147" s="2"/>
      <c r="O147" s="2"/>
    </row>
    <row r="148" spans="1:18" ht="12.75" customHeight="1">
      <c r="A148" s="3" t="s">
        <v>54</v>
      </c>
      <c r="E148" s="117"/>
      <c r="L148" s="2"/>
      <c r="M148" s="2"/>
      <c r="O148" s="2"/>
    </row>
    <row r="149" spans="1:18" ht="25.5" customHeight="1">
      <c r="B149" s="160" t="s">
        <v>1</v>
      </c>
      <c r="C149" s="161"/>
      <c r="D149" s="161"/>
      <c r="E149" s="161"/>
      <c r="F149" s="161"/>
      <c r="G149" s="161"/>
      <c r="H149" s="161"/>
      <c r="I149" s="161"/>
      <c r="J149" s="161"/>
      <c r="L149" s="4" t="s">
        <v>2</v>
      </c>
      <c r="M149" s="4" t="s">
        <v>3</v>
      </c>
      <c r="N149" s="5" t="s">
        <v>4</v>
      </c>
      <c r="O149" s="4" t="s">
        <v>5</v>
      </c>
      <c r="P149" s="6" t="s">
        <v>6</v>
      </c>
      <c r="Q149" s="6" t="s">
        <v>7</v>
      </c>
      <c r="R149" s="7" t="s">
        <v>8</v>
      </c>
    </row>
    <row r="150" spans="1:18" ht="12.75" customHeight="1">
      <c r="A150" s="9" t="s">
        <v>9</v>
      </c>
      <c r="B150" s="10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1" t="s">
        <v>10</v>
      </c>
      <c r="L150" s="12"/>
      <c r="M150" s="12"/>
      <c r="N150" s="13"/>
      <c r="O150" s="14"/>
      <c r="P150" s="15"/>
      <c r="Q150" s="15"/>
      <c r="R150" s="2"/>
    </row>
    <row r="151" spans="1:18" ht="12.75" customHeight="1">
      <c r="A151" s="28" t="s">
        <v>27</v>
      </c>
      <c r="B151" s="19">
        <v>24</v>
      </c>
      <c r="C151" s="19"/>
      <c r="D151" s="19"/>
      <c r="E151" s="19"/>
      <c r="F151" s="19"/>
      <c r="G151" s="19"/>
      <c r="H151" s="19"/>
      <c r="I151" s="19"/>
      <c r="J151" s="19"/>
      <c r="K151" s="29"/>
      <c r="L151" s="12"/>
      <c r="M151" s="12"/>
      <c r="N151" s="13"/>
      <c r="O151" s="14"/>
      <c r="P151" s="21">
        <f>B151</f>
        <v>24</v>
      </c>
      <c r="Q151" s="15"/>
      <c r="R151" s="2"/>
    </row>
    <row r="152" spans="1:18" ht="12.75" customHeight="1">
      <c r="A152" s="28" t="s">
        <v>28</v>
      </c>
      <c r="C152" s="1">
        <v>18</v>
      </c>
      <c r="K152" s="29"/>
      <c r="L152" s="2"/>
      <c r="M152" s="2"/>
      <c r="O152" s="14">
        <f>C152/B151</f>
        <v>0.75</v>
      </c>
      <c r="P152" s="24">
        <v>18</v>
      </c>
      <c r="Q152" s="25">
        <f t="shared" ref="Q152:Q159" si="22">P152/P151</f>
        <v>0.75</v>
      </c>
      <c r="R152" s="2">
        <f t="shared" ref="R152:R159" si="23">100%-Q152</f>
        <v>0.25</v>
      </c>
    </row>
    <row r="153" spans="1:18" ht="12.75" customHeight="1">
      <c r="A153" s="28" t="s">
        <v>29</v>
      </c>
      <c r="D153" s="1">
        <v>17</v>
      </c>
      <c r="K153" s="29"/>
      <c r="L153" s="2"/>
      <c r="M153" s="2"/>
      <c r="O153" s="2">
        <f>D153/C152</f>
        <v>0.94444444444444442</v>
      </c>
      <c r="P153" s="24">
        <v>18</v>
      </c>
      <c r="Q153" s="25">
        <f t="shared" si="22"/>
        <v>1</v>
      </c>
      <c r="R153" s="2">
        <f t="shared" si="23"/>
        <v>0</v>
      </c>
    </row>
    <row r="154" spans="1:18" ht="12.75" customHeight="1">
      <c r="A154" s="28" t="s">
        <v>35</v>
      </c>
      <c r="E154" s="1">
        <v>13</v>
      </c>
      <c r="K154" s="29"/>
      <c r="L154" s="2"/>
      <c r="M154" s="2"/>
      <c r="O154" s="2">
        <f>E154/D153</f>
        <v>0.76470588235294112</v>
      </c>
      <c r="P154" s="24">
        <v>17</v>
      </c>
      <c r="Q154" s="25">
        <f t="shared" si="22"/>
        <v>0.94444444444444442</v>
      </c>
      <c r="R154" s="2">
        <f t="shared" si="23"/>
        <v>5.555555555555558E-2</v>
      </c>
    </row>
    <row r="155" spans="1:18" ht="12.75" customHeight="1">
      <c r="A155" s="28" t="s">
        <v>36</v>
      </c>
      <c r="F155" s="1">
        <v>12</v>
      </c>
      <c r="K155" s="29"/>
      <c r="L155" s="2"/>
      <c r="M155" s="2"/>
      <c r="O155" s="2">
        <f>F155/E154</f>
        <v>0.92307692307692313</v>
      </c>
      <c r="P155" s="24">
        <v>15</v>
      </c>
      <c r="Q155" s="25">
        <f t="shared" si="22"/>
        <v>0.88235294117647056</v>
      </c>
      <c r="R155" s="2">
        <f t="shared" si="23"/>
        <v>0.11764705882352944</v>
      </c>
    </row>
    <row r="156" spans="1:18" ht="12.75" customHeight="1">
      <c r="A156" s="28" t="s">
        <v>45</v>
      </c>
      <c r="G156" s="1">
        <v>11</v>
      </c>
      <c r="K156" s="29"/>
      <c r="L156" s="2"/>
      <c r="M156" s="2"/>
      <c r="O156" s="2">
        <f>G156/F155</f>
        <v>0.91666666666666663</v>
      </c>
      <c r="P156" s="24">
        <v>15</v>
      </c>
      <c r="Q156" s="25">
        <f t="shared" si="22"/>
        <v>1</v>
      </c>
      <c r="R156" s="2">
        <f t="shared" si="23"/>
        <v>0</v>
      </c>
    </row>
    <row r="157" spans="1:18" ht="12.75" customHeight="1">
      <c r="A157" s="28" t="s">
        <v>46</v>
      </c>
      <c r="H157" s="1">
        <v>7</v>
      </c>
      <c r="K157" s="29"/>
      <c r="L157" s="2"/>
      <c r="M157" s="2"/>
      <c r="O157" s="2">
        <f>H157/G156</f>
        <v>0.63636363636363635</v>
      </c>
      <c r="P157" s="24">
        <v>15</v>
      </c>
      <c r="Q157" s="25">
        <f t="shared" si="22"/>
        <v>1</v>
      </c>
      <c r="R157" s="2">
        <f t="shared" si="23"/>
        <v>0</v>
      </c>
    </row>
    <row r="158" spans="1:18" ht="12.75" customHeight="1">
      <c r="A158" s="28" t="s">
        <v>47</v>
      </c>
      <c r="I158" s="1">
        <v>7</v>
      </c>
      <c r="K158" s="29"/>
      <c r="L158" s="2"/>
      <c r="M158" s="2"/>
      <c r="O158" s="2">
        <f>I158/H157</f>
        <v>1</v>
      </c>
      <c r="P158" s="24">
        <v>15</v>
      </c>
      <c r="Q158" s="25">
        <f t="shared" si="22"/>
        <v>1</v>
      </c>
      <c r="R158" s="2">
        <f t="shared" si="23"/>
        <v>0</v>
      </c>
    </row>
    <row r="159" spans="1:18" ht="12.75" customHeight="1">
      <c r="A159" s="28" t="s">
        <v>48</v>
      </c>
      <c r="J159" s="1">
        <v>7</v>
      </c>
      <c r="K159" s="29">
        <v>7</v>
      </c>
      <c r="L159" s="2"/>
      <c r="M159" s="2"/>
      <c r="O159" s="2">
        <f>J159/I158</f>
        <v>1</v>
      </c>
      <c r="P159" s="24">
        <v>11</v>
      </c>
      <c r="Q159" s="25">
        <f t="shared" si="22"/>
        <v>0.73333333333333328</v>
      </c>
      <c r="R159" s="2">
        <f t="shared" si="23"/>
        <v>0.26666666666666672</v>
      </c>
    </row>
    <row r="160" spans="1:18" ht="12.75" customHeight="1">
      <c r="A160" s="28" t="s">
        <v>51</v>
      </c>
      <c r="J160" s="1">
        <v>4</v>
      </c>
      <c r="K160" s="29">
        <v>1</v>
      </c>
      <c r="L160" s="2"/>
      <c r="M160" s="2"/>
      <c r="O160" s="2"/>
      <c r="P160" s="24">
        <v>4</v>
      </c>
      <c r="Q160" s="25"/>
      <c r="R160" s="2"/>
    </row>
    <row r="161" spans="1:18" ht="12.75" customHeight="1">
      <c r="A161" s="28" t="s">
        <v>53</v>
      </c>
      <c r="J161" s="1">
        <v>2</v>
      </c>
      <c r="K161" s="29">
        <v>1</v>
      </c>
      <c r="L161" s="2"/>
      <c r="M161" s="2"/>
      <c r="O161" s="2"/>
      <c r="P161" s="24">
        <v>2</v>
      </c>
      <c r="Q161" s="25"/>
      <c r="R161" s="2"/>
    </row>
    <row r="162" spans="1:18" ht="12.75" customHeight="1">
      <c r="A162" s="28" t="s">
        <v>56</v>
      </c>
      <c r="J162" s="1">
        <v>1</v>
      </c>
      <c r="K162" s="29"/>
      <c r="L162" s="2"/>
      <c r="M162" s="2"/>
      <c r="O162" s="2"/>
      <c r="P162" s="24">
        <v>1</v>
      </c>
      <c r="Q162" s="25"/>
      <c r="R162" s="2"/>
    </row>
    <row r="163" spans="1:18" ht="12.75" customHeight="1">
      <c r="K163" s="1">
        <f>SUM(K159:K161)</f>
        <v>9</v>
      </c>
      <c r="L163" s="2">
        <f>K159/B151</f>
        <v>0.29166666666666669</v>
      </c>
      <c r="M163" s="2">
        <f>K163/B151</f>
        <v>0.375</v>
      </c>
      <c r="N163" s="2">
        <f>M163-L163</f>
        <v>8.3333333333333315E-2</v>
      </c>
      <c r="O163" s="2"/>
    </row>
    <row r="164" spans="1:18" ht="12.75" customHeight="1">
      <c r="A164" s="3" t="s">
        <v>55</v>
      </c>
      <c r="E164" s="117"/>
      <c r="L164" s="2"/>
      <c r="M164" s="2"/>
      <c r="O164" s="2"/>
    </row>
    <row r="165" spans="1:18" ht="25.5" customHeight="1">
      <c r="B165" s="160" t="s">
        <v>1</v>
      </c>
      <c r="C165" s="161"/>
      <c r="D165" s="161"/>
      <c r="E165" s="161"/>
      <c r="F165" s="161"/>
      <c r="G165" s="161"/>
      <c r="H165" s="161"/>
      <c r="I165" s="161"/>
      <c r="J165" s="161"/>
      <c r="L165" s="4" t="s">
        <v>2</v>
      </c>
      <c r="M165" s="4" t="s">
        <v>3</v>
      </c>
      <c r="N165" s="5" t="s">
        <v>4</v>
      </c>
      <c r="O165" s="4" t="s">
        <v>5</v>
      </c>
      <c r="P165" s="6" t="s">
        <v>6</v>
      </c>
      <c r="Q165" s="6" t="s">
        <v>7</v>
      </c>
      <c r="R165" s="7" t="s">
        <v>8</v>
      </c>
    </row>
    <row r="166" spans="1:18" ht="12.75" customHeight="1">
      <c r="A166" s="9" t="s">
        <v>9</v>
      </c>
      <c r="B166" s="10">
        <v>1</v>
      </c>
      <c r="C166" s="10">
        <v>2</v>
      </c>
      <c r="D166" s="10">
        <v>3</v>
      </c>
      <c r="E166" s="10">
        <v>4</v>
      </c>
      <c r="F166" s="10">
        <v>5</v>
      </c>
      <c r="G166" s="10">
        <v>6</v>
      </c>
      <c r="H166" s="10">
        <v>7</v>
      </c>
      <c r="I166" s="10">
        <v>8</v>
      </c>
      <c r="J166" s="10">
        <v>9</v>
      </c>
      <c r="K166" s="11" t="s">
        <v>10</v>
      </c>
      <c r="L166" s="12"/>
      <c r="M166" s="12"/>
      <c r="N166" s="13"/>
      <c r="O166" s="14"/>
      <c r="P166" s="15"/>
      <c r="Q166" s="15"/>
      <c r="R166" s="2"/>
    </row>
    <row r="167" spans="1:18" ht="12.75" customHeight="1">
      <c r="A167" s="28" t="s">
        <v>28</v>
      </c>
      <c r="B167" s="19">
        <v>16</v>
      </c>
      <c r="C167" s="19"/>
      <c r="D167" s="19"/>
      <c r="E167" s="19"/>
      <c r="F167" s="19"/>
      <c r="G167" s="19"/>
      <c r="H167" s="19"/>
      <c r="I167" s="19"/>
      <c r="J167" s="19"/>
      <c r="K167" s="29"/>
      <c r="L167" s="12"/>
      <c r="M167" s="12"/>
      <c r="N167" s="13"/>
      <c r="O167" s="14"/>
      <c r="P167" s="21">
        <f>B167</f>
        <v>16</v>
      </c>
      <c r="Q167" s="15"/>
      <c r="R167" s="2"/>
    </row>
    <row r="168" spans="1:18" ht="12.75" customHeight="1">
      <c r="A168" s="28" t="s">
        <v>29</v>
      </c>
      <c r="C168" s="1">
        <v>13</v>
      </c>
      <c r="K168" s="29"/>
      <c r="L168" s="2"/>
      <c r="M168" s="2"/>
      <c r="O168" s="2">
        <f>C168/B167</f>
        <v>0.8125</v>
      </c>
      <c r="P168" s="21">
        <v>13</v>
      </c>
      <c r="Q168" s="25">
        <f t="shared" ref="Q168:Q175" si="24">P168/P167</f>
        <v>0.8125</v>
      </c>
      <c r="R168" s="2">
        <f t="shared" ref="R168:R175" si="25">100%-Q168</f>
        <v>0.1875</v>
      </c>
    </row>
    <row r="169" spans="1:18" ht="12.75" customHeight="1">
      <c r="A169" s="28" t="s">
        <v>35</v>
      </c>
      <c r="D169" s="1">
        <v>13</v>
      </c>
      <c r="K169" s="29"/>
      <c r="L169" s="2"/>
      <c r="M169" s="2"/>
      <c r="O169" s="2">
        <f>D169/C168</f>
        <v>1</v>
      </c>
      <c r="P169" s="21">
        <v>13</v>
      </c>
      <c r="Q169" s="25">
        <f t="shared" si="24"/>
        <v>1</v>
      </c>
      <c r="R169" s="2">
        <f t="shared" si="25"/>
        <v>0</v>
      </c>
    </row>
    <row r="170" spans="1:18" ht="12.75" customHeight="1">
      <c r="A170" s="28" t="s">
        <v>36</v>
      </c>
      <c r="E170" s="1">
        <v>13</v>
      </c>
      <c r="K170" s="29"/>
      <c r="L170" s="2"/>
      <c r="M170" s="2"/>
      <c r="O170" s="2">
        <f>E170/D169</f>
        <v>1</v>
      </c>
      <c r="P170" s="21">
        <v>13</v>
      </c>
      <c r="Q170" s="25">
        <f t="shared" si="24"/>
        <v>1</v>
      </c>
      <c r="R170" s="2">
        <f t="shared" si="25"/>
        <v>0</v>
      </c>
    </row>
    <row r="171" spans="1:18" ht="12.75" customHeight="1">
      <c r="A171" s="28" t="s">
        <v>45</v>
      </c>
      <c r="F171" s="1">
        <v>7</v>
      </c>
      <c r="K171" s="29"/>
      <c r="L171" s="2"/>
      <c r="M171" s="2"/>
      <c r="O171" s="2">
        <f>F171/E170</f>
        <v>0.53846153846153844</v>
      </c>
      <c r="P171" s="21">
        <v>13</v>
      </c>
      <c r="Q171" s="25">
        <f t="shared" si="24"/>
        <v>1</v>
      </c>
      <c r="R171" s="2">
        <f t="shared" si="25"/>
        <v>0</v>
      </c>
    </row>
    <row r="172" spans="1:18" ht="12.75" customHeight="1">
      <c r="A172" s="28" t="s">
        <v>46</v>
      </c>
      <c r="G172" s="1">
        <v>5</v>
      </c>
      <c r="K172" s="29"/>
      <c r="L172" s="2"/>
      <c r="M172" s="2"/>
      <c r="O172" s="2">
        <f>G172/F171</f>
        <v>0.7142857142857143</v>
      </c>
      <c r="P172" s="21">
        <v>13</v>
      </c>
      <c r="Q172" s="25">
        <f t="shared" si="24"/>
        <v>1</v>
      </c>
      <c r="R172" s="2">
        <f t="shared" si="25"/>
        <v>0</v>
      </c>
    </row>
    <row r="173" spans="1:18" ht="12.75" customHeight="1">
      <c r="A173" s="28" t="s">
        <v>47</v>
      </c>
      <c r="H173" s="1">
        <v>5</v>
      </c>
      <c r="K173" s="29"/>
      <c r="L173" s="2"/>
      <c r="M173" s="2"/>
      <c r="O173" s="2">
        <f>H173/G172</f>
        <v>1</v>
      </c>
      <c r="P173" s="21">
        <v>13</v>
      </c>
      <c r="Q173" s="25">
        <f t="shared" si="24"/>
        <v>1</v>
      </c>
      <c r="R173" s="2">
        <f t="shared" si="25"/>
        <v>0</v>
      </c>
    </row>
    <row r="174" spans="1:18" ht="12.75" customHeight="1">
      <c r="A174" s="28" t="s">
        <v>48</v>
      </c>
      <c r="I174" s="1">
        <v>5</v>
      </c>
      <c r="K174" s="29"/>
      <c r="L174" s="2"/>
      <c r="M174" s="2"/>
      <c r="O174" s="2">
        <f>I174/H173</f>
        <v>1</v>
      </c>
      <c r="P174" s="21">
        <v>13</v>
      </c>
      <c r="Q174" s="25">
        <f t="shared" si="24"/>
        <v>1</v>
      </c>
      <c r="R174" s="2">
        <f t="shared" si="25"/>
        <v>0</v>
      </c>
    </row>
    <row r="175" spans="1:18" ht="12.75" customHeight="1">
      <c r="A175" s="28" t="s">
        <v>51</v>
      </c>
      <c r="J175" s="1">
        <v>5</v>
      </c>
      <c r="K175" s="29">
        <v>4</v>
      </c>
      <c r="L175" s="2"/>
      <c r="M175" s="2"/>
      <c r="O175" s="2">
        <f>J175/I174</f>
        <v>1</v>
      </c>
      <c r="P175" s="21">
        <v>13</v>
      </c>
      <c r="Q175" s="25">
        <f t="shared" si="24"/>
        <v>1</v>
      </c>
      <c r="R175" s="2">
        <f t="shared" si="25"/>
        <v>0</v>
      </c>
    </row>
    <row r="176" spans="1:18" ht="12.75" customHeight="1">
      <c r="A176" s="28" t="s">
        <v>53</v>
      </c>
      <c r="J176" s="1">
        <v>7</v>
      </c>
      <c r="K176" s="29">
        <v>6</v>
      </c>
      <c r="L176" s="2"/>
      <c r="M176" s="2"/>
      <c r="O176" s="2"/>
      <c r="P176" s="21">
        <v>9</v>
      </c>
      <c r="Q176" s="25"/>
      <c r="R176" s="2"/>
    </row>
    <row r="177" spans="1:22" ht="12.75" customHeight="1">
      <c r="A177" s="28" t="s">
        <v>56</v>
      </c>
      <c r="J177" s="1">
        <v>2</v>
      </c>
      <c r="K177" s="29">
        <v>2</v>
      </c>
      <c r="L177" s="2"/>
      <c r="M177" s="2"/>
      <c r="O177" s="2"/>
      <c r="P177" s="21">
        <v>2</v>
      </c>
      <c r="Q177" s="25"/>
      <c r="R177" s="2"/>
      <c r="S177" s="1" t="s">
        <v>58</v>
      </c>
      <c r="T177" s="1">
        <v>12</v>
      </c>
      <c r="U177" s="1">
        <f>SUM(K175:K177)</f>
        <v>12</v>
      </c>
      <c r="V177" s="1" t="s">
        <v>10</v>
      </c>
    </row>
    <row r="178" spans="1:22" ht="12.75" customHeight="1">
      <c r="K178" s="1">
        <f>SUM(K175:K177)</f>
        <v>12</v>
      </c>
      <c r="L178" s="2">
        <f>K175/B167</f>
        <v>0.25</v>
      </c>
      <c r="M178" s="2">
        <f>K178/B167</f>
        <v>0.75</v>
      </c>
      <c r="N178" s="2">
        <f>M178-L178</f>
        <v>0.5</v>
      </c>
      <c r="O178" s="2"/>
      <c r="S178" s="1" t="s">
        <v>60</v>
      </c>
      <c r="T178" s="25">
        <f>T177/B167</f>
        <v>0.75</v>
      </c>
      <c r="U178" s="25">
        <f>T177/U177</f>
        <v>1</v>
      </c>
      <c r="V178" s="1" t="s">
        <v>61</v>
      </c>
    </row>
    <row r="179" spans="1:22" ht="12.75" customHeight="1">
      <c r="L179" s="2"/>
      <c r="M179" s="2"/>
      <c r="N179" s="2"/>
      <c r="O179" s="2"/>
      <c r="S179" s="1"/>
      <c r="T179" s="25"/>
      <c r="U179" s="25"/>
      <c r="V179" s="1"/>
    </row>
    <row r="180" spans="1:22" ht="12.75" customHeight="1">
      <c r="A180" s="3" t="s">
        <v>62</v>
      </c>
      <c r="E180" s="117"/>
      <c r="L180" s="2"/>
      <c r="M180" s="2"/>
      <c r="O180" s="2"/>
    </row>
    <row r="181" spans="1:22" ht="25.5" customHeight="1">
      <c r="B181" s="160" t="s">
        <v>1</v>
      </c>
      <c r="C181" s="161"/>
      <c r="D181" s="161"/>
      <c r="E181" s="161"/>
      <c r="F181" s="161"/>
      <c r="G181" s="161"/>
      <c r="H181" s="161"/>
      <c r="I181" s="161"/>
      <c r="J181" s="161"/>
      <c r="L181" s="4" t="s">
        <v>2</v>
      </c>
      <c r="M181" s="4" t="s">
        <v>3</v>
      </c>
      <c r="N181" s="5" t="s">
        <v>4</v>
      </c>
      <c r="O181" s="4" t="s">
        <v>5</v>
      </c>
      <c r="P181" s="6" t="s">
        <v>6</v>
      </c>
      <c r="Q181" s="6" t="s">
        <v>7</v>
      </c>
      <c r="R181" s="7" t="s">
        <v>8</v>
      </c>
    </row>
    <row r="182" spans="1:22" ht="12.75" customHeight="1">
      <c r="A182" s="9" t="s">
        <v>9</v>
      </c>
      <c r="B182" s="10">
        <v>1</v>
      </c>
      <c r="C182" s="10">
        <v>2</v>
      </c>
      <c r="D182" s="10">
        <v>3</v>
      </c>
      <c r="E182" s="10">
        <v>4</v>
      </c>
      <c r="F182" s="10">
        <v>5</v>
      </c>
      <c r="G182" s="10">
        <v>6</v>
      </c>
      <c r="H182" s="10">
        <v>7</v>
      </c>
      <c r="I182" s="10">
        <v>8</v>
      </c>
      <c r="J182" s="10">
        <v>9</v>
      </c>
      <c r="K182" s="11" t="s">
        <v>10</v>
      </c>
      <c r="L182" s="12"/>
      <c r="M182" s="12"/>
      <c r="N182" s="13"/>
      <c r="O182" s="14"/>
      <c r="P182" s="15"/>
      <c r="Q182" s="15"/>
      <c r="R182" s="2"/>
    </row>
    <row r="183" spans="1:22" ht="12.75" customHeight="1">
      <c r="A183" s="28" t="s">
        <v>29</v>
      </c>
      <c r="B183" s="19">
        <v>17</v>
      </c>
      <c r="C183" s="19"/>
      <c r="D183" s="19"/>
      <c r="E183" s="19"/>
      <c r="F183" s="19"/>
      <c r="G183" s="19"/>
      <c r="H183" s="19"/>
      <c r="I183" s="19"/>
      <c r="J183" s="19"/>
      <c r="K183" s="29"/>
      <c r="L183" s="12"/>
      <c r="M183" s="12"/>
      <c r="N183" s="13"/>
      <c r="O183" s="14"/>
      <c r="P183" s="21">
        <f>B183</f>
        <v>17</v>
      </c>
      <c r="Q183" s="15"/>
      <c r="R183" s="2"/>
    </row>
    <row r="184" spans="1:22" ht="12.75" customHeight="1">
      <c r="A184" s="28" t="s">
        <v>35</v>
      </c>
      <c r="C184" s="1">
        <v>15</v>
      </c>
      <c r="K184" s="29"/>
      <c r="L184" s="2"/>
      <c r="M184" s="2"/>
      <c r="O184" s="2">
        <f>C184/B183</f>
        <v>0.88235294117647056</v>
      </c>
      <c r="P184" s="21">
        <v>15</v>
      </c>
      <c r="Q184" s="25">
        <f t="shared" ref="Q184:Q191" si="26">P184/P183</f>
        <v>0.88235294117647056</v>
      </c>
      <c r="R184" s="2">
        <f t="shared" ref="R184:R191" si="27">100%-Q184</f>
        <v>0.11764705882352944</v>
      </c>
    </row>
    <row r="185" spans="1:22" ht="12.75" customHeight="1">
      <c r="A185" s="28" t="s">
        <v>36</v>
      </c>
      <c r="D185" s="1">
        <v>14</v>
      </c>
      <c r="K185" s="29"/>
      <c r="L185" s="2"/>
      <c r="M185" s="2"/>
      <c r="O185" s="2">
        <f>D185/C184</f>
        <v>0.93333333333333335</v>
      </c>
      <c r="P185" s="21">
        <v>14</v>
      </c>
      <c r="Q185" s="25">
        <f t="shared" si="26"/>
        <v>0.93333333333333335</v>
      </c>
      <c r="R185" s="2">
        <f t="shared" si="27"/>
        <v>6.6666666666666652E-2</v>
      </c>
    </row>
    <row r="186" spans="1:22" ht="12.75" customHeight="1">
      <c r="A186" s="28" t="s">
        <v>45</v>
      </c>
      <c r="E186" s="1">
        <v>12</v>
      </c>
      <c r="K186" s="29"/>
      <c r="L186" s="2"/>
      <c r="M186" s="2"/>
      <c r="O186" s="2">
        <f>E186/D185</f>
        <v>0.8571428571428571</v>
      </c>
      <c r="P186" s="21">
        <v>14</v>
      </c>
      <c r="Q186" s="25">
        <f t="shared" si="26"/>
        <v>1</v>
      </c>
      <c r="R186" s="2">
        <f t="shared" si="27"/>
        <v>0</v>
      </c>
    </row>
    <row r="187" spans="1:22" ht="12.75" customHeight="1">
      <c r="A187" s="28" t="s">
        <v>46</v>
      </c>
      <c r="F187" s="1">
        <v>12</v>
      </c>
      <c r="K187" s="29"/>
      <c r="L187" s="2"/>
      <c r="M187" s="2"/>
      <c r="O187" s="2">
        <f>F187/E186</f>
        <v>1</v>
      </c>
      <c r="P187" s="21">
        <v>14</v>
      </c>
      <c r="Q187" s="25">
        <f t="shared" si="26"/>
        <v>1</v>
      </c>
      <c r="R187" s="2">
        <f t="shared" si="27"/>
        <v>0</v>
      </c>
    </row>
    <row r="188" spans="1:22" ht="12.75" customHeight="1">
      <c r="A188" s="1">
        <v>1001</v>
      </c>
      <c r="G188" s="1">
        <v>10</v>
      </c>
      <c r="K188" s="29"/>
      <c r="L188" s="2"/>
      <c r="M188" s="2"/>
      <c r="O188" s="2">
        <f>G188/F187</f>
        <v>0.83333333333333337</v>
      </c>
      <c r="P188" s="21">
        <v>14</v>
      </c>
      <c r="Q188" s="25">
        <f t="shared" si="26"/>
        <v>1</v>
      </c>
      <c r="R188" s="2">
        <f t="shared" si="27"/>
        <v>0</v>
      </c>
    </row>
    <row r="189" spans="1:22" ht="12.75" customHeight="1">
      <c r="A189" s="1">
        <v>1002</v>
      </c>
      <c r="H189" s="1">
        <v>10</v>
      </c>
      <c r="K189" s="29"/>
      <c r="L189" s="2"/>
      <c r="M189" s="2"/>
      <c r="O189" s="2">
        <f>H189/G188</f>
        <v>1</v>
      </c>
      <c r="P189" s="21">
        <v>13</v>
      </c>
      <c r="Q189" s="25">
        <f t="shared" si="26"/>
        <v>0.9285714285714286</v>
      </c>
      <c r="R189" s="2">
        <f t="shared" si="27"/>
        <v>7.1428571428571397E-2</v>
      </c>
    </row>
    <row r="190" spans="1:22" ht="12.75" customHeight="1">
      <c r="A190" s="1">
        <v>1101</v>
      </c>
      <c r="I190" s="1">
        <v>11</v>
      </c>
      <c r="K190" s="29"/>
      <c r="L190" s="2"/>
      <c r="M190" s="2"/>
      <c r="O190" s="2">
        <f>I190/H189</f>
        <v>1.1000000000000001</v>
      </c>
      <c r="P190" s="21">
        <v>14</v>
      </c>
      <c r="Q190" s="25">
        <f t="shared" si="26"/>
        <v>1.0769230769230769</v>
      </c>
      <c r="R190" s="2">
        <f t="shared" si="27"/>
        <v>-7.6923076923076872E-2</v>
      </c>
    </row>
    <row r="191" spans="1:22" ht="12.75" customHeight="1">
      <c r="A191" s="28" t="s">
        <v>53</v>
      </c>
      <c r="J191" s="1">
        <v>11</v>
      </c>
      <c r="K191" s="29">
        <v>8</v>
      </c>
      <c r="L191" s="2"/>
      <c r="M191" s="2"/>
      <c r="O191" s="2">
        <f>J191/I190</f>
        <v>1</v>
      </c>
      <c r="P191" s="21">
        <v>13</v>
      </c>
      <c r="Q191" s="25">
        <f t="shared" si="26"/>
        <v>0.9285714285714286</v>
      </c>
      <c r="R191" s="2">
        <f t="shared" si="27"/>
        <v>7.1428571428571397E-2</v>
      </c>
    </row>
    <row r="192" spans="1:22" ht="12.75" customHeight="1">
      <c r="A192" s="28" t="s">
        <v>56</v>
      </c>
      <c r="J192" s="1">
        <v>5</v>
      </c>
      <c r="K192" s="29">
        <v>1</v>
      </c>
      <c r="L192" s="2"/>
      <c r="M192" s="2"/>
      <c r="O192" s="2"/>
      <c r="P192" s="21">
        <v>5</v>
      </c>
      <c r="Q192" s="25"/>
      <c r="R192" s="2"/>
    </row>
    <row r="193" spans="1:22" ht="12.75" customHeight="1">
      <c r="A193" s="28" t="s">
        <v>57</v>
      </c>
      <c r="J193" s="1">
        <v>4</v>
      </c>
      <c r="K193" s="29">
        <v>1</v>
      </c>
      <c r="L193" s="2"/>
      <c r="M193" s="2"/>
      <c r="O193" s="2"/>
      <c r="P193" s="21">
        <v>4</v>
      </c>
      <c r="Q193" s="25"/>
      <c r="R193" s="2"/>
      <c r="S193" s="1" t="s">
        <v>58</v>
      </c>
      <c r="T193" s="1">
        <v>11</v>
      </c>
      <c r="U193" s="1">
        <f>K195</f>
        <v>11</v>
      </c>
      <c r="V193" s="1" t="s">
        <v>10</v>
      </c>
    </row>
    <row r="194" spans="1:22" ht="12.75" customHeight="1">
      <c r="A194" s="28" t="s">
        <v>59</v>
      </c>
      <c r="J194" s="1">
        <v>3</v>
      </c>
      <c r="K194" s="29">
        <v>1</v>
      </c>
      <c r="L194" s="2"/>
      <c r="M194" s="2"/>
      <c r="O194" s="2"/>
      <c r="P194" s="21">
        <v>3</v>
      </c>
      <c r="Q194" s="25"/>
      <c r="R194" s="2"/>
      <c r="S194" s="1" t="s">
        <v>60</v>
      </c>
      <c r="T194" s="25">
        <f>T193/B183</f>
        <v>0.6470588235294118</v>
      </c>
      <c r="U194" s="25">
        <f>T193/U193</f>
        <v>1</v>
      </c>
      <c r="V194" s="1" t="s">
        <v>61</v>
      </c>
    </row>
    <row r="195" spans="1:22" ht="12.75" customHeight="1">
      <c r="K195" s="1">
        <f>SUM(K191:K194)</f>
        <v>11</v>
      </c>
      <c r="L195" s="2">
        <f>K191/B183</f>
        <v>0.47058823529411764</v>
      </c>
      <c r="M195" s="2">
        <f>K195/B183</f>
        <v>0.6470588235294118</v>
      </c>
      <c r="N195" s="2">
        <f>M195-L195</f>
        <v>0.17647058823529416</v>
      </c>
      <c r="O195" s="2"/>
    </row>
    <row r="196" spans="1:22" ht="12.75" customHeight="1">
      <c r="L196" s="2"/>
      <c r="M196" s="2"/>
      <c r="N196" s="2"/>
      <c r="O196" s="2"/>
    </row>
    <row r="197" spans="1:22" ht="12.75" customHeight="1">
      <c r="A197" s="3" t="s">
        <v>65</v>
      </c>
      <c r="E197" s="117"/>
      <c r="L197" s="2"/>
      <c r="M197" s="2"/>
      <c r="O197" s="2"/>
    </row>
    <row r="198" spans="1:22" ht="25.5" customHeight="1">
      <c r="B198" s="160" t="s">
        <v>1</v>
      </c>
      <c r="C198" s="161"/>
      <c r="D198" s="161"/>
      <c r="E198" s="161"/>
      <c r="F198" s="161"/>
      <c r="G198" s="161"/>
      <c r="H198" s="161"/>
      <c r="I198" s="161"/>
      <c r="J198" s="161"/>
      <c r="L198" s="4" t="s">
        <v>2</v>
      </c>
      <c r="M198" s="4" t="s">
        <v>3</v>
      </c>
      <c r="N198" s="5" t="s">
        <v>4</v>
      </c>
      <c r="O198" s="4" t="s">
        <v>5</v>
      </c>
      <c r="P198" s="6" t="s">
        <v>6</v>
      </c>
      <c r="Q198" s="6" t="s">
        <v>7</v>
      </c>
      <c r="R198" s="7" t="s">
        <v>8</v>
      </c>
    </row>
    <row r="199" spans="1:22" ht="12.75" customHeight="1">
      <c r="A199" s="9" t="s">
        <v>9</v>
      </c>
      <c r="B199" s="10">
        <v>1</v>
      </c>
      <c r="C199" s="10">
        <v>2</v>
      </c>
      <c r="D199" s="10">
        <v>3</v>
      </c>
      <c r="E199" s="10">
        <v>4</v>
      </c>
      <c r="F199" s="10">
        <v>5</v>
      </c>
      <c r="G199" s="10">
        <v>6</v>
      </c>
      <c r="H199" s="10">
        <v>7</v>
      </c>
      <c r="I199" s="10">
        <v>8</v>
      </c>
      <c r="J199" s="10">
        <v>9</v>
      </c>
      <c r="K199" s="11" t="s">
        <v>10</v>
      </c>
      <c r="L199" s="12"/>
      <c r="M199" s="12"/>
      <c r="N199" s="13"/>
      <c r="O199" s="14"/>
      <c r="P199" s="15"/>
      <c r="Q199" s="15"/>
      <c r="R199" s="2"/>
    </row>
    <row r="200" spans="1:22" ht="12.75" customHeight="1">
      <c r="A200" s="28" t="s">
        <v>35</v>
      </c>
      <c r="B200" s="19">
        <v>15</v>
      </c>
      <c r="C200" s="19"/>
      <c r="D200" s="19"/>
      <c r="E200" s="19"/>
      <c r="F200" s="19"/>
      <c r="G200" s="19"/>
      <c r="H200" s="19"/>
      <c r="I200" s="19"/>
      <c r="J200" s="19"/>
      <c r="K200" s="29"/>
      <c r="L200" s="12"/>
      <c r="M200" s="12"/>
      <c r="N200" s="13"/>
      <c r="O200" s="14"/>
      <c r="P200" s="21">
        <f>B200</f>
        <v>15</v>
      </c>
      <c r="Q200" s="15"/>
      <c r="R200" s="2"/>
    </row>
    <row r="201" spans="1:22" ht="12.75" customHeight="1">
      <c r="A201" s="28" t="s">
        <v>36</v>
      </c>
      <c r="C201" s="1">
        <v>12</v>
      </c>
      <c r="K201" s="29"/>
      <c r="L201" s="2"/>
      <c r="M201" s="2"/>
      <c r="O201" s="2">
        <f>C201/B200</f>
        <v>0.8</v>
      </c>
      <c r="P201" s="21">
        <v>13</v>
      </c>
      <c r="Q201" s="25">
        <f t="shared" ref="Q201:Q208" si="28">P201/P200</f>
        <v>0.8666666666666667</v>
      </c>
      <c r="R201" s="2">
        <f t="shared" ref="R201:R208" si="29">100%-Q201</f>
        <v>0.1333333333333333</v>
      </c>
    </row>
    <row r="202" spans="1:22" ht="12.75" customHeight="1">
      <c r="A202" s="28" t="s">
        <v>45</v>
      </c>
      <c r="D202" s="1">
        <v>12</v>
      </c>
      <c r="K202" s="29"/>
      <c r="L202" s="2"/>
      <c r="M202" s="2"/>
      <c r="O202" s="2">
        <f>D202/C201</f>
        <v>1</v>
      </c>
      <c r="P202" s="21">
        <v>13</v>
      </c>
      <c r="Q202" s="25">
        <f t="shared" si="28"/>
        <v>1</v>
      </c>
      <c r="R202" s="2">
        <f t="shared" si="29"/>
        <v>0</v>
      </c>
    </row>
    <row r="203" spans="1:22" ht="12.75" customHeight="1">
      <c r="A203" s="28" t="s">
        <v>46</v>
      </c>
      <c r="E203" s="1">
        <v>11</v>
      </c>
      <c r="K203" s="29"/>
      <c r="L203" s="2"/>
      <c r="M203" s="2"/>
      <c r="O203" s="2">
        <f>E203/D202</f>
        <v>0.91666666666666663</v>
      </c>
      <c r="P203" s="21">
        <v>13</v>
      </c>
      <c r="Q203" s="25">
        <f t="shared" si="28"/>
        <v>1</v>
      </c>
      <c r="R203" s="2">
        <f t="shared" si="29"/>
        <v>0</v>
      </c>
    </row>
    <row r="204" spans="1:22" ht="12.75" customHeight="1">
      <c r="A204" s="28" t="s">
        <v>47</v>
      </c>
      <c r="F204" s="1">
        <v>7</v>
      </c>
      <c r="K204" s="29"/>
      <c r="L204" s="2"/>
      <c r="M204" s="2"/>
      <c r="O204" s="2">
        <f>F204/E203</f>
        <v>0.63636363636363635</v>
      </c>
      <c r="P204" s="21">
        <v>12</v>
      </c>
      <c r="Q204" s="25">
        <f t="shared" si="28"/>
        <v>0.92307692307692313</v>
      </c>
      <c r="R204" s="2">
        <f t="shared" si="29"/>
        <v>7.6923076923076872E-2</v>
      </c>
    </row>
    <row r="205" spans="1:22" ht="12.75" customHeight="1">
      <c r="A205" s="28" t="s">
        <v>48</v>
      </c>
      <c r="G205" s="1">
        <v>7</v>
      </c>
      <c r="K205" s="29"/>
      <c r="L205" s="2"/>
      <c r="M205" s="2"/>
      <c r="O205" s="2">
        <f>G205/F204</f>
        <v>1</v>
      </c>
      <c r="P205" s="21">
        <v>11</v>
      </c>
      <c r="Q205" s="25">
        <f t="shared" si="28"/>
        <v>0.91666666666666663</v>
      </c>
      <c r="R205" s="2">
        <f t="shared" si="29"/>
        <v>8.333333333333337E-2</v>
      </c>
    </row>
    <row r="206" spans="1:22" ht="12.75" customHeight="1">
      <c r="A206" s="28" t="s">
        <v>51</v>
      </c>
      <c r="H206" s="1">
        <v>7</v>
      </c>
      <c r="K206" s="29"/>
      <c r="L206" s="2"/>
      <c r="M206" s="2"/>
      <c r="O206" s="2">
        <f>H206/G205</f>
        <v>1</v>
      </c>
      <c r="P206" s="21">
        <v>11</v>
      </c>
      <c r="Q206" s="25">
        <f t="shared" si="28"/>
        <v>1</v>
      </c>
      <c r="R206" s="2">
        <f t="shared" si="29"/>
        <v>0</v>
      </c>
    </row>
    <row r="207" spans="1:22" ht="12.75" customHeight="1">
      <c r="A207" s="28" t="s">
        <v>53</v>
      </c>
      <c r="I207" s="1">
        <v>7</v>
      </c>
      <c r="K207" s="29"/>
      <c r="L207" s="2"/>
      <c r="M207" s="2"/>
      <c r="O207" s="2">
        <f>I207/H206</f>
        <v>1</v>
      </c>
      <c r="P207" s="21">
        <v>12</v>
      </c>
      <c r="Q207" s="25">
        <f t="shared" si="28"/>
        <v>1.0909090909090908</v>
      </c>
      <c r="R207" s="2">
        <f t="shared" si="29"/>
        <v>-9.0909090909090828E-2</v>
      </c>
    </row>
    <row r="208" spans="1:22" ht="12.75" customHeight="1">
      <c r="A208" s="28" t="s">
        <v>56</v>
      </c>
      <c r="J208" s="1">
        <v>7</v>
      </c>
      <c r="K208" s="29">
        <v>2</v>
      </c>
      <c r="L208" s="2"/>
      <c r="M208" s="2"/>
      <c r="O208" s="2">
        <f>J208/I207</f>
        <v>1</v>
      </c>
      <c r="P208" s="21">
        <v>11</v>
      </c>
      <c r="Q208" s="25">
        <f t="shared" si="28"/>
        <v>0.91666666666666663</v>
      </c>
      <c r="R208" s="2">
        <f t="shared" si="29"/>
        <v>8.333333333333337E-2</v>
      </c>
    </row>
    <row r="209" spans="1:22" ht="12.75" customHeight="1">
      <c r="A209" s="28" t="s">
        <v>57</v>
      </c>
      <c r="J209" s="1">
        <v>7</v>
      </c>
      <c r="K209" s="29">
        <v>1</v>
      </c>
      <c r="L209" s="2"/>
      <c r="M209" s="2"/>
      <c r="O209" s="2"/>
      <c r="P209" s="21">
        <v>9</v>
      </c>
      <c r="Q209" s="25"/>
      <c r="R209" s="2"/>
    </row>
    <row r="210" spans="1:22" ht="12.75" customHeight="1">
      <c r="A210" s="28" t="s">
        <v>59</v>
      </c>
      <c r="J210" s="1">
        <v>6</v>
      </c>
      <c r="K210" s="29">
        <v>1</v>
      </c>
      <c r="L210" s="2"/>
      <c r="M210" s="2"/>
      <c r="O210" s="2"/>
      <c r="P210" s="21">
        <v>7</v>
      </c>
      <c r="Q210" s="25"/>
      <c r="R210" s="2"/>
      <c r="S210" s="1" t="s">
        <v>58</v>
      </c>
      <c r="T210" s="1">
        <v>4</v>
      </c>
      <c r="U210" s="1">
        <f>SUM(K208:K210)</f>
        <v>4</v>
      </c>
      <c r="V210" s="1" t="s">
        <v>10</v>
      </c>
    </row>
    <row r="211" spans="1:22" ht="12.75" customHeight="1">
      <c r="A211" s="28" t="s">
        <v>63</v>
      </c>
      <c r="J211" s="1">
        <v>2</v>
      </c>
      <c r="K211" s="29"/>
      <c r="L211" s="2"/>
      <c r="M211" s="2"/>
      <c r="O211" s="2"/>
      <c r="P211" s="21">
        <v>3</v>
      </c>
      <c r="Q211" s="25"/>
      <c r="R211" s="2"/>
      <c r="S211" s="1" t="s">
        <v>60</v>
      </c>
      <c r="T211" s="25">
        <f>T210/B200</f>
        <v>0.26666666666666666</v>
      </c>
      <c r="U211" s="25">
        <f>T210/U210</f>
        <v>1</v>
      </c>
      <c r="V211" s="1" t="s">
        <v>61</v>
      </c>
    </row>
    <row r="212" spans="1:22" ht="12.75" customHeight="1">
      <c r="A212" s="28" t="s">
        <v>64</v>
      </c>
      <c r="J212" s="1">
        <v>1</v>
      </c>
      <c r="K212" s="29"/>
      <c r="L212" s="2"/>
      <c r="M212" s="2"/>
      <c r="O212" s="2"/>
      <c r="P212" s="21">
        <v>1</v>
      </c>
      <c r="Q212" s="25"/>
      <c r="R212" s="2"/>
    </row>
    <row r="213" spans="1:22" ht="12.75" customHeight="1">
      <c r="A213" s="28" t="s">
        <v>68</v>
      </c>
      <c r="J213" s="1">
        <v>1</v>
      </c>
      <c r="K213" s="29"/>
      <c r="L213" s="2"/>
      <c r="M213" s="2"/>
      <c r="O213" s="2"/>
      <c r="P213" s="21">
        <v>1</v>
      </c>
      <c r="Q213" s="25"/>
      <c r="R213" s="2"/>
    </row>
    <row r="214" spans="1:22" ht="12.75" customHeight="1">
      <c r="K214" s="1">
        <f>SUM(K208:K210)</f>
        <v>4</v>
      </c>
      <c r="L214" s="2">
        <f>K208/B200</f>
        <v>0.13333333333333333</v>
      </c>
      <c r="M214" s="2">
        <f>K214/B200</f>
        <v>0.26666666666666666</v>
      </c>
      <c r="N214" s="2">
        <f>M214-L214</f>
        <v>0.13333333333333333</v>
      </c>
      <c r="O214" s="2"/>
    </row>
    <row r="215" spans="1:22" ht="12.75" customHeight="1">
      <c r="L215" s="2"/>
      <c r="M215" s="2"/>
      <c r="N215" s="2"/>
      <c r="O215" s="2"/>
    </row>
    <row r="216" spans="1:22" ht="12.75" customHeight="1">
      <c r="A216" s="3" t="s">
        <v>66</v>
      </c>
      <c r="E216" s="117"/>
      <c r="L216" s="2"/>
      <c r="M216" s="2"/>
      <c r="O216" s="2"/>
    </row>
    <row r="217" spans="1:22" ht="25.5" customHeight="1">
      <c r="B217" s="160" t="s">
        <v>1</v>
      </c>
      <c r="C217" s="161"/>
      <c r="D217" s="161"/>
      <c r="E217" s="161"/>
      <c r="F217" s="161"/>
      <c r="G217" s="161"/>
      <c r="H217" s="161"/>
      <c r="I217" s="161"/>
      <c r="J217" s="161"/>
      <c r="L217" s="4" t="s">
        <v>2</v>
      </c>
      <c r="M217" s="4" t="s">
        <v>3</v>
      </c>
      <c r="N217" s="5" t="s">
        <v>4</v>
      </c>
      <c r="O217" s="4" t="s">
        <v>5</v>
      </c>
      <c r="P217" s="6" t="s">
        <v>6</v>
      </c>
      <c r="Q217" s="6" t="s">
        <v>7</v>
      </c>
      <c r="R217" s="7" t="s">
        <v>8</v>
      </c>
    </row>
    <row r="218" spans="1:22" ht="12.75" customHeight="1">
      <c r="A218" s="9" t="s">
        <v>9</v>
      </c>
      <c r="B218" s="10">
        <v>1</v>
      </c>
      <c r="C218" s="10">
        <v>2</v>
      </c>
      <c r="D218" s="10">
        <v>3</v>
      </c>
      <c r="E218" s="10">
        <v>4</v>
      </c>
      <c r="F218" s="10">
        <v>5</v>
      </c>
      <c r="G218" s="10">
        <v>6</v>
      </c>
      <c r="H218" s="10">
        <v>7</v>
      </c>
      <c r="I218" s="10">
        <v>8</v>
      </c>
      <c r="J218" s="10">
        <v>9</v>
      </c>
      <c r="K218" s="11" t="s">
        <v>10</v>
      </c>
      <c r="L218" s="12"/>
      <c r="M218" s="12"/>
      <c r="N218" s="13"/>
      <c r="O218" s="14"/>
      <c r="P218" s="15"/>
      <c r="Q218" s="15"/>
      <c r="R218" s="2"/>
    </row>
    <row r="219" spans="1:22" ht="12.75" customHeight="1">
      <c r="A219" s="28" t="s">
        <v>36</v>
      </c>
      <c r="B219" s="19">
        <v>26</v>
      </c>
      <c r="C219" s="19"/>
      <c r="D219" s="19"/>
      <c r="E219" s="19"/>
      <c r="F219" s="19"/>
      <c r="G219" s="19"/>
      <c r="H219" s="19"/>
      <c r="I219" s="19"/>
      <c r="J219" s="19"/>
      <c r="K219" s="29"/>
      <c r="L219" s="12"/>
      <c r="M219" s="12"/>
      <c r="N219" s="13"/>
      <c r="O219" s="14"/>
      <c r="P219" s="21">
        <f>B219</f>
        <v>26</v>
      </c>
      <c r="Q219" s="15"/>
      <c r="R219" s="2"/>
    </row>
    <row r="220" spans="1:22" ht="12.75" customHeight="1">
      <c r="A220" s="28" t="s">
        <v>45</v>
      </c>
      <c r="C220" s="1">
        <v>20</v>
      </c>
      <c r="K220" s="29"/>
      <c r="L220" s="2"/>
      <c r="M220" s="2"/>
      <c r="O220" s="2">
        <f>C220/B219</f>
        <v>0.76923076923076927</v>
      </c>
      <c r="P220" s="21">
        <v>20</v>
      </c>
      <c r="Q220" s="25">
        <f t="shared" ref="Q220:Q227" si="30">P220/P219</f>
        <v>0.76923076923076927</v>
      </c>
      <c r="R220" s="2">
        <f t="shared" ref="R220:R227" si="31">100%-Q220</f>
        <v>0.23076923076923073</v>
      </c>
    </row>
    <row r="221" spans="1:22" ht="12.75" customHeight="1">
      <c r="A221" s="28" t="s">
        <v>46</v>
      </c>
      <c r="D221" s="1">
        <v>16</v>
      </c>
      <c r="K221" s="29"/>
      <c r="L221" s="2"/>
      <c r="M221" s="2"/>
      <c r="O221" s="2">
        <f>D221/C220</f>
        <v>0.8</v>
      </c>
      <c r="P221" s="21">
        <v>19</v>
      </c>
      <c r="Q221" s="25">
        <f t="shared" si="30"/>
        <v>0.95</v>
      </c>
      <c r="R221" s="2">
        <f t="shared" si="31"/>
        <v>5.0000000000000044E-2</v>
      </c>
    </row>
    <row r="222" spans="1:22" ht="12.75" customHeight="1">
      <c r="A222" s="1">
        <v>1001</v>
      </c>
      <c r="E222" s="1">
        <v>16</v>
      </c>
      <c r="K222" s="29"/>
      <c r="L222" s="2"/>
      <c r="M222" s="2"/>
      <c r="O222" s="2">
        <f>E222/D221</f>
        <v>1</v>
      </c>
      <c r="P222" s="21">
        <v>20</v>
      </c>
      <c r="Q222" s="25">
        <f t="shared" si="30"/>
        <v>1.0526315789473684</v>
      </c>
      <c r="R222" s="2">
        <f t="shared" si="31"/>
        <v>-5.2631578947368363E-2</v>
      </c>
    </row>
    <row r="223" spans="1:22" ht="12.75" customHeight="1">
      <c r="A223" s="1">
        <v>1002</v>
      </c>
      <c r="F223" s="1">
        <v>17</v>
      </c>
      <c r="K223" s="29"/>
      <c r="L223" s="2"/>
      <c r="M223" s="2"/>
      <c r="O223" s="2">
        <f>F223/E222</f>
        <v>1.0625</v>
      </c>
      <c r="P223" s="21">
        <v>20</v>
      </c>
      <c r="Q223" s="25">
        <f t="shared" si="30"/>
        <v>1</v>
      </c>
      <c r="R223" s="2">
        <f t="shared" si="31"/>
        <v>0</v>
      </c>
    </row>
    <row r="224" spans="1:22" ht="12.75" customHeight="1">
      <c r="A224" s="1">
        <v>1101</v>
      </c>
      <c r="G224" s="1">
        <v>17</v>
      </c>
      <c r="K224" s="29"/>
      <c r="L224" s="2"/>
      <c r="M224" s="2"/>
      <c r="O224" s="2">
        <f>G224/F223</f>
        <v>1</v>
      </c>
      <c r="P224" s="21">
        <v>20</v>
      </c>
      <c r="Q224" s="25">
        <f t="shared" si="30"/>
        <v>1</v>
      </c>
      <c r="R224" s="2">
        <f t="shared" si="31"/>
        <v>0</v>
      </c>
    </row>
    <row r="225" spans="1:22" ht="12.75" customHeight="1">
      <c r="A225" s="28" t="s">
        <v>53</v>
      </c>
      <c r="H225" s="1">
        <v>17</v>
      </c>
      <c r="K225" s="29"/>
      <c r="L225" s="2"/>
      <c r="M225" s="2"/>
      <c r="O225" s="2">
        <f>H225/G224</f>
        <v>1</v>
      </c>
      <c r="P225" s="21">
        <v>20</v>
      </c>
      <c r="Q225" s="25">
        <f t="shared" si="30"/>
        <v>1</v>
      </c>
      <c r="R225" s="2">
        <f t="shared" si="31"/>
        <v>0</v>
      </c>
    </row>
    <row r="226" spans="1:22" ht="12.75" customHeight="1">
      <c r="A226" s="28" t="s">
        <v>56</v>
      </c>
      <c r="I226" s="1">
        <v>17</v>
      </c>
      <c r="K226" s="29"/>
      <c r="L226" s="2"/>
      <c r="M226" s="2"/>
      <c r="O226" s="2">
        <f>I226/H225</f>
        <v>1</v>
      </c>
      <c r="P226" s="21">
        <v>20</v>
      </c>
      <c r="Q226" s="25">
        <f t="shared" si="30"/>
        <v>1</v>
      </c>
      <c r="R226" s="2">
        <f t="shared" si="31"/>
        <v>0</v>
      </c>
    </row>
    <row r="227" spans="1:22" ht="12.75" customHeight="1">
      <c r="A227" s="28" t="s">
        <v>57</v>
      </c>
      <c r="J227" s="1">
        <v>14</v>
      </c>
      <c r="K227" s="29">
        <v>13</v>
      </c>
      <c r="L227" s="2"/>
      <c r="M227" s="2"/>
      <c r="O227" s="2">
        <f>J227/I226</f>
        <v>0.82352941176470584</v>
      </c>
      <c r="P227" s="21">
        <v>19</v>
      </c>
      <c r="Q227" s="25">
        <f t="shared" si="30"/>
        <v>0.95</v>
      </c>
      <c r="R227" s="2">
        <f t="shared" si="31"/>
        <v>5.0000000000000044E-2</v>
      </c>
    </row>
    <row r="228" spans="1:22" ht="12.75" customHeight="1">
      <c r="A228" s="28" t="s">
        <v>59</v>
      </c>
      <c r="J228" s="1">
        <v>5</v>
      </c>
      <c r="K228" s="29">
        <v>3</v>
      </c>
      <c r="L228" s="2"/>
      <c r="M228" s="2"/>
      <c r="O228" s="2"/>
      <c r="P228" s="21">
        <v>6</v>
      </c>
      <c r="Q228" s="25"/>
      <c r="R228" s="2"/>
    </row>
    <row r="229" spans="1:22" ht="12.75" customHeight="1">
      <c r="A229" s="28" t="s">
        <v>63</v>
      </c>
      <c r="J229" s="1">
        <v>2</v>
      </c>
      <c r="K229" s="29"/>
      <c r="L229" s="2"/>
      <c r="M229" s="2"/>
      <c r="O229" s="2"/>
      <c r="P229" s="21">
        <v>2</v>
      </c>
      <c r="Q229" s="25"/>
      <c r="R229" s="2"/>
      <c r="S229" s="1" t="s">
        <v>58</v>
      </c>
      <c r="T229" s="1">
        <v>16</v>
      </c>
      <c r="U229" s="1">
        <f>SUM(K227:K229)</f>
        <v>16</v>
      </c>
      <c r="V229" s="1" t="s">
        <v>10</v>
      </c>
    </row>
    <row r="230" spans="1:22" ht="12.75" customHeight="1">
      <c r="A230" s="28" t="s">
        <v>64</v>
      </c>
      <c r="J230" s="1">
        <v>1</v>
      </c>
      <c r="K230" s="29"/>
      <c r="L230" s="2"/>
      <c r="M230" s="2"/>
      <c r="O230" s="2"/>
      <c r="P230" s="21">
        <v>1</v>
      </c>
      <c r="Q230" s="25"/>
      <c r="R230" s="2"/>
      <c r="S230" s="1" t="s">
        <v>60</v>
      </c>
      <c r="T230" s="25">
        <f>T229/B219</f>
        <v>0.61538461538461542</v>
      </c>
      <c r="U230" s="25">
        <f>T229/U229</f>
        <v>1</v>
      </c>
      <c r="V230" s="1" t="s">
        <v>61</v>
      </c>
    </row>
    <row r="231" spans="1:22" ht="12.75" customHeight="1">
      <c r="A231" s="28" t="s">
        <v>68</v>
      </c>
      <c r="K231" s="29"/>
      <c r="L231" s="2"/>
      <c r="M231" s="2"/>
      <c r="O231" s="2"/>
      <c r="P231" s="21"/>
      <c r="Q231" s="25"/>
      <c r="R231" s="2"/>
    </row>
    <row r="232" spans="1:22" ht="12.75" customHeight="1">
      <c r="K232" s="1">
        <f>SUM(K227:K228)</f>
        <v>16</v>
      </c>
      <c r="L232" s="2">
        <f>K227/B219</f>
        <v>0.5</v>
      </c>
      <c r="M232" s="2">
        <f>K232/B219</f>
        <v>0.61538461538461542</v>
      </c>
      <c r="N232" s="2">
        <f>M232-L232</f>
        <v>0.11538461538461542</v>
      </c>
      <c r="O232" s="2"/>
    </row>
    <row r="233" spans="1:22" ht="12.75" customHeight="1">
      <c r="L233" s="2"/>
      <c r="M233" s="2"/>
      <c r="N233" s="2"/>
      <c r="O233" s="2"/>
    </row>
    <row r="234" spans="1:22" ht="12.75" customHeight="1">
      <c r="A234" s="3" t="s">
        <v>67</v>
      </c>
      <c r="E234" s="117"/>
      <c r="L234" s="2"/>
      <c r="M234" s="2"/>
      <c r="O234" s="2"/>
    </row>
    <row r="235" spans="1:22" ht="25.5" customHeight="1">
      <c r="B235" s="160" t="s">
        <v>1</v>
      </c>
      <c r="C235" s="161"/>
      <c r="D235" s="161"/>
      <c r="E235" s="161"/>
      <c r="F235" s="161"/>
      <c r="G235" s="161"/>
      <c r="H235" s="161"/>
      <c r="I235" s="161"/>
      <c r="J235" s="161"/>
      <c r="L235" s="4" t="s">
        <v>2</v>
      </c>
      <c r="M235" s="4" t="s">
        <v>3</v>
      </c>
      <c r="N235" s="5" t="s">
        <v>4</v>
      </c>
      <c r="O235" s="4" t="s">
        <v>5</v>
      </c>
      <c r="P235" s="6" t="s">
        <v>6</v>
      </c>
      <c r="Q235" s="6" t="s">
        <v>7</v>
      </c>
      <c r="R235" s="7" t="s">
        <v>8</v>
      </c>
    </row>
    <row r="236" spans="1:22" ht="12.75" customHeight="1">
      <c r="A236" s="9" t="s">
        <v>9</v>
      </c>
      <c r="B236" s="10">
        <v>1</v>
      </c>
      <c r="C236" s="10">
        <v>2</v>
      </c>
      <c r="D236" s="10">
        <v>3</v>
      </c>
      <c r="E236" s="10">
        <v>4</v>
      </c>
      <c r="F236" s="10">
        <v>5</v>
      </c>
      <c r="G236" s="10">
        <v>6</v>
      </c>
      <c r="H236" s="10">
        <v>7</v>
      </c>
      <c r="I236" s="10">
        <v>8</v>
      </c>
      <c r="J236" s="10">
        <v>9</v>
      </c>
      <c r="K236" s="11" t="s">
        <v>10</v>
      </c>
      <c r="L236" s="12"/>
      <c r="M236" s="12"/>
      <c r="N236" s="13"/>
      <c r="O236" s="14"/>
      <c r="P236" s="15"/>
      <c r="Q236" s="15"/>
      <c r="R236" s="2"/>
    </row>
    <row r="237" spans="1:22" ht="12.75" customHeight="1">
      <c r="A237" s="28" t="s">
        <v>45</v>
      </c>
      <c r="B237" s="19">
        <v>6</v>
      </c>
      <c r="C237" s="19"/>
      <c r="D237" s="19"/>
      <c r="E237" s="19"/>
      <c r="F237" s="19"/>
      <c r="G237" s="19"/>
      <c r="H237" s="19"/>
      <c r="I237" s="19"/>
      <c r="J237" s="19"/>
      <c r="K237" s="29"/>
      <c r="L237" s="12"/>
      <c r="M237" s="12"/>
      <c r="N237" s="13"/>
      <c r="O237" s="14"/>
      <c r="P237" s="21">
        <f>B237</f>
        <v>6</v>
      </c>
      <c r="Q237" s="15"/>
      <c r="R237" s="2"/>
    </row>
    <row r="238" spans="1:22" ht="12.75" customHeight="1">
      <c r="A238" s="28" t="s">
        <v>46</v>
      </c>
      <c r="C238" s="1">
        <v>5</v>
      </c>
      <c r="K238" s="29"/>
      <c r="L238" s="2"/>
      <c r="M238" s="2"/>
      <c r="O238" s="2">
        <f>C238/B237</f>
        <v>0.83333333333333337</v>
      </c>
      <c r="P238" s="21">
        <v>5</v>
      </c>
      <c r="Q238" s="25">
        <f t="shared" ref="Q238:Q245" si="32">P238/P237</f>
        <v>0.83333333333333337</v>
      </c>
      <c r="R238" s="2">
        <f t="shared" ref="R238:R245" si="33">100%-Q238</f>
        <v>0.16666666666666663</v>
      </c>
    </row>
    <row r="239" spans="1:22" ht="12.75" customHeight="1">
      <c r="A239" s="1">
        <v>1001</v>
      </c>
      <c r="D239" s="1">
        <v>5</v>
      </c>
      <c r="K239" s="29"/>
      <c r="L239" s="2"/>
      <c r="M239" s="2"/>
      <c r="O239" s="2">
        <f>D239/C238</f>
        <v>1</v>
      </c>
      <c r="P239" s="21">
        <v>5</v>
      </c>
      <c r="Q239" s="25">
        <f t="shared" si="32"/>
        <v>1</v>
      </c>
      <c r="R239" s="2">
        <f t="shared" si="33"/>
        <v>0</v>
      </c>
    </row>
    <row r="240" spans="1:22" ht="12.75" customHeight="1">
      <c r="A240" s="1">
        <v>1002</v>
      </c>
      <c r="E240" s="1">
        <v>5</v>
      </c>
      <c r="K240" s="29"/>
      <c r="L240" s="2"/>
      <c r="M240" s="2"/>
      <c r="O240" s="2">
        <f>E240/D239</f>
        <v>1</v>
      </c>
      <c r="P240" s="21">
        <v>6</v>
      </c>
      <c r="Q240" s="25">
        <f t="shared" si="32"/>
        <v>1.2</v>
      </c>
      <c r="R240" s="2">
        <f t="shared" si="33"/>
        <v>-0.19999999999999996</v>
      </c>
    </row>
    <row r="241" spans="1:22" ht="12.75" customHeight="1">
      <c r="A241" s="1">
        <v>1101</v>
      </c>
      <c r="F241" s="1">
        <v>5</v>
      </c>
      <c r="K241" s="29"/>
      <c r="L241" s="2"/>
      <c r="M241" s="2"/>
      <c r="O241" s="2">
        <f>F241/E240</f>
        <v>1</v>
      </c>
      <c r="P241" s="21">
        <v>6</v>
      </c>
      <c r="Q241" s="25">
        <f t="shared" si="32"/>
        <v>1</v>
      </c>
      <c r="R241" s="2">
        <f t="shared" si="33"/>
        <v>0</v>
      </c>
    </row>
    <row r="242" spans="1:22" ht="12.75" customHeight="1">
      <c r="A242" s="28" t="s">
        <v>53</v>
      </c>
      <c r="G242" s="1">
        <v>4</v>
      </c>
      <c r="K242" s="29"/>
      <c r="L242" s="2"/>
      <c r="M242" s="2"/>
      <c r="O242" s="2">
        <f>G242/F241</f>
        <v>0.8</v>
      </c>
      <c r="P242" s="21">
        <v>6</v>
      </c>
      <c r="Q242" s="25">
        <f t="shared" si="32"/>
        <v>1</v>
      </c>
      <c r="R242" s="2">
        <f t="shared" si="33"/>
        <v>0</v>
      </c>
    </row>
    <row r="243" spans="1:22" ht="12.75" customHeight="1">
      <c r="A243" s="28" t="s">
        <v>56</v>
      </c>
      <c r="H243" s="1">
        <v>4</v>
      </c>
      <c r="K243" s="29"/>
      <c r="L243" s="2"/>
      <c r="M243" s="2"/>
      <c r="O243" s="2">
        <f>H243/G242</f>
        <v>1</v>
      </c>
      <c r="P243" s="21">
        <v>6</v>
      </c>
      <c r="Q243" s="25">
        <f t="shared" si="32"/>
        <v>1</v>
      </c>
      <c r="R243" s="2">
        <f t="shared" si="33"/>
        <v>0</v>
      </c>
    </row>
    <row r="244" spans="1:22" ht="12.75" customHeight="1">
      <c r="A244" s="28" t="s">
        <v>57</v>
      </c>
      <c r="I244" s="1">
        <v>4</v>
      </c>
      <c r="K244" s="29"/>
      <c r="L244" s="2"/>
      <c r="M244" s="2"/>
      <c r="O244" s="2">
        <f>I244/H243</f>
        <v>1</v>
      </c>
      <c r="P244" s="21">
        <v>6</v>
      </c>
      <c r="Q244" s="25">
        <f t="shared" si="32"/>
        <v>1</v>
      </c>
      <c r="R244" s="2">
        <f t="shared" si="33"/>
        <v>0</v>
      </c>
    </row>
    <row r="245" spans="1:22" ht="12.75" customHeight="1">
      <c r="A245" s="28" t="s">
        <v>59</v>
      </c>
      <c r="J245" s="1">
        <v>4</v>
      </c>
      <c r="K245" s="29">
        <v>4</v>
      </c>
      <c r="L245" s="2"/>
      <c r="M245" s="2"/>
      <c r="O245" s="2">
        <f>J245/I244</f>
        <v>1</v>
      </c>
      <c r="P245" s="21">
        <v>6</v>
      </c>
      <c r="Q245" s="25">
        <f t="shared" si="32"/>
        <v>1</v>
      </c>
      <c r="R245" s="2">
        <f t="shared" si="33"/>
        <v>0</v>
      </c>
    </row>
    <row r="246" spans="1:22" ht="12.75" customHeight="1">
      <c r="A246" s="28" t="s">
        <v>63</v>
      </c>
      <c r="J246" s="1">
        <v>2</v>
      </c>
      <c r="K246" s="29">
        <v>1</v>
      </c>
      <c r="L246" s="2"/>
      <c r="M246" s="2"/>
      <c r="O246" s="2"/>
      <c r="P246" s="21">
        <v>2</v>
      </c>
      <c r="Q246" s="25"/>
      <c r="R246" s="2"/>
    </row>
    <row r="247" spans="1:22" ht="12.75" customHeight="1">
      <c r="A247" s="28" t="s">
        <v>64</v>
      </c>
      <c r="J247" s="1">
        <v>1</v>
      </c>
      <c r="K247" s="29"/>
      <c r="L247" s="2"/>
      <c r="M247" s="2"/>
      <c r="O247" s="2"/>
      <c r="P247" s="21">
        <v>1</v>
      </c>
      <c r="Q247" s="25"/>
      <c r="R247" s="2"/>
      <c r="S247" s="1" t="s">
        <v>58</v>
      </c>
      <c r="T247" s="1">
        <v>5</v>
      </c>
      <c r="U247" s="1">
        <f>SUM(K245:K247)</f>
        <v>5</v>
      </c>
      <c r="V247" s="1" t="s">
        <v>10</v>
      </c>
    </row>
    <row r="248" spans="1:22" ht="12.75" customHeight="1">
      <c r="A248" s="28" t="s">
        <v>68</v>
      </c>
      <c r="J248" s="1">
        <v>1</v>
      </c>
      <c r="K248" s="29"/>
      <c r="L248" s="2"/>
      <c r="M248" s="2"/>
      <c r="O248" s="2"/>
      <c r="P248" s="21">
        <v>1</v>
      </c>
      <c r="Q248" s="25"/>
      <c r="R248" s="2"/>
      <c r="S248" s="1" t="s">
        <v>60</v>
      </c>
      <c r="T248" s="25">
        <f>T247/B237</f>
        <v>0.83333333333333337</v>
      </c>
      <c r="U248" s="25">
        <f>T247/U247</f>
        <v>1</v>
      </c>
      <c r="V248" s="1" t="s">
        <v>61</v>
      </c>
    </row>
    <row r="249" spans="1:22" ht="12.75" customHeight="1">
      <c r="K249" s="1">
        <f>SUM(K245:K248)</f>
        <v>5</v>
      </c>
      <c r="L249" s="2">
        <f>K245/B237</f>
        <v>0.66666666666666663</v>
      </c>
      <c r="M249" s="2">
        <f>K249/B237</f>
        <v>0.83333333333333337</v>
      </c>
      <c r="N249" s="2">
        <f>M249-L249</f>
        <v>0.16666666666666674</v>
      </c>
      <c r="O249" s="2"/>
    </row>
    <row r="250" spans="1:22" ht="12.75" customHeight="1">
      <c r="L250" s="2"/>
      <c r="M250" s="2"/>
      <c r="N250" s="2"/>
      <c r="O250" s="2"/>
    </row>
    <row r="251" spans="1:22" ht="12.75" customHeight="1">
      <c r="A251" s="3" t="s">
        <v>70</v>
      </c>
      <c r="E251" s="117"/>
      <c r="L251" s="2"/>
      <c r="M251" s="2"/>
      <c r="O251" s="2"/>
    </row>
    <row r="252" spans="1:22" ht="25.5" customHeight="1">
      <c r="B252" s="160" t="s">
        <v>1</v>
      </c>
      <c r="C252" s="161"/>
      <c r="D252" s="161"/>
      <c r="E252" s="161"/>
      <c r="F252" s="161"/>
      <c r="G252" s="161"/>
      <c r="H252" s="161"/>
      <c r="I252" s="161"/>
      <c r="J252" s="161"/>
      <c r="L252" s="4" t="s">
        <v>2</v>
      </c>
      <c r="M252" s="4" t="s">
        <v>3</v>
      </c>
      <c r="N252" s="5" t="s">
        <v>4</v>
      </c>
      <c r="O252" s="4" t="s">
        <v>5</v>
      </c>
      <c r="P252" s="6" t="s">
        <v>6</v>
      </c>
      <c r="Q252" s="6" t="s">
        <v>7</v>
      </c>
      <c r="R252" s="7" t="s">
        <v>8</v>
      </c>
    </row>
    <row r="253" spans="1:22" ht="12.75" customHeight="1">
      <c r="A253" s="9" t="s">
        <v>9</v>
      </c>
      <c r="B253" s="10">
        <v>1</v>
      </c>
      <c r="C253" s="10">
        <v>2</v>
      </c>
      <c r="D253" s="10">
        <v>3</v>
      </c>
      <c r="E253" s="10">
        <v>4</v>
      </c>
      <c r="F253" s="10">
        <v>5</v>
      </c>
      <c r="G253" s="10">
        <v>6</v>
      </c>
      <c r="H253" s="10">
        <v>7</v>
      </c>
      <c r="I253" s="10">
        <v>8</v>
      </c>
      <c r="J253" s="10">
        <v>9</v>
      </c>
      <c r="K253" s="11" t="s">
        <v>10</v>
      </c>
      <c r="L253" s="12"/>
      <c r="M253" s="12"/>
      <c r="N253" s="13"/>
      <c r="O253" s="14"/>
      <c r="P253" s="15"/>
      <c r="Q253" s="15"/>
      <c r="R253" s="2"/>
    </row>
    <row r="254" spans="1:22" ht="12.75" customHeight="1">
      <c r="A254" s="28" t="s">
        <v>46</v>
      </c>
      <c r="B254" s="19">
        <v>22</v>
      </c>
      <c r="C254" s="19"/>
      <c r="D254" s="19"/>
      <c r="E254" s="19"/>
      <c r="F254" s="19"/>
      <c r="G254" s="19"/>
      <c r="H254" s="19"/>
      <c r="I254" s="19"/>
      <c r="J254" s="19"/>
      <c r="K254" s="29"/>
      <c r="L254" s="12"/>
      <c r="M254" s="12"/>
      <c r="N254" s="13"/>
      <c r="O254" s="14"/>
      <c r="P254" s="21">
        <f>B254</f>
        <v>22</v>
      </c>
      <c r="Q254" s="15"/>
      <c r="R254" s="2"/>
    </row>
    <row r="255" spans="1:22" ht="12.75" customHeight="1">
      <c r="A255" s="1">
        <v>1001</v>
      </c>
      <c r="C255" s="1">
        <v>20</v>
      </c>
      <c r="K255" s="29"/>
      <c r="L255" s="2"/>
      <c r="M255" s="2"/>
      <c r="O255" s="2">
        <f>C255/B254</f>
        <v>0.90909090909090906</v>
      </c>
      <c r="P255" s="21">
        <v>20</v>
      </c>
      <c r="Q255" s="25">
        <f t="shared" ref="Q255:Q262" si="34">P255/P254</f>
        <v>0.90909090909090906</v>
      </c>
      <c r="R255" s="2">
        <f t="shared" ref="R255:R262" si="35">100%-Q255</f>
        <v>9.0909090909090939E-2</v>
      </c>
    </row>
    <row r="256" spans="1:22" ht="12.75" customHeight="1">
      <c r="A256" s="1">
        <v>1002</v>
      </c>
      <c r="D256" s="1">
        <v>17</v>
      </c>
      <c r="K256" s="29"/>
      <c r="L256" s="2"/>
      <c r="M256" s="2"/>
      <c r="O256" s="2">
        <f>D256/C255</f>
        <v>0.85</v>
      </c>
      <c r="P256" s="21">
        <v>17</v>
      </c>
      <c r="Q256" s="25">
        <f t="shared" si="34"/>
        <v>0.85</v>
      </c>
      <c r="R256" s="2">
        <f t="shared" si="35"/>
        <v>0.15000000000000002</v>
      </c>
    </row>
    <row r="257" spans="1:30" ht="12.75" customHeight="1">
      <c r="A257" s="28" t="s">
        <v>51</v>
      </c>
      <c r="E257" s="1">
        <v>13</v>
      </c>
      <c r="K257" s="29"/>
      <c r="L257" s="2"/>
      <c r="M257" s="2"/>
      <c r="O257" s="2">
        <f>E257/D256</f>
        <v>0.76470588235294112</v>
      </c>
      <c r="P257" s="21">
        <v>14</v>
      </c>
      <c r="Q257" s="25">
        <f t="shared" si="34"/>
        <v>0.82352941176470584</v>
      </c>
      <c r="R257" s="2">
        <f t="shared" si="35"/>
        <v>0.17647058823529416</v>
      </c>
    </row>
    <row r="258" spans="1:30" ht="12.75" customHeight="1">
      <c r="A258" s="28" t="s">
        <v>53</v>
      </c>
      <c r="F258" s="1">
        <v>13</v>
      </c>
      <c r="K258" s="29"/>
      <c r="L258" s="2"/>
      <c r="M258" s="2"/>
      <c r="O258" s="2">
        <f>F258/E257</f>
        <v>1</v>
      </c>
      <c r="P258" s="21">
        <v>14</v>
      </c>
      <c r="Q258" s="25">
        <f t="shared" si="34"/>
        <v>1</v>
      </c>
      <c r="R258" s="2">
        <f t="shared" si="35"/>
        <v>0</v>
      </c>
    </row>
    <row r="259" spans="1:30" ht="12.75" customHeight="1">
      <c r="A259" s="28" t="s">
        <v>56</v>
      </c>
      <c r="G259" s="1">
        <v>13</v>
      </c>
      <c r="K259" s="29"/>
      <c r="L259" s="2"/>
      <c r="M259" s="2"/>
      <c r="O259" s="2">
        <f>G259/F258</f>
        <v>1</v>
      </c>
      <c r="P259" s="21">
        <v>14</v>
      </c>
      <c r="Q259" s="25">
        <f t="shared" si="34"/>
        <v>1</v>
      </c>
      <c r="R259" s="2">
        <f t="shared" si="35"/>
        <v>0</v>
      </c>
    </row>
    <row r="260" spans="1:30" ht="12.75" customHeight="1">
      <c r="A260" s="28" t="s">
        <v>57</v>
      </c>
      <c r="H260" s="1">
        <v>11</v>
      </c>
      <c r="K260" s="29"/>
      <c r="L260" s="2"/>
      <c r="M260" s="2"/>
      <c r="O260" s="2">
        <f>H260/G259</f>
        <v>0.84615384615384615</v>
      </c>
      <c r="P260" s="21">
        <v>11</v>
      </c>
      <c r="Q260" s="25">
        <f t="shared" si="34"/>
        <v>0.7857142857142857</v>
      </c>
      <c r="R260" s="2">
        <f t="shared" si="35"/>
        <v>0.2142857142857143</v>
      </c>
    </row>
    <row r="261" spans="1:30" ht="12.75" customHeight="1">
      <c r="A261" s="28" t="s">
        <v>59</v>
      </c>
      <c r="I261" s="1">
        <v>11</v>
      </c>
      <c r="K261" s="29"/>
      <c r="L261" s="2"/>
      <c r="M261" s="2"/>
      <c r="O261" s="2">
        <f>I261/H260</f>
        <v>1</v>
      </c>
      <c r="P261" s="21">
        <v>12</v>
      </c>
      <c r="Q261" s="25">
        <f t="shared" si="34"/>
        <v>1.0909090909090908</v>
      </c>
      <c r="R261" s="2">
        <f t="shared" si="35"/>
        <v>-9.0909090909090828E-2</v>
      </c>
    </row>
    <row r="262" spans="1:30" ht="12.75" customHeight="1">
      <c r="A262" s="28" t="s">
        <v>63</v>
      </c>
      <c r="J262" s="1">
        <v>11</v>
      </c>
      <c r="K262" s="29">
        <v>10</v>
      </c>
      <c r="L262" s="2"/>
      <c r="M262" s="2"/>
      <c r="O262" s="2">
        <f>J262/I261</f>
        <v>1</v>
      </c>
      <c r="P262" s="21">
        <v>12</v>
      </c>
      <c r="Q262" s="25">
        <f t="shared" si="34"/>
        <v>1</v>
      </c>
      <c r="R262" s="2">
        <f t="shared" si="35"/>
        <v>0</v>
      </c>
    </row>
    <row r="263" spans="1:30" ht="12.75" customHeight="1">
      <c r="A263" s="28" t="s">
        <v>64</v>
      </c>
      <c r="J263" s="1">
        <v>1</v>
      </c>
      <c r="K263" s="29"/>
      <c r="L263" s="2"/>
      <c r="M263" s="2"/>
      <c r="O263" s="2"/>
      <c r="P263" s="21">
        <v>1</v>
      </c>
      <c r="Q263" s="25"/>
      <c r="R263" s="2"/>
    </row>
    <row r="264" spans="1:30" ht="12.75" customHeight="1">
      <c r="A264" s="28" t="s">
        <v>68</v>
      </c>
      <c r="J264" s="1">
        <v>1</v>
      </c>
      <c r="K264" s="29">
        <v>1</v>
      </c>
      <c r="L264" s="2"/>
      <c r="M264" s="2"/>
      <c r="O264" s="2"/>
      <c r="P264" s="21">
        <v>1</v>
      </c>
      <c r="Q264" s="25"/>
      <c r="R264" s="2"/>
      <c r="S264" s="1" t="s">
        <v>58</v>
      </c>
      <c r="T264" s="1">
        <v>11</v>
      </c>
      <c r="U264" s="1">
        <f>SUM(K262:K264)</f>
        <v>11</v>
      </c>
      <c r="V264" s="1" t="s">
        <v>10</v>
      </c>
    </row>
    <row r="265" spans="1:30" ht="12.75" customHeight="1">
      <c r="A265" s="28"/>
      <c r="K265" s="1">
        <f>SUM(K262:K264)</f>
        <v>11</v>
      </c>
      <c r="L265" s="2">
        <f>K262/B254</f>
        <v>0.45454545454545453</v>
      </c>
      <c r="M265" s="2">
        <f>K265/B254</f>
        <v>0.5</v>
      </c>
      <c r="N265" s="2">
        <f>M265-L265</f>
        <v>4.545454545454547E-2</v>
      </c>
      <c r="O265" s="2"/>
      <c r="P265" s="21"/>
      <c r="Q265" s="25"/>
      <c r="R265" s="2"/>
      <c r="S265" s="1" t="s">
        <v>60</v>
      </c>
      <c r="T265" s="25">
        <f>T264/B254</f>
        <v>0.5</v>
      </c>
      <c r="U265" s="25">
        <f>T264/U264</f>
        <v>1</v>
      </c>
      <c r="V265" s="1" t="s">
        <v>61</v>
      </c>
    </row>
    <row r="266" spans="1:30" ht="12.75" customHeight="1">
      <c r="A266" s="37" t="s">
        <v>104</v>
      </c>
      <c r="E266" s="117"/>
      <c r="L266" s="2"/>
      <c r="M266" s="2"/>
      <c r="O266" s="2"/>
    </row>
    <row r="267" spans="1:30" ht="12.75" customHeight="1">
      <c r="L267" s="2"/>
      <c r="M267" s="2"/>
      <c r="O267" s="2"/>
    </row>
    <row r="268" spans="1:30" ht="12.75" customHeight="1">
      <c r="A268" s="3" t="s">
        <v>105</v>
      </c>
      <c r="E268" s="117"/>
      <c r="L268" s="2"/>
      <c r="M268" s="2"/>
      <c r="O268" s="2"/>
    </row>
    <row r="269" spans="1:30" ht="25.5" customHeight="1">
      <c r="B269" s="160" t="s">
        <v>1</v>
      </c>
      <c r="C269" s="161"/>
      <c r="D269" s="161"/>
      <c r="E269" s="161"/>
      <c r="F269" s="161"/>
      <c r="G269" s="161"/>
      <c r="H269" s="161"/>
      <c r="I269" s="161"/>
      <c r="J269" s="161"/>
      <c r="L269" s="4" t="s">
        <v>2</v>
      </c>
      <c r="M269" s="4" t="s">
        <v>3</v>
      </c>
      <c r="N269" s="5" t="s">
        <v>4</v>
      </c>
      <c r="O269" s="4" t="s">
        <v>5</v>
      </c>
      <c r="P269" s="6" t="s">
        <v>6</v>
      </c>
      <c r="Q269" s="6" t="s">
        <v>7</v>
      </c>
      <c r="R269" s="7" t="s">
        <v>8</v>
      </c>
    </row>
    <row r="270" spans="1:30" ht="12.75" customHeight="1">
      <c r="A270" s="9" t="s">
        <v>9</v>
      </c>
      <c r="B270" s="10">
        <v>1</v>
      </c>
      <c r="C270" s="10">
        <v>2</v>
      </c>
      <c r="D270" s="10">
        <v>3</v>
      </c>
      <c r="E270" s="10">
        <v>4</v>
      </c>
      <c r="F270" s="10">
        <v>5</v>
      </c>
      <c r="G270" s="10">
        <v>6</v>
      </c>
      <c r="H270" s="10">
        <v>7</v>
      </c>
      <c r="I270" s="10">
        <v>8</v>
      </c>
      <c r="J270" s="10">
        <v>9</v>
      </c>
      <c r="K270" s="11" t="s">
        <v>10</v>
      </c>
      <c r="L270" s="12"/>
      <c r="M270" s="12"/>
      <c r="N270" s="13"/>
      <c r="O270" s="14"/>
      <c r="P270" s="15"/>
      <c r="Q270" s="15"/>
      <c r="R270" s="2"/>
    </row>
    <row r="271" spans="1:30" ht="12.75" customHeight="1">
      <c r="A271" s="28" t="s">
        <v>48</v>
      </c>
      <c r="B271" s="19">
        <v>20</v>
      </c>
      <c r="C271" s="19"/>
      <c r="D271" s="19"/>
      <c r="E271" s="19"/>
      <c r="F271" s="19"/>
      <c r="G271" s="19"/>
      <c r="H271" s="19"/>
      <c r="I271" s="19"/>
      <c r="J271" s="19"/>
      <c r="K271" s="29"/>
      <c r="L271" s="12"/>
      <c r="M271" s="12"/>
      <c r="N271" s="13"/>
      <c r="O271" s="14"/>
      <c r="P271" s="21">
        <f>B271</f>
        <v>20</v>
      </c>
      <c r="Q271" s="15"/>
      <c r="R271" s="2"/>
    </row>
    <row r="272" spans="1:30" ht="12.75" customHeight="1">
      <c r="A272" s="28" t="s">
        <v>51</v>
      </c>
      <c r="C272" s="1">
        <v>13</v>
      </c>
      <c r="K272" s="29"/>
      <c r="L272" s="2"/>
      <c r="M272" s="2"/>
      <c r="O272" s="2">
        <f>C272/B271</f>
        <v>0.65</v>
      </c>
      <c r="P272" s="21">
        <v>13</v>
      </c>
      <c r="Q272" s="25">
        <f t="shared" ref="Q272:Q279" si="36">P272/P271</f>
        <v>0.65</v>
      </c>
      <c r="R272" s="2">
        <f t="shared" ref="R272:R279" si="37">100%-Q272</f>
        <v>0.35</v>
      </c>
      <c r="AC272" s="38" t="s">
        <v>45</v>
      </c>
      <c r="AD272" s="1">
        <v>5</v>
      </c>
    </row>
    <row r="273" spans="1:30" ht="12.75" customHeight="1">
      <c r="A273" s="28" t="s">
        <v>53</v>
      </c>
      <c r="D273" s="1">
        <v>11</v>
      </c>
      <c r="K273" s="29"/>
      <c r="L273" s="2"/>
      <c r="M273" s="2"/>
      <c r="O273" s="2">
        <f>D273/C272</f>
        <v>0.84615384615384615</v>
      </c>
      <c r="P273" s="21">
        <v>12</v>
      </c>
      <c r="Q273" s="25">
        <f t="shared" si="36"/>
        <v>0.92307692307692313</v>
      </c>
      <c r="R273" s="2">
        <f t="shared" si="37"/>
        <v>7.6923076923076872E-2</v>
      </c>
      <c r="T273" s="35">
        <f>P273/P271</f>
        <v>0.6</v>
      </c>
      <c r="AC273" s="38" t="s">
        <v>46</v>
      </c>
      <c r="AD273" s="1">
        <v>8</v>
      </c>
    </row>
    <row r="274" spans="1:30" ht="12.75" customHeight="1">
      <c r="A274" s="1">
        <v>1201</v>
      </c>
      <c r="E274" s="1">
        <v>8</v>
      </c>
      <c r="K274" s="29"/>
      <c r="L274" s="2"/>
      <c r="M274" s="2"/>
      <c r="O274" s="2">
        <f>E274/D273</f>
        <v>0.72727272727272729</v>
      </c>
      <c r="P274" s="21">
        <v>10</v>
      </c>
      <c r="Q274" s="25">
        <f t="shared" si="36"/>
        <v>0.83333333333333337</v>
      </c>
      <c r="R274" s="2">
        <f t="shared" si="37"/>
        <v>0.16666666666666663</v>
      </c>
      <c r="AC274" s="118" t="s">
        <v>51</v>
      </c>
      <c r="AD274" s="117">
        <v>1</v>
      </c>
    </row>
    <row r="275" spans="1:30" ht="12.75" customHeight="1">
      <c r="A275" s="1">
        <v>1202</v>
      </c>
      <c r="F275" s="1">
        <v>8</v>
      </c>
      <c r="K275" s="29"/>
      <c r="L275" s="2"/>
      <c r="M275" s="2"/>
      <c r="O275" s="2">
        <f>F275/E274</f>
        <v>1</v>
      </c>
      <c r="P275" s="21">
        <v>9</v>
      </c>
      <c r="Q275" s="25">
        <f t="shared" si="36"/>
        <v>0.9</v>
      </c>
      <c r="R275" s="2">
        <f t="shared" si="37"/>
        <v>9.9999999999999978E-2</v>
      </c>
    </row>
    <row r="276" spans="1:30" ht="12.75" customHeight="1">
      <c r="A276" s="1">
        <v>1301</v>
      </c>
      <c r="G276" s="1">
        <v>7</v>
      </c>
      <c r="K276" s="29"/>
      <c r="L276" s="2"/>
      <c r="M276" s="2"/>
      <c r="O276" s="2">
        <f>G276/F275</f>
        <v>0.875</v>
      </c>
      <c r="P276" s="21">
        <v>9</v>
      </c>
      <c r="Q276" s="25">
        <f t="shared" si="36"/>
        <v>1</v>
      </c>
      <c r="R276" s="2">
        <f t="shared" si="37"/>
        <v>0</v>
      </c>
    </row>
    <row r="277" spans="1:30" ht="12.75" customHeight="1">
      <c r="A277" s="1">
        <v>1302</v>
      </c>
      <c r="H277" s="1">
        <v>7</v>
      </c>
      <c r="K277" s="29"/>
      <c r="L277" s="2"/>
      <c r="M277" s="2"/>
      <c r="O277" s="2">
        <f>H277/G276</f>
        <v>1</v>
      </c>
      <c r="P277" s="21">
        <v>7</v>
      </c>
      <c r="Q277" s="25">
        <f t="shared" si="36"/>
        <v>0.77777777777777779</v>
      </c>
      <c r="R277" s="2">
        <f t="shared" si="37"/>
        <v>0.22222222222222221</v>
      </c>
    </row>
    <row r="278" spans="1:30" ht="12.75" customHeight="1">
      <c r="A278" s="1">
        <v>1401</v>
      </c>
      <c r="I278" s="1">
        <v>7</v>
      </c>
      <c r="K278" s="29"/>
      <c r="L278" s="2"/>
      <c r="M278" s="2"/>
      <c r="O278" s="2">
        <f>I278/H277</f>
        <v>1</v>
      </c>
      <c r="P278" s="21">
        <v>7</v>
      </c>
      <c r="Q278" s="25">
        <f t="shared" si="36"/>
        <v>1</v>
      </c>
      <c r="R278" s="2">
        <f t="shared" si="37"/>
        <v>0</v>
      </c>
    </row>
    <row r="279" spans="1:30" ht="12.75" customHeight="1">
      <c r="A279" s="1">
        <v>1402</v>
      </c>
      <c r="J279" s="1">
        <v>6</v>
      </c>
      <c r="K279" s="29">
        <v>6</v>
      </c>
      <c r="L279" s="2"/>
      <c r="M279" s="2"/>
      <c r="O279" s="2">
        <f>J279/I278</f>
        <v>0.8571428571428571</v>
      </c>
      <c r="P279" s="21">
        <v>8</v>
      </c>
      <c r="Q279" s="25">
        <f t="shared" si="36"/>
        <v>1.1428571428571428</v>
      </c>
      <c r="R279" s="2">
        <f t="shared" si="37"/>
        <v>-0.14285714285714279</v>
      </c>
    </row>
    <row r="280" spans="1:30" ht="12.75" customHeight="1">
      <c r="A280" s="28" t="s">
        <v>69</v>
      </c>
      <c r="J280" s="1">
        <v>2</v>
      </c>
      <c r="K280" s="29">
        <v>1</v>
      </c>
      <c r="L280" s="2"/>
      <c r="M280" s="2"/>
      <c r="O280" s="2"/>
      <c r="P280" s="21">
        <v>2</v>
      </c>
      <c r="Q280" s="25"/>
      <c r="R280" s="2"/>
      <c r="S280" s="119" t="s">
        <v>58</v>
      </c>
      <c r="T280" s="119">
        <v>7</v>
      </c>
      <c r="U280" s="119">
        <f>SUM(K279:K281)</f>
        <v>8</v>
      </c>
      <c r="V280" s="119" t="s">
        <v>10</v>
      </c>
    </row>
    <row r="281" spans="1:30" ht="12.75" customHeight="1">
      <c r="A281" s="1">
        <v>1601</v>
      </c>
      <c r="K281" s="29">
        <v>1</v>
      </c>
      <c r="L281" s="2"/>
      <c r="M281" s="2"/>
      <c r="O281" s="2"/>
      <c r="P281" s="21"/>
      <c r="Q281" s="25"/>
      <c r="R281" s="2"/>
      <c r="S281" s="119" t="s">
        <v>60</v>
      </c>
      <c r="T281" s="120">
        <f>T280/B271</f>
        <v>0.35</v>
      </c>
      <c r="U281" s="120">
        <f>T280/U280</f>
        <v>0.875</v>
      </c>
      <c r="V281" s="119" t="s">
        <v>61</v>
      </c>
    </row>
    <row r="282" spans="1:30" ht="12.75" customHeight="1">
      <c r="K282" s="1">
        <f>SUM(K279:K281)</f>
        <v>8</v>
      </c>
      <c r="L282" s="25">
        <f>K279/B271</f>
        <v>0.3</v>
      </c>
      <c r="M282" s="25">
        <f>K282/B271</f>
        <v>0.4</v>
      </c>
      <c r="N282" s="25">
        <f>M282-L282</f>
        <v>0.10000000000000003</v>
      </c>
      <c r="O282" s="2"/>
    </row>
    <row r="283" spans="1:30" ht="12.75" customHeight="1">
      <c r="L283" s="2"/>
      <c r="M283" s="2"/>
      <c r="N283" s="2"/>
      <c r="O283" s="2"/>
    </row>
    <row r="284" spans="1:30" ht="12.75" customHeight="1">
      <c r="L284" s="2"/>
      <c r="M284" s="2"/>
      <c r="N284" s="2"/>
      <c r="O284" s="2"/>
    </row>
    <row r="285" spans="1:30" ht="12.75" customHeight="1">
      <c r="A285" s="3" t="s">
        <v>106</v>
      </c>
      <c r="E285" s="117"/>
      <c r="L285" s="2"/>
      <c r="M285" s="2"/>
      <c r="O285" s="2"/>
    </row>
    <row r="286" spans="1:30" ht="25.5" customHeight="1">
      <c r="B286" s="160" t="s">
        <v>1</v>
      </c>
      <c r="C286" s="161"/>
      <c r="D286" s="161"/>
      <c r="E286" s="161"/>
      <c r="F286" s="161"/>
      <c r="G286" s="161"/>
      <c r="H286" s="161"/>
      <c r="I286" s="161"/>
      <c r="J286" s="161"/>
      <c r="L286" s="4" t="s">
        <v>2</v>
      </c>
      <c r="M286" s="4" t="s">
        <v>3</v>
      </c>
      <c r="N286" s="5" t="s">
        <v>4</v>
      </c>
      <c r="O286" s="4" t="s">
        <v>5</v>
      </c>
      <c r="P286" s="6" t="s">
        <v>6</v>
      </c>
      <c r="Q286" s="6" t="s">
        <v>7</v>
      </c>
      <c r="R286" s="7" t="s">
        <v>8</v>
      </c>
    </row>
    <row r="287" spans="1:30" ht="12.75" customHeight="1">
      <c r="A287" s="9" t="s">
        <v>9</v>
      </c>
      <c r="B287" s="10">
        <v>1</v>
      </c>
      <c r="C287" s="10">
        <v>2</v>
      </c>
      <c r="D287" s="10">
        <v>3</v>
      </c>
      <c r="E287" s="10">
        <v>4</v>
      </c>
      <c r="F287" s="10">
        <v>5</v>
      </c>
      <c r="G287" s="10">
        <v>6</v>
      </c>
      <c r="H287" s="10">
        <v>7</v>
      </c>
      <c r="I287" s="10">
        <v>8</v>
      </c>
      <c r="J287" s="10">
        <v>9</v>
      </c>
      <c r="K287" s="11" t="s">
        <v>10</v>
      </c>
      <c r="L287" s="12"/>
      <c r="M287" s="12"/>
      <c r="N287" s="13"/>
      <c r="O287" s="14"/>
      <c r="P287" s="15"/>
      <c r="Q287" s="15"/>
      <c r="R287" s="2"/>
    </row>
    <row r="288" spans="1:30" ht="12.75" customHeight="1">
      <c r="A288" s="28" t="s">
        <v>51</v>
      </c>
      <c r="B288" s="19">
        <v>8</v>
      </c>
      <c r="C288" s="19"/>
      <c r="D288" s="19"/>
      <c r="E288" s="19"/>
      <c r="F288" s="19"/>
      <c r="G288" s="19"/>
      <c r="H288" s="19"/>
      <c r="I288" s="19"/>
      <c r="J288" s="19"/>
      <c r="K288" s="29"/>
      <c r="L288" s="12"/>
      <c r="M288" s="12"/>
      <c r="N288" s="13"/>
      <c r="O288" s="14"/>
      <c r="P288" s="21">
        <f>B288</f>
        <v>8</v>
      </c>
      <c r="Q288" s="15"/>
      <c r="R288" s="2"/>
    </row>
    <row r="289" spans="1:22" ht="12.75" customHeight="1">
      <c r="A289" s="28" t="s">
        <v>53</v>
      </c>
      <c r="C289" s="1">
        <v>7</v>
      </c>
      <c r="K289" s="29"/>
      <c r="L289" s="2"/>
      <c r="M289" s="2"/>
      <c r="O289" s="2">
        <f>C289/B288</f>
        <v>0.875</v>
      </c>
      <c r="P289" s="21">
        <v>8</v>
      </c>
      <c r="Q289" s="25">
        <f t="shared" ref="Q289:Q296" si="38">P289/P288</f>
        <v>1</v>
      </c>
      <c r="R289" s="2">
        <f t="shared" ref="R289:R296" si="39">100%-Q289</f>
        <v>0</v>
      </c>
    </row>
    <row r="290" spans="1:22" ht="12.75" customHeight="1">
      <c r="A290" s="1">
        <v>1201</v>
      </c>
      <c r="D290" s="1">
        <v>7</v>
      </c>
      <c r="K290" s="29"/>
      <c r="L290" s="2"/>
      <c r="M290" s="2"/>
      <c r="O290" s="2">
        <f>D290/C289</f>
        <v>1</v>
      </c>
      <c r="P290" s="21">
        <v>8</v>
      </c>
      <c r="Q290" s="25">
        <f t="shared" si="38"/>
        <v>1</v>
      </c>
      <c r="R290" s="2">
        <f t="shared" si="39"/>
        <v>0</v>
      </c>
      <c r="T290" s="35">
        <f>P290/P288</f>
        <v>1</v>
      </c>
    </row>
    <row r="291" spans="1:22" ht="12.75" customHeight="1">
      <c r="A291" s="1">
        <v>1202</v>
      </c>
      <c r="E291" s="1">
        <v>7</v>
      </c>
      <c r="K291" s="29"/>
      <c r="L291" s="2"/>
      <c r="M291" s="2"/>
      <c r="O291" s="2">
        <f>E291/D290</f>
        <v>1</v>
      </c>
      <c r="P291" s="21">
        <v>8</v>
      </c>
      <c r="Q291" s="25">
        <f t="shared" si="38"/>
        <v>1</v>
      </c>
      <c r="R291" s="2">
        <f t="shared" si="39"/>
        <v>0</v>
      </c>
    </row>
    <row r="292" spans="1:22" ht="12.75" customHeight="1">
      <c r="A292" s="1">
        <v>1301</v>
      </c>
      <c r="F292" s="1">
        <v>7</v>
      </c>
      <c r="K292" s="29"/>
      <c r="L292" s="2"/>
      <c r="M292" s="2"/>
      <c r="O292" s="2">
        <f>F292/E291</f>
        <v>1</v>
      </c>
      <c r="P292" s="21">
        <v>8</v>
      </c>
      <c r="Q292" s="25">
        <f t="shared" si="38"/>
        <v>1</v>
      </c>
      <c r="R292" s="2">
        <f t="shared" si="39"/>
        <v>0</v>
      </c>
    </row>
    <row r="293" spans="1:22" ht="12.75" customHeight="1">
      <c r="A293" s="1">
        <v>1302</v>
      </c>
      <c r="G293" s="1">
        <v>7</v>
      </c>
      <c r="K293" s="29"/>
      <c r="L293" s="2"/>
      <c r="M293" s="2"/>
      <c r="O293" s="2">
        <f>G293/F292</f>
        <v>1</v>
      </c>
      <c r="P293" s="21">
        <v>8</v>
      </c>
      <c r="Q293" s="25">
        <f t="shared" si="38"/>
        <v>1</v>
      </c>
      <c r="R293" s="2">
        <f t="shared" si="39"/>
        <v>0</v>
      </c>
    </row>
    <row r="294" spans="1:22" ht="12.75" customHeight="1">
      <c r="A294" s="1">
        <v>1401</v>
      </c>
      <c r="H294" s="1">
        <v>7</v>
      </c>
      <c r="K294" s="29"/>
      <c r="L294" s="2"/>
      <c r="M294" s="2"/>
      <c r="O294" s="2">
        <f>H294/G293</f>
        <v>1</v>
      </c>
      <c r="P294" s="21">
        <v>7</v>
      </c>
      <c r="Q294" s="25">
        <f t="shared" si="38"/>
        <v>0.875</v>
      </c>
      <c r="R294" s="2">
        <f t="shared" si="39"/>
        <v>0.125</v>
      </c>
    </row>
    <row r="295" spans="1:22" ht="12.75" customHeight="1">
      <c r="A295" s="1">
        <v>1402</v>
      </c>
      <c r="I295" s="1">
        <v>7</v>
      </c>
      <c r="K295" s="29"/>
      <c r="L295" s="2"/>
      <c r="M295" s="2"/>
      <c r="O295" s="2">
        <f>I295/H294</f>
        <v>1</v>
      </c>
      <c r="P295" s="21">
        <v>7</v>
      </c>
      <c r="Q295" s="25">
        <f t="shared" si="38"/>
        <v>1</v>
      </c>
      <c r="R295" s="2">
        <f t="shared" si="39"/>
        <v>0</v>
      </c>
    </row>
    <row r="296" spans="1:22" ht="12.75" customHeight="1">
      <c r="A296" s="1">
        <v>1501</v>
      </c>
      <c r="J296" s="1">
        <v>7</v>
      </c>
      <c r="K296" s="29">
        <v>5</v>
      </c>
      <c r="L296" s="2"/>
      <c r="M296" s="2"/>
      <c r="O296" s="2">
        <f>J296/I295</f>
        <v>1</v>
      </c>
      <c r="P296" s="21">
        <v>7</v>
      </c>
      <c r="Q296" s="25">
        <f t="shared" si="38"/>
        <v>1</v>
      </c>
      <c r="R296" s="2">
        <f t="shared" si="39"/>
        <v>0</v>
      </c>
    </row>
    <row r="297" spans="1:22" ht="12.75" customHeight="1">
      <c r="A297" s="1">
        <v>1502</v>
      </c>
      <c r="J297" s="1">
        <v>2</v>
      </c>
      <c r="K297" s="29">
        <v>1</v>
      </c>
      <c r="L297" s="2"/>
      <c r="M297" s="2"/>
      <c r="O297" s="2"/>
      <c r="P297" s="21">
        <v>2</v>
      </c>
      <c r="Q297" s="25"/>
      <c r="R297" s="2"/>
      <c r="S297" s="119" t="s">
        <v>58</v>
      </c>
      <c r="T297" s="119">
        <v>6</v>
      </c>
      <c r="U297" s="119">
        <f>SUM(K295:K297)</f>
        <v>6</v>
      </c>
      <c r="V297" s="119" t="s">
        <v>10</v>
      </c>
    </row>
    <row r="298" spans="1:22" ht="12.75" customHeight="1">
      <c r="A298" s="1">
        <v>1601</v>
      </c>
      <c r="L298" s="2"/>
      <c r="M298" s="2"/>
      <c r="O298" s="2"/>
      <c r="P298" s="21"/>
      <c r="Q298" s="25"/>
      <c r="R298" s="2"/>
      <c r="S298" s="119" t="s">
        <v>60</v>
      </c>
      <c r="T298" s="120">
        <f>T297/B288</f>
        <v>0.75</v>
      </c>
      <c r="U298" s="120">
        <f>T297/U297</f>
        <v>1</v>
      </c>
      <c r="V298" s="119" t="s">
        <v>61</v>
      </c>
    </row>
    <row r="299" spans="1:22" ht="12.75" customHeight="1">
      <c r="K299" s="1">
        <f>SUM(K295:K297)</f>
        <v>6</v>
      </c>
      <c r="L299" s="2">
        <f>K296/B288</f>
        <v>0.625</v>
      </c>
      <c r="M299" s="2">
        <f>K299/B288</f>
        <v>0.75</v>
      </c>
      <c r="N299" s="2">
        <f>M299-L299</f>
        <v>0.125</v>
      </c>
      <c r="O299" s="2"/>
    </row>
    <row r="300" spans="1:22" ht="12.75" customHeight="1">
      <c r="L300" s="2"/>
      <c r="M300" s="2"/>
      <c r="O300" s="2"/>
    </row>
    <row r="301" spans="1:22" ht="12.75" customHeight="1">
      <c r="L301" s="2"/>
      <c r="M301" s="2"/>
      <c r="O301" s="2"/>
    </row>
    <row r="302" spans="1:22" ht="12.75" customHeight="1">
      <c r="L302" s="2"/>
      <c r="M302" s="2"/>
      <c r="O302" s="2"/>
    </row>
    <row r="303" spans="1:22" ht="12.75" customHeight="1">
      <c r="L303" s="2"/>
      <c r="M303" s="2"/>
      <c r="O303" s="2"/>
    </row>
    <row r="304" spans="1:22" ht="12.75" customHeight="1">
      <c r="L304" s="2"/>
      <c r="M304" s="2"/>
      <c r="O304" s="2"/>
    </row>
    <row r="305" spans="12:15" ht="12.75" customHeight="1">
      <c r="L305" s="2"/>
      <c r="M305" s="2"/>
      <c r="O305" s="2"/>
    </row>
    <row r="306" spans="12:15" ht="12.75" customHeight="1">
      <c r="L306" s="2"/>
      <c r="M306" s="2"/>
      <c r="O306" s="2"/>
    </row>
    <row r="307" spans="12:15" ht="12.75" customHeight="1">
      <c r="L307" s="2"/>
      <c r="M307" s="2"/>
      <c r="O307" s="2"/>
    </row>
    <row r="308" spans="12:15" ht="12.75" customHeight="1">
      <c r="L308" s="2"/>
      <c r="M308" s="2"/>
      <c r="O308" s="2"/>
    </row>
    <row r="309" spans="12:15" ht="12.75" customHeight="1">
      <c r="L309" s="2"/>
      <c r="M309" s="2"/>
      <c r="O309" s="2"/>
    </row>
    <row r="310" spans="12:15" ht="12.75" customHeight="1">
      <c r="L310" s="2"/>
      <c r="M310" s="2"/>
      <c r="O310" s="2"/>
    </row>
    <row r="311" spans="12:15" ht="12.75" customHeight="1">
      <c r="L311" s="2"/>
      <c r="M311" s="2"/>
      <c r="O311" s="2"/>
    </row>
    <row r="312" spans="12:15" ht="12.75" customHeight="1">
      <c r="L312" s="2"/>
      <c r="M312" s="2"/>
      <c r="O312" s="2"/>
    </row>
    <row r="313" spans="12:15" ht="12.75" customHeight="1">
      <c r="L313" s="2"/>
      <c r="M313" s="2"/>
      <c r="O313" s="2"/>
    </row>
    <row r="314" spans="12:15" ht="12.75" customHeight="1">
      <c r="L314" s="2"/>
      <c r="M314" s="2"/>
      <c r="O314" s="2"/>
    </row>
    <row r="315" spans="12:15" ht="12.75" customHeight="1">
      <c r="L315" s="2"/>
      <c r="M315" s="2"/>
      <c r="O315" s="2"/>
    </row>
    <row r="316" spans="12:15" ht="12.75" customHeight="1">
      <c r="L316" s="2"/>
      <c r="M316" s="2"/>
      <c r="O316" s="2"/>
    </row>
    <row r="317" spans="12:15" ht="12.75" customHeight="1">
      <c r="L317" s="2"/>
      <c r="M317" s="2"/>
      <c r="O317" s="2"/>
    </row>
    <row r="318" spans="12:15" ht="12.75" customHeight="1">
      <c r="L318" s="2"/>
      <c r="M318" s="2"/>
      <c r="O318" s="2"/>
    </row>
    <row r="319" spans="12:15" ht="12.75" customHeight="1">
      <c r="L319" s="2"/>
      <c r="M319" s="2"/>
      <c r="O319" s="2"/>
    </row>
    <row r="320" spans="12:15" ht="12.75" customHeight="1">
      <c r="L320" s="2"/>
      <c r="M320" s="2"/>
      <c r="O320" s="2"/>
    </row>
    <row r="321" spans="12:15" ht="12.75" customHeight="1">
      <c r="L321" s="2"/>
      <c r="M321" s="2"/>
      <c r="O321" s="2"/>
    </row>
    <row r="322" spans="12:15" ht="12.75" customHeight="1">
      <c r="L322" s="2"/>
      <c r="M322" s="2"/>
      <c r="O322" s="2"/>
    </row>
    <row r="323" spans="12:15" ht="12.75" customHeight="1">
      <c r="L323" s="2"/>
      <c r="M323" s="2"/>
      <c r="O323" s="2"/>
    </row>
    <row r="324" spans="12:15" ht="12.75" customHeight="1">
      <c r="L324" s="2"/>
      <c r="M324" s="2"/>
      <c r="O324" s="2"/>
    </row>
    <row r="325" spans="12:15" ht="12.75" customHeight="1">
      <c r="L325" s="2"/>
      <c r="M325" s="2"/>
      <c r="O325" s="2"/>
    </row>
    <row r="326" spans="12:15" ht="12.75" customHeight="1">
      <c r="L326" s="2"/>
      <c r="M326" s="2"/>
      <c r="O326" s="2"/>
    </row>
    <row r="327" spans="12:15" ht="12.75" customHeight="1">
      <c r="L327" s="2"/>
      <c r="M327" s="2"/>
      <c r="O327" s="2"/>
    </row>
    <row r="328" spans="12:15" ht="12.75" customHeight="1">
      <c r="L328" s="2"/>
      <c r="M328" s="2"/>
      <c r="O328" s="2"/>
    </row>
    <row r="329" spans="12:15" ht="12.75" customHeight="1">
      <c r="L329" s="2"/>
      <c r="M329" s="2"/>
      <c r="O329" s="2"/>
    </row>
    <row r="330" spans="12:15" ht="12.75" customHeight="1">
      <c r="L330" s="2"/>
      <c r="M330" s="2"/>
      <c r="O330" s="2"/>
    </row>
    <row r="331" spans="12:15" ht="12.75" customHeight="1">
      <c r="L331" s="2"/>
      <c r="M331" s="2"/>
      <c r="O331" s="2"/>
    </row>
    <row r="332" spans="12:15" ht="12.75" customHeight="1">
      <c r="L332" s="2"/>
      <c r="M332" s="2"/>
      <c r="O332" s="2"/>
    </row>
    <row r="333" spans="12:15" ht="12.75" customHeight="1">
      <c r="L333" s="2"/>
      <c r="M333" s="2"/>
      <c r="O333" s="2"/>
    </row>
    <row r="334" spans="12:15" ht="12.75" customHeight="1">
      <c r="L334" s="2"/>
      <c r="M334" s="2"/>
      <c r="O334" s="2"/>
    </row>
    <row r="335" spans="12:15" ht="12.75" customHeight="1">
      <c r="L335" s="2"/>
      <c r="M335" s="2"/>
      <c r="O335" s="2"/>
    </row>
    <row r="336" spans="12:15" ht="12.75" customHeight="1">
      <c r="L336" s="2"/>
      <c r="M336" s="2"/>
      <c r="O336" s="2"/>
    </row>
    <row r="337" spans="12:15" ht="12.75" customHeight="1">
      <c r="L337" s="2"/>
      <c r="M337" s="2"/>
      <c r="O337" s="2"/>
    </row>
    <row r="338" spans="12:15" ht="12.75" customHeight="1">
      <c r="L338" s="2"/>
      <c r="M338" s="2"/>
      <c r="O338" s="2"/>
    </row>
    <row r="339" spans="12:15" ht="12.75" customHeight="1">
      <c r="L339" s="2"/>
      <c r="M339" s="2"/>
      <c r="O339" s="2"/>
    </row>
    <row r="340" spans="12:15" ht="12.75" customHeight="1">
      <c r="L340" s="2"/>
      <c r="M340" s="2"/>
      <c r="O340" s="2"/>
    </row>
    <row r="341" spans="12:15" ht="12.75" customHeight="1">
      <c r="L341" s="2"/>
      <c r="M341" s="2"/>
      <c r="O341" s="2"/>
    </row>
    <row r="342" spans="12:15" ht="12.75" customHeight="1">
      <c r="L342" s="2"/>
      <c r="M342" s="2"/>
      <c r="O342" s="2"/>
    </row>
    <row r="343" spans="12:15" ht="12.75" customHeight="1">
      <c r="L343" s="2"/>
      <c r="M343" s="2"/>
      <c r="O343" s="2"/>
    </row>
    <row r="344" spans="12:15" ht="12.75" customHeight="1">
      <c r="L344" s="2"/>
      <c r="M344" s="2"/>
      <c r="O344" s="2"/>
    </row>
    <row r="345" spans="12:15" ht="12.75" customHeight="1">
      <c r="L345" s="2"/>
      <c r="M345" s="2"/>
      <c r="O345" s="2"/>
    </row>
    <row r="346" spans="12:15" ht="12.75" customHeight="1">
      <c r="L346" s="2"/>
      <c r="M346" s="2"/>
      <c r="O346" s="2"/>
    </row>
    <row r="347" spans="12:15" ht="12.75" customHeight="1">
      <c r="L347" s="2"/>
      <c r="M347" s="2"/>
      <c r="O347" s="2"/>
    </row>
    <row r="348" spans="12:15" ht="12.75" customHeight="1">
      <c r="L348" s="2"/>
      <c r="M348" s="2"/>
      <c r="O348" s="2"/>
    </row>
    <row r="349" spans="12:15" ht="12.75" customHeight="1">
      <c r="L349" s="2"/>
      <c r="M349" s="2"/>
      <c r="O349" s="2"/>
    </row>
    <row r="350" spans="12:15" ht="12.75" customHeight="1">
      <c r="L350" s="2"/>
      <c r="M350" s="2"/>
      <c r="O350" s="2"/>
    </row>
    <row r="351" spans="12:15" ht="12.75" customHeight="1">
      <c r="L351" s="2"/>
      <c r="M351" s="2"/>
      <c r="O351" s="2"/>
    </row>
    <row r="352" spans="12:15" ht="12.75" customHeight="1">
      <c r="L352" s="2"/>
      <c r="M352" s="2"/>
      <c r="O352" s="2"/>
    </row>
    <row r="353" spans="12:15" ht="12.75" customHeight="1">
      <c r="L353" s="2"/>
      <c r="M353" s="2"/>
      <c r="O353" s="2"/>
    </row>
    <row r="354" spans="12:15" ht="12.75" customHeight="1">
      <c r="L354" s="2"/>
      <c r="M354" s="2"/>
      <c r="O354" s="2"/>
    </row>
    <row r="355" spans="12:15" ht="12.75" customHeight="1">
      <c r="L355" s="2"/>
      <c r="M355" s="2"/>
      <c r="O355" s="2"/>
    </row>
    <row r="356" spans="12:15" ht="12.75" customHeight="1">
      <c r="L356" s="2"/>
      <c r="M356" s="2"/>
      <c r="O356" s="2"/>
    </row>
    <row r="357" spans="12:15" ht="12.75" customHeight="1">
      <c r="L357" s="2"/>
      <c r="M357" s="2"/>
      <c r="O357" s="2"/>
    </row>
    <row r="358" spans="12:15" ht="12.75" customHeight="1">
      <c r="L358" s="2"/>
      <c r="M358" s="2"/>
      <c r="O358" s="2"/>
    </row>
    <row r="359" spans="12:15" ht="12.75" customHeight="1">
      <c r="L359" s="2"/>
      <c r="M359" s="2"/>
      <c r="O359" s="2"/>
    </row>
    <row r="360" spans="12:15" ht="12.75" customHeight="1">
      <c r="L360" s="2"/>
      <c r="M360" s="2"/>
      <c r="O360" s="2"/>
    </row>
    <row r="361" spans="12:15" ht="12.75" customHeight="1">
      <c r="L361" s="2"/>
      <c r="M361" s="2"/>
      <c r="O361" s="2"/>
    </row>
    <row r="362" spans="12:15" ht="12.75" customHeight="1">
      <c r="L362" s="2"/>
      <c r="M362" s="2"/>
      <c r="O362" s="2"/>
    </row>
    <row r="363" spans="12:15" ht="12.75" customHeight="1">
      <c r="L363" s="2"/>
      <c r="M363" s="2"/>
      <c r="O363" s="2"/>
    </row>
    <row r="364" spans="12:15" ht="12.75" customHeight="1">
      <c r="L364" s="2"/>
      <c r="M364" s="2"/>
      <c r="O364" s="2"/>
    </row>
    <row r="365" spans="12:15" ht="12.75" customHeight="1">
      <c r="L365" s="2"/>
      <c r="M365" s="2"/>
      <c r="O365" s="2"/>
    </row>
    <row r="366" spans="12:15" ht="12.75" customHeight="1">
      <c r="L366" s="2"/>
      <c r="M366" s="2"/>
      <c r="O366" s="2"/>
    </row>
    <row r="367" spans="12:15" ht="12.75" customHeight="1">
      <c r="L367" s="2"/>
      <c r="M367" s="2"/>
      <c r="O367" s="2"/>
    </row>
    <row r="368" spans="12:15" ht="12.75" customHeight="1">
      <c r="L368" s="2"/>
      <c r="M368" s="2"/>
      <c r="O368" s="2"/>
    </row>
    <row r="369" spans="12:15" ht="12.75" customHeight="1">
      <c r="L369" s="2"/>
      <c r="M369" s="2"/>
      <c r="O369" s="2"/>
    </row>
    <row r="370" spans="12:15" ht="12.75" customHeight="1">
      <c r="L370" s="2"/>
      <c r="M370" s="2"/>
      <c r="O370" s="2"/>
    </row>
    <row r="371" spans="12:15" ht="12.75" customHeight="1">
      <c r="L371" s="2"/>
      <c r="M371" s="2"/>
      <c r="O371" s="2"/>
    </row>
    <row r="372" spans="12:15" ht="12.75" customHeight="1">
      <c r="L372" s="2"/>
      <c r="M372" s="2"/>
      <c r="O372" s="2"/>
    </row>
    <row r="373" spans="12:15" ht="12.75" customHeight="1">
      <c r="L373" s="2"/>
      <c r="M373" s="2"/>
      <c r="O373" s="2"/>
    </row>
    <row r="374" spans="12:15" ht="12.75" customHeight="1">
      <c r="L374" s="2"/>
      <c r="M374" s="2"/>
      <c r="O374" s="2"/>
    </row>
    <row r="375" spans="12:15" ht="12.75" customHeight="1">
      <c r="L375" s="2"/>
      <c r="M375" s="2"/>
      <c r="O375" s="2"/>
    </row>
    <row r="376" spans="12:15" ht="12.75" customHeight="1">
      <c r="L376" s="2"/>
      <c r="M376" s="2"/>
      <c r="O376" s="2"/>
    </row>
    <row r="377" spans="12:15" ht="12.75" customHeight="1">
      <c r="L377" s="2"/>
      <c r="M377" s="2"/>
      <c r="O377" s="2"/>
    </row>
    <row r="378" spans="12:15" ht="12.75" customHeight="1">
      <c r="L378" s="2"/>
      <c r="M378" s="2"/>
      <c r="O378" s="2"/>
    </row>
    <row r="379" spans="12:15" ht="12.75" customHeight="1">
      <c r="L379" s="2"/>
      <c r="M379" s="2"/>
      <c r="O379" s="2"/>
    </row>
    <row r="380" spans="12:15" ht="12.75" customHeight="1">
      <c r="L380" s="2"/>
      <c r="M380" s="2"/>
      <c r="O380" s="2"/>
    </row>
    <row r="381" spans="12:15" ht="12.75" customHeight="1">
      <c r="L381" s="2"/>
      <c r="M381" s="2"/>
      <c r="O381" s="2"/>
    </row>
    <row r="382" spans="12:15" ht="12.75" customHeight="1">
      <c r="L382" s="2"/>
      <c r="M382" s="2"/>
      <c r="O382" s="2"/>
    </row>
    <row r="383" spans="12:15" ht="12.75" customHeight="1">
      <c r="L383" s="2"/>
      <c r="M383" s="2"/>
      <c r="O383" s="2"/>
    </row>
    <row r="384" spans="12:15" ht="12.75" customHeight="1">
      <c r="L384" s="2"/>
      <c r="M384" s="2"/>
      <c r="O384" s="2"/>
    </row>
    <row r="385" spans="12:15" ht="12.75" customHeight="1">
      <c r="L385" s="2"/>
      <c r="M385" s="2"/>
      <c r="O385" s="2"/>
    </row>
    <row r="386" spans="12:15" ht="12.75" customHeight="1">
      <c r="L386" s="2"/>
      <c r="M386" s="2"/>
      <c r="O386" s="2"/>
    </row>
    <row r="387" spans="12:15" ht="12.75" customHeight="1">
      <c r="L387" s="2"/>
      <c r="M387" s="2"/>
      <c r="O387" s="2"/>
    </row>
    <row r="388" spans="12:15" ht="12.75" customHeight="1">
      <c r="L388" s="2"/>
      <c r="M388" s="2"/>
      <c r="O388" s="2"/>
    </row>
    <row r="389" spans="12:15" ht="12.75" customHeight="1">
      <c r="L389" s="2"/>
      <c r="M389" s="2"/>
      <c r="O389" s="2"/>
    </row>
    <row r="390" spans="12:15" ht="12.75" customHeight="1">
      <c r="L390" s="2"/>
      <c r="M390" s="2"/>
      <c r="O390" s="2"/>
    </row>
    <row r="391" spans="12:15" ht="12.75" customHeight="1">
      <c r="L391" s="2"/>
      <c r="M391" s="2"/>
      <c r="O391" s="2"/>
    </row>
    <row r="392" spans="12:15" ht="12.75" customHeight="1">
      <c r="L392" s="2"/>
      <c r="M392" s="2"/>
      <c r="O392" s="2"/>
    </row>
    <row r="393" spans="12:15" ht="12.75" customHeight="1">
      <c r="L393" s="2"/>
      <c r="M393" s="2"/>
      <c r="O393" s="2"/>
    </row>
    <row r="394" spans="12:15" ht="12.75" customHeight="1">
      <c r="L394" s="2"/>
      <c r="M394" s="2"/>
      <c r="O394" s="2"/>
    </row>
    <row r="395" spans="12:15" ht="12.75" customHeight="1">
      <c r="L395" s="2"/>
      <c r="M395" s="2"/>
      <c r="O395" s="2"/>
    </row>
    <row r="396" spans="12:15" ht="12.75" customHeight="1">
      <c r="L396" s="2"/>
      <c r="M396" s="2"/>
      <c r="O396" s="2"/>
    </row>
    <row r="397" spans="12:15" ht="12.75" customHeight="1">
      <c r="L397" s="2"/>
      <c r="M397" s="2"/>
      <c r="O397" s="2"/>
    </row>
    <row r="398" spans="12:15" ht="12.75" customHeight="1">
      <c r="L398" s="2"/>
      <c r="M398" s="2"/>
      <c r="O398" s="2"/>
    </row>
    <row r="399" spans="12:15" ht="12.75" customHeight="1">
      <c r="L399" s="2"/>
      <c r="M399" s="2"/>
      <c r="O399" s="2"/>
    </row>
    <row r="400" spans="12:15" ht="12.75" customHeight="1">
      <c r="L400" s="2"/>
      <c r="M400" s="2"/>
      <c r="O400" s="2"/>
    </row>
    <row r="401" spans="12:15" ht="12.75" customHeight="1">
      <c r="L401" s="2"/>
      <c r="M401" s="2"/>
      <c r="O401" s="2"/>
    </row>
    <row r="402" spans="12:15" ht="12.75" customHeight="1">
      <c r="L402" s="2"/>
      <c r="M402" s="2"/>
      <c r="O402" s="2"/>
    </row>
    <row r="403" spans="12:15" ht="12.75" customHeight="1">
      <c r="L403" s="2"/>
      <c r="M403" s="2"/>
      <c r="O403" s="2"/>
    </row>
    <row r="404" spans="12:15" ht="12.75" customHeight="1">
      <c r="L404" s="2"/>
      <c r="M404" s="2"/>
      <c r="O404" s="2"/>
    </row>
    <row r="405" spans="12:15" ht="12.75" customHeight="1">
      <c r="L405" s="2"/>
      <c r="M405" s="2"/>
      <c r="O405" s="2"/>
    </row>
    <row r="406" spans="12:15" ht="12.75" customHeight="1">
      <c r="L406" s="2"/>
      <c r="M406" s="2"/>
      <c r="O406" s="2"/>
    </row>
    <row r="407" spans="12:15" ht="12.75" customHeight="1">
      <c r="L407" s="2"/>
      <c r="M407" s="2"/>
      <c r="O407" s="2"/>
    </row>
    <row r="408" spans="12:15" ht="12.75" customHeight="1">
      <c r="L408" s="2"/>
      <c r="M408" s="2"/>
      <c r="O408" s="2"/>
    </row>
    <row r="409" spans="12:15" ht="12.75" customHeight="1">
      <c r="L409" s="2"/>
      <c r="M409" s="2"/>
      <c r="O409" s="2"/>
    </row>
    <row r="410" spans="12:15" ht="12.75" customHeight="1">
      <c r="L410" s="2"/>
      <c r="M410" s="2"/>
      <c r="O410" s="2"/>
    </row>
    <row r="411" spans="12:15" ht="12.75" customHeight="1">
      <c r="L411" s="2"/>
      <c r="M411" s="2"/>
      <c r="O411" s="2"/>
    </row>
    <row r="412" spans="12:15" ht="12.75" customHeight="1">
      <c r="L412" s="2"/>
      <c r="M412" s="2"/>
      <c r="O412" s="2"/>
    </row>
    <row r="413" spans="12:15" ht="12.75" customHeight="1">
      <c r="L413" s="2"/>
      <c r="M413" s="2"/>
      <c r="O413" s="2"/>
    </row>
    <row r="414" spans="12:15" ht="12.75" customHeight="1">
      <c r="L414" s="2"/>
      <c r="M414" s="2"/>
      <c r="O414" s="2"/>
    </row>
    <row r="415" spans="12:15" ht="12.75" customHeight="1">
      <c r="L415" s="2"/>
      <c r="M415" s="2"/>
      <c r="O415" s="2"/>
    </row>
    <row r="416" spans="12:15" ht="12.75" customHeight="1">
      <c r="L416" s="2"/>
      <c r="M416" s="2"/>
      <c r="O416" s="2"/>
    </row>
    <row r="417" spans="12:15" ht="12.75" customHeight="1">
      <c r="L417" s="2"/>
      <c r="M417" s="2"/>
      <c r="O417" s="2"/>
    </row>
    <row r="418" spans="12:15" ht="12.75" customHeight="1">
      <c r="L418" s="2"/>
      <c r="M418" s="2"/>
      <c r="O418" s="2"/>
    </row>
    <row r="419" spans="12:15" ht="12.75" customHeight="1">
      <c r="L419" s="2"/>
      <c r="M419" s="2"/>
      <c r="O419" s="2"/>
    </row>
    <row r="420" spans="12:15" ht="12.75" customHeight="1">
      <c r="L420" s="2"/>
      <c r="M420" s="2"/>
      <c r="O420" s="2"/>
    </row>
    <row r="421" spans="12:15" ht="12.75" customHeight="1">
      <c r="L421" s="2"/>
      <c r="M421" s="2"/>
      <c r="O421" s="2"/>
    </row>
    <row r="422" spans="12:15" ht="12.75" customHeight="1">
      <c r="L422" s="2"/>
      <c r="M422" s="2"/>
      <c r="O422" s="2"/>
    </row>
    <row r="423" spans="12:15" ht="12.75" customHeight="1">
      <c r="L423" s="2"/>
      <c r="M423" s="2"/>
      <c r="O423" s="2"/>
    </row>
    <row r="424" spans="12:15" ht="12.75" customHeight="1">
      <c r="L424" s="2"/>
      <c r="M424" s="2"/>
      <c r="O424" s="2"/>
    </row>
    <row r="425" spans="12:15" ht="12.75" customHeight="1">
      <c r="L425" s="2"/>
      <c r="M425" s="2"/>
      <c r="O425" s="2"/>
    </row>
    <row r="426" spans="12:15" ht="12.75" customHeight="1">
      <c r="L426" s="2"/>
      <c r="M426" s="2"/>
      <c r="O426" s="2"/>
    </row>
    <row r="427" spans="12:15" ht="12.75" customHeight="1">
      <c r="L427" s="2"/>
      <c r="M427" s="2"/>
      <c r="O427" s="2"/>
    </row>
    <row r="428" spans="12:15" ht="12.75" customHeight="1">
      <c r="L428" s="2"/>
      <c r="M428" s="2"/>
      <c r="O428" s="2"/>
    </row>
    <row r="429" spans="12:15" ht="12.75" customHeight="1">
      <c r="L429" s="2"/>
      <c r="M429" s="2"/>
      <c r="O429" s="2"/>
    </row>
    <row r="430" spans="12:15" ht="12.75" customHeight="1">
      <c r="L430" s="2"/>
      <c r="M430" s="2"/>
      <c r="O430" s="2"/>
    </row>
    <row r="431" spans="12:15" ht="12.75" customHeight="1">
      <c r="L431" s="2"/>
      <c r="M431" s="2"/>
      <c r="O431" s="2"/>
    </row>
    <row r="432" spans="12:15" ht="12.75" customHeight="1">
      <c r="L432" s="2"/>
      <c r="M432" s="2"/>
      <c r="O432" s="2"/>
    </row>
    <row r="433" spans="12:15" ht="12.75" customHeight="1">
      <c r="L433" s="2"/>
      <c r="M433" s="2"/>
      <c r="O433" s="2"/>
    </row>
    <row r="434" spans="12:15" ht="12.75" customHeight="1">
      <c r="L434" s="2"/>
      <c r="M434" s="2"/>
      <c r="O434" s="2"/>
    </row>
    <row r="435" spans="12:15" ht="12.75" customHeight="1">
      <c r="L435" s="2"/>
      <c r="M435" s="2"/>
      <c r="O435" s="2"/>
    </row>
    <row r="436" spans="12:15" ht="12.75" customHeight="1">
      <c r="L436" s="2"/>
      <c r="M436" s="2"/>
      <c r="O436" s="2"/>
    </row>
    <row r="437" spans="12:15" ht="12.75" customHeight="1">
      <c r="L437" s="2"/>
      <c r="M437" s="2"/>
      <c r="O437" s="2"/>
    </row>
    <row r="438" spans="12:15" ht="12.75" customHeight="1">
      <c r="L438" s="2"/>
      <c r="M438" s="2"/>
      <c r="O438" s="2"/>
    </row>
    <row r="439" spans="12:15" ht="12.75" customHeight="1">
      <c r="L439" s="2"/>
      <c r="M439" s="2"/>
      <c r="O439" s="2"/>
    </row>
    <row r="440" spans="12:15" ht="12.75" customHeight="1">
      <c r="L440" s="2"/>
      <c r="M440" s="2"/>
      <c r="O440" s="2"/>
    </row>
    <row r="441" spans="12:15" ht="12.75" customHeight="1">
      <c r="L441" s="2"/>
      <c r="M441" s="2"/>
      <c r="O441" s="2"/>
    </row>
    <row r="442" spans="12:15" ht="12.75" customHeight="1">
      <c r="L442" s="2"/>
      <c r="M442" s="2"/>
      <c r="O442" s="2"/>
    </row>
    <row r="443" spans="12:15" ht="12.75" customHeight="1">
      <c r="L443" s="2"/>
      <c r="M443" s="2"/>
      <c r="O443" s="2"/>
    </row>
    <row r="444" spans="12:15" ht="12.75" customHeight="1">
      <c r="L444" s="2"/>
      <c r="M444" s="2"/>
      <c r="O444" s="2"/>
    </row>
    <row r="445" spans="12:15" ht="12.75" customHeight="1">
      <c r="L445" s="2"/>
      <c r="M445" s="2"/>
      <c r="O445" s="2"/>
    </row>
    <row r="446" spans="12:15" ht="12.75" customHeight="1">
      <c r="L446" s="2"/>
      <c r="M446" s="2"/>
      <c r="O446" s="2"/>
    </row>
    <row r="447" spans="12:15" ht="12.75" customHeight="1">
      <c r="L447" s="2"/>
      <c r="M447" s="2"/>
      <c r="O447" s="2"/>
    </row>
    <row r="448" spans="12:15" ht="12.75" customHeight="1">
      <c r="L448" s="2"/>
      <c r="M448" s="2"/>
      <c r="O448" s="2"/>
    </row>
    <row r="449" spans="12:15" ht="12.75" customHeight="1">
      <c r="L449" s="2"/>
      <c r="M449" s="2"/>
      <c r="O449" s="2"/>
    </row>
    <row r="450" spans="12:15" ht="12.75" customHeight="1">
      <c r="L450" s="2"/>
      <c r="M450" s="2"/>
      <c r="O450" s="2"/>
    </row>
    <row r="451" spans="12:15" ht="12.75" customHeight="1">
      <c r="L451" s="2"/>
      <c r="M451" s="2"/>
      <c r="O451" s="2"/>
    </row>
    <row r="452" spans="12:15" ht="12.75" customHeight="1">
      <c r="L452" s="2"/>
      <c r="M452" s="2"/>
      <c r="O452" s="2"/>
    </row>
    <row r="453" spans="12:15" ht="12.75" customHeight="1">
      <c r="L453" s="2"/>
      <c r="M453" s="2"/>
      <c r="O453" s="2"/>
    </row>
    <row r="454" spans="12:15" ht="12.75" customHeight="1">
      <c r="L454" s="2"/>
      <c r="M454" s="2"/>
      <c r="O454" s="2"/>
    </row>
    <row r="455" spans="12:15" ht="12.75" customHeight="1">
      <c r="L455" s="2"/>
      <c r="M455" s="2"/>
      <c r="O455" s="2"/>
    </row>
    <row r="456" spans="12:15" ht="12.75" customHeight="1">
      <c r="L456" s="2"/>
      <c r="M456" s="2"/>
      <c r="O456" s="2"/>
    </row>
    <row r="457" spans="12:15" ht="12.75" customHeight="1">
      <c r="L457" s="2"/>
      <c r="M457" s="2"/>
      <c r="O457" s="2"/>
    </row>
    <row r="458" spans="12:15" ht="12.75" customHeight="1">
      <c r="L458" s="2"/>
      <c r="M458" s="2"/>
      <c r="O458" s="2"/>
    </row>
    <row r="459" spans="12:15" ht="12.75" customHeight="1">
      <c r="L459" s="2"/>
      <c r="M459" s="2"/>
      <c r="O459" s="2"/>
    </row>
    <row r="460" spans="12:15" ht="12.75" customHeight="1">
      <c r="L460" s="2"/>
      <c r="M460" s="2"/>
      <c r="O460" s="2"/>
    </row>
    <row r="461" spans="12:15" ht="12.75" customHeight="1">
      <c r="L461" s="2"/>
      <c r="M461" s="2"/>
      <c r="O461" s="2"/>
    </row>
    <row r="462" spans="12:15" ht="12.75" customHeight="1">
      <c r="L462" s="2"/>
      <c r="M462" s="2"/>
      <c r="O462" s="2"/>
    </row>
    <row r="463" spans="12:15" ht="12.75" customHeight="1">
      <c r="L463" s="2"/>
      <c r="M463" s="2"/>
      <c r="O463" s="2"/>
    </row>
    <row r="464" spans="12:15" ht="12.75" customHeight="1">
      <c r="L464" s="2"/>
      <c r="M464" s="2"/>
      <c r="O464" s="2"/>
    </row>
    <row r="465" spans="12:15" ht="12.75" customHeight="1">
      <c r="L465" s="2"/>
      <c r="M465" s="2"/>
      <c r="O465" s="2"/>
    </row>
    <row r="466" spans="12:15" ht="12.75" customHeight="1">
      <c r="L466" s="2"/>
      <c r="M466" s="2"/>
      <c r="O466" s="2"/>
    </row>
    <row r="467" spans="12:15" ht="12.75" customHeight="1">
      <c r="L467" s="2"/>
      <c r="M467" s="2"/>
      <c r="O467" s="2"/>
    </row>
    <row r="468" spans="12:15" ht="12.75" customHeight="1">
      <c r="L468" s="2"/>
      <c r="M468" s="2"/>
      <c r="O468" s="2"/>
    </row>
    <row r="469" spans="12:15" ht="12.75" customHeight="1">
      <c r="L469" s="2"/>
      <c r="M469" s="2"/>
      <c r="O469" s="2"/>
    </row>
    <row r="470" spans="12:15" ht="12.75" customHeight="1">
      <c r="L470" s="2"/>
      <c r="M470" s="2"/>
      <c r="O470" s="2"/>
    </row>
    <row r="471" spans="12:15" ht="12.75" customHeight="1">
      <c r="L471" s="2"/>
      <c r="M471" s="2"/>
      <c r="O471" s="2"/>
    </row>
    <row r="472" spans="12:15" ht="12.75" customHeight="1">
      <c r="L472" s="2"/>
      <c r="M472" s="2"/>
      <c r="O472" s="2"/>
    </row>
    <row r="473" spans="12:15" ht="12.75" customHeight="1">
      <c r="L473" s="2"/>
      <c r="M473" s="2"/>
      <c r="O473" s="2"/>
    </row>
    <row r="474" spans="12:15" ht="12.75" customHeight="1">
      <c r="L474" s="2"/>
      <c r="M474" s="2"/>
      <c r="O474" s="2"/>
    </row>
    <row r="475" spans="12:15" ht="12.75" customHeight="1">
      <c r="L475" s="2"/>
      <c r="M475" s="2"/>
      <c r="O475" s="2"/>
    </row>
    <row r="476" spans="12:15" ht="12.75" customHeight="1">
      <c r="L476" s="2"/>
      <c r="M476" s="2"/>
      <c r="O476" s="2"/>
    </row>
    <row r="477" spans="12:15" ht="12.75" customHeight="1">
      <c r="L477" s="2"/>
      <c r="M477" s="2"/>
      <c r="O477" s="2"/>
    </row>
    <row r="478" spans="12:15" ht="12.75" customHeight="1">
      <c r="L478" s="2"/>
      <c r="M478" s="2"/>
      <c r="O478" s="2"/>
    </row>
    <row r="479" spans="12:15" ht="12.75" customHeight="1">
      <c r="L479" s="2"/>
      <c r="M479" s="2"/>
      <c r="O479" s="2"/>
    </row>
    <row r="480" spans="12:15" ht="12.75" customHeight="1">
      <c r="L480" s="2"/>
      <c r="M480" s="2"/>
      <c r="O480" s="2"/>
    </row>
    <row r="481" spans="12:15" ht="12.75" customHeight="1">
      <c r="L481" s="2"/>
      <c r="M481" s="2"/>
      <c r="O481" s="2"/>
    </row>
    <row r="482" spans="12:15" ht="12.75" customHeight="1">
      <c r="L482" s="2"/>
      <c r="M482" s="2"/>
      <c r="O482" s="2"/>
    </row>
    <row r="483" spans="12:15" ht="12.75" customHeight="1">
      <c r="L483" s="2"/>
      <c r="M483" s="2"/>
      <c r="O483" s="2"/>
    </row>
    <row r="484" spans="12:15" ht="12.75" customHeight="1">
      <c r="L484" s="2"/>
      <c r="M484" s="2"/>
      <c r="O484" s="2"/>
    </row>
    <row r="485" spans="12:15" ht="12.75" customHeight="1">
      <c r="L485" s="2"/>
      <c r="M485" s="2"/>
      <c r="O485" s="2"/>
    </row>
    <row r="486" spans="12:15" ht="12.75" customHeight="1">
      <c r="L486" s="2"/>
      <c r="M486" s="2"/>
      <c r="O486" s="2"/>
    </row>
    <row r="487" spans="12:15" ht="12.75" customHeight="1">
      <c r="L487" s="2"/>
      <c r="M487" s="2"/>
      <c r="O487" s="2"/>
    </row>
    <row r="488" spans="12:15" ht="12.75" customHeight="1">
      <c r="L488" s="2"/>
      <c r="M488" s="2"/>
      <c r="O488" s="2"/>
    </row>
    <row r="489" spans="12:15" ht="12.75" customHeight="1">
      <c r="L489" s="2"/>
      <c r="M489" s="2"/>
      <c r="O489" s="2"/>
    </row>
    <row r="490" spans="12:15" ht="12.75" customHeight="1">
      <c r="L490" s="2"/>
      <c r="M490" s="2"/>
      <c r="O490" s="2"/>
    </row>
    <row r="491" spans="12:15" ht="12.75" customHeight="1">
      <c r="L491" s="2"/>
      <c r="M491" s="2"/>
      <c r="O491" s="2"/>
    </row>
    <row r="492" spans="12:15" ht="12.75" customHeight="1">
      <c r="L492" s="2"/>
      <c r="M492" s="2"/>
      <c r="O492" s="2"/>
    </row>
    <row r="493" spans="12:15" ht="12.75" customHeight="1">
      <c r="L493" s="2"/>
      <c r="M493" s="2"/>
      <c r="O493" s="2"/>
    </row>
    <row r="494" spans="12:15" ht="12.75" customHeight="1">
      <c r="L494" s="2"/>
      <c r="M494" s="2"/>
      <c r="O494" s="2"/>
    </row>
    <row r="495" spans="12:15" ht="12.75" customHeight="1">
      <c r="L495" s="2"/>
      <c r="M495" s="2"/>
      <c r="O495" s="2"/>
    </row>
    <row r="496" spans="12:15" ht="12.75" customHeight="1">
      <c r="L496" s="2"/>
      <c r="M496" s="2"/>
      <c r="O496" s="2"/>
    </row>
    <row r="497" spans="12:15" ht="12.75" customHeight="1">
      <c r="L497" s="2"/>
      <c r="M497" s="2"/>
      <c r="O497" s="2"/>
    </row>
    <row r="498" spans="12:15" ht="12.75" customHeight="1">
      <c r="L498" s="2"/>
      <c r="M498" s="2"/>
      <c r="O498" s="2"/>
    </row>
    <row r="499" spans="12:15" ht="12.75" customHeight="1">
      <c r="L499" s="2"/>
      <c r="M499" s="2"/>
      <c r="O499" s="2"/>
    </row>
    <row r="500" spans="12:15" ht="12.75" customHeight="1">
      <c r="L500" s="2"/>
      <c r="M500" s="2"/>
      <c r="O500" s="2"/>
    </row>
    <row r="501" spans="12:15" ht="12.75" customHeight="1">
      <c r="L501" s="2"/>
      <c r="M501" s="2"/>
      <c r="O501" s="2"/>
    </row>
    <row r="502" spans="12:15" ht="12.75" customHeight="1">
      <c r="L502" s="2"/>
      <c r="M502" s="2"/>
      <c r="O502" s="2"/>
    </row>
    <row r="503" spans="12:15" ht="12.75" customHeight="1">
      <c r="L503" s="2"/>
      <c r="M503" s="2"/>
      <c r="O503" s="2"/>
    </row>
    <row r="504" spans="12:15" ht="12.75" customHeight="1">
      <c r="L504" s="2"/>
      <c r="M504" s="2"/>
      <c r="O504" s="2"/>
    </row>
    <row r="505" spans="12:15" ht="12.75" customHeight="1">
      <c r="L505" s="2"/>
      <c r="M505" s="2"/>
      <c r="O505" s="2"/>
    </row>
    <row r="506" spans="12:15" ht="12.75" customHeight="1">
      <c r="L506" s="2"/>
      <c r="M506" s="2"/>
      <c r="O506" s="2"/>
    </row>
    <row r="507" spans="12:15" ht="12.75" customHeight="1">
      <c r="L507" s="2"/>
      <c r="M507" s="2"/>
      <c r="O507" s="2"/>
    </row>
    <row r="508" spans="12:15" ht="12.75" customHeight="1">
      <c r="L508" s="2"/>
      <c r="M508" s="2"/>
      <c r="O508" s="2"/>
    </row>
    <row r="509" spans="12:15" ht="12.75" customHeight="1">
      <c r="L509" s="2"/>
      <c r="M509" s="2"/>
      <c r="O509" s="2"/>
    </row>
    <row r="510" spans="12:15" ht="12.75" customHeight="1">
      <c r="L510" s="2"/>
      <c r="M510" s="2"/>
      <c r="O510" s="2"/>
    </row>
    <row r="511" spans="12:15" ht="12.75" customHeight="1">
      <c r="L511" s="2"/>
      <c r="M511" s="2"/>
      <c r="O511" s="2"/>
    </row>
    <row r="512" spans="12:15" ht="12.75" customHeight="1">
      <c r="L512" s="2"/>
      <c r="M512" s="2"/>
      <c r="O512" s="2"/>
    </row>
    <row r="513" spans="12:15" ht="12.75" customHeight="1">
      <c r="L513" s="2"/>
      <c r="M513" s="2"/>
      <c r="O513" s="2"/>
    </row>
    <row r="514" spans="12:15" ht="12.75" customHeight="1">
      <c r="L514" s="2"/>
      <c r="M514" s="2"/>
      <c r="O514" s="2"/>
    </row>
    <row r="515" spans="12:15" ht="12.75" customHeight="1">
      <c r="L515" s="2"/>
      <c r="M515" s="2"/>
      <c r="O515" s="2"/>
    </row>
    <row r="516" spans="12:15" ht="12.75" customHeight="1">
      <c r="L516" s="2"/>
      <c r="M516" s="2"/>
      <c r="O516" s="2"/>
    </row>
    <row r="517" spans="12:15" ht="12.75" customHeight="1">
      <c r="L517" s="2"/>
      <c r="M517" s="2"/>
      <c r="O517" s="2"/>
    </row>
    <row r="518" spans="12:15" ht="12.75" customHeight="1">
      <c r="L518" s="2"/>
      <c r="M518" s="2"/>
      <c r="O518" s="2"/>
    </row>
    <row r="519" spans="12:15" ht="12.75" customHeight="1">
      <c r="L519" s="2"/>
      <c r="M519" s="2"/>
      <c r="O519" s="2"/>
    </row>
    <row r="520" spans="12:15" ht="12.75" customHeight="1">
      <c r="L520" s="2"/>
      <c r="M520" s="2"/>
      <c r="O520" s="2"/>
    </row>
    <row r="521" spans="12:15" ht="12.75" customHeight="1">
      <c r="L521" s="2"/>
      <c r="M521" s="2"/>
      <c r="O521" s="2"/>
    </row>
    <row r="522" spans="12:15" ht="12.75" customHeight="1">
      <c r="L522" s="2"/>
      <c r="M522" s="2"/>
      <c r="O522" s="2"/>
    </row>
    <row r="523" spans="12:15" ht="12.75" customHeight="1">
      <c r="L523" s="2"/>
      <c r="M523" s="2"/>
      <c r="O523" s="2"/>
    </row>
    <row r="524" spans="12:15" ht="12.75" customHeight="1">
      <c r="L524" s="2"/>
      <c r="M524" s="2"/>
      <c r="O524" s="2"/>
    </row>
    <row r="525" spans="12:15" ht="12.75" customHeight="1">
      <c r="L525" s="2"/>
      <c r="M525" s="2"/>
      <c r="O525" s="2"/>
    </row>
    <row r="526" spans="12:15" ht="12.75" customHeight="1">
      <c r="L526" s="2"/>
      <c r="M526" s="2"/>
      <c r="O526" s="2"/>
    </row>
    <row r="527" spans="12:15" ht="12.75" customHeight="1">
      <c r="L527" s="2"/>
      <c r="M527" s="2"/>
      <c r="O527" s="2"/>
    </row>
    <row r="528" spans="12:15" ht="12.75" customHeight="1">
      <c r="L528" s="2"/>
      <c r="M528" s="2"/>
      <c r="O528" s="2"/>
    </row>
    <row r="529" spans="12:15" ht="12.75" customHeight="1">
      <c r="L529" s="2"/>
      <c r="M529" s="2"/>
      <c r="O529" s="2"/>
    </row>
    <row r="530" spans="12:15" ht="12.75" customHeight="1">
      <c r="L530" s="2"/>
      <c r="M530" s="2"/>
      <c r="O530" s="2"/>
    </row>
    <row r="531" spans="12:15" ht="12.75" customHeight="1">
      <c r="L531" s="2"/>
      <c r="M531" s="2"/>
      <c r="O531" s="2"/>
    </row>
    <row r="532" spans="12:15" ht="12.75" customHeight="1">
      <c r="L532" s="2"/>
      <c r="M532" s="2"/>
      <c r="O532" s="2"/>
    </row>
    <row r="533" spans="12:15" ht="12.75" customHeight="1">
      <c r="L533" s="2"/>
      <c r="M533" s="2"/>
      <c r="O533" s="2"/>
    </row>
    <row r="534" spans="12:15" ht="12.75" customHeight="1">
      <c r="L534" s="2"/>
      <c r="M534" s="2"/>
      <c r="O534" s="2"/>
    </row>
    <row r="535" spans="12:15" ht="12.75" customHeight="1">
      <c r="L535" s="2"/>
      <c r="M535" s="2"/>
      <c r="O535" s="2"/>
    </row>
    <row r="536" spans="12:15" ht="12.75" customHeight="1">
      <c r="L536" s="2"/>
      <c r="M536" s="2"/>
      <c r="O536" s="2"/>
    </row>
    <row r="537" spans="12:15" ht="12.75" customHeight="1">
      <c r="L537" s="2"/>
      <c r="M537" s="2"/>
      <c r="O537" s="2"/>
    </row>
    <row r="538" spans="12:15" ht="12.75" customHeight="1">
      <c r="L538" s="2"/>
      <c r="M538" s="2"/>
      <c r="O538" s="2"/>
    </row>
    <row r="539" spans="12:15" ht="12.75" customHeight="1">
      <c r="L539" s="2"/>
      <c r="M539" s="2"/>
      <c r="O539" s="2"/>
    </row>
    <row r="540" spans="12:15" ht="12.75" customHeight="1">
      <c r="L540" s="2"/>
      <c r="M540" s="2"/>
      <c r="O540" s="2"/>
    </row>
    <row r="541" spans="12:15" ht="12.75" customHeight="1">
      <c r="L541" s="2"/>
      <c r="M541" s="2"/>
      <c r="O541" s="2"/>
    </row>
    <row r="542" spans="12:15" ht="12.75" customHeight="1">
      <c r="L542" s="2"/>
      <c r="M542" s="2"/>
      <c r="O542" s="2"/>
    </row>
    <row r="543" spans="12:15" ht="12.75" customHeight="1">
      <c r="L543" s="2"/>
      <c r="M543" s="2"/>
      <c r="O543" s="2"/>
    </row>
    <row r="544" spans="12:15" ht="12.75" customHeight="1">
      <c r="L544" s="2"/>
      <c r="M544" s="2"/>
      <c r="O544" s="2"/>
    </row>
    <row r="545" spans="12:15" ht="12.75" customHeight="1">
      <c r="L545" s="2"/>
      <c r="M545" s="2"/>
      <c r="O545" s="2"/>
    </row>
    <row r="546" spans="12:15" ht="12.75" customHeight="1">
      <c r="L546" s="2"/>
      <c r="M546" s="2"/>
      <c r="O546" s="2"/>
    </row>
    <row r="547" spans="12:15" ht="12.75" customHeight="1">
      <c r="L547" s="2"/>
      <c r="M547" s="2"/>
      <c r="O547" s="2"/>
    </row>
    <row r="548" spans="12:15" ht="12.75" customHeight="1">
      <c r="L548" s="2"/>
      <c r="M548" s="2"/>
      <c r="O548" s="2"/>
    </row>
    <row r="549" spans="12:15" ht="12.75" customHeight="1">
      <c r="L549" s="2"/>
      <c r="M549" s="2"/>
      <c r="O549" s="2"/>
    </row>
    <row r="550" spans="12:15" ht="12.75" customHeight="1">
      <c r="L550" s="2"/>
      <c r="M550" s="2"/>
      <c r="O550" s="2"/>
    </row>
    <row r="551" spans="12:15" ht="12.75" customHeight="1">
      <c r="L551" s="2"/>
      <c r="M551" s="2"/>
      <c r="O551" s="2"/>
    </row>
    <row r="552" spans="12:15" ht="12.75" customHeight="1">
      <c r="L552" s="2"/>
      <c r="M552" s="2"/>
      <c r="O552" s="2"/>
    </row>
    <row r="553" spans="12:15" ht="12.75" customHeight="1">
      <c r="L553" s="2"/>
      <c r="M553" s="2"/>
      <c r="O553" s="2"/>
    </row>
    <row r="554" spans="12:15" ht="12.75" customHeight="1">
      <c r="L554" s="2"/>
      <c r="M554" s="2"/>
      <c r="O554" s="2"/>
    </row>
    <row r="555" spans="12:15" ht="12.75" customHeight="1">
      <c r="L555" s="2"/>
      <c r="M555" s="2"/>
      <c r="O555" s="2"/>
    </row>
    <row r="556" spans="12:15" ht="12.75" customHeight="1">
      <c r="L556" s="2"/>
      <c r="M556" s="2"/>
      <c r="O556" s="2"/>
    </row>
    <row r="557" spans="12:15" ht="12.75" customHeight="1">
      <c r="L557" s="2"/>
      <c r="M557" s="2"/>
      <c r="O557" s="2"/>
    </row>
    <row r="558" spans="12:15" ht="12.75" customHeight="1">
      <c r="L558" s="2"/>
      <c r="M558" s="2"/>
      <c r="O558" s="2"/>
    </row>
    <row r="559" spans="12:15" ht="12.75" customHeight="1">
      <c r="L559" s="2"/>
      <c r="M559" s="2"/>
      <c r="O559" s="2"/>
    </row>
    <row r="560" spans="12:15" ht="12.75" customHeight="1">
      <c r="L560" s="2"/>
      <c r="M560" s="2"/>
      <c r="O560" s="2"/>
    </row>
    <row r="561" spans="12:15" ht="12.75" customHeight="1">
      <c r="L561" s="2"/>
      <c r="M561" s="2"/>
      <c r="O561" s="2"/>
    </row>
    <row r="562" spans="12:15" ht="12.75" customHeight="1">
      <c r="L562" s="2"/>
      <c r="M562" s="2"/>
      <c r="O562" s="2"/>
    </row>
    <row r="563" spans="12:15" ht="12.75" customHeight="1">
      <c r="L563" s="2"/>
      <c r="M563" s="2"/>
      <c r="O563" s="2"/>
    </row>
    <row r="564" spans="12:15" ht="12.75" customHeight="1">
      <c r="L564" s="2"/>
      <c r="M564" s="2"/>
      <c r="O564" s="2"/>
    </row>
    <row r="565" spans="12:15" ht="12.75" customHeight="1">
      <c r="L565" s="2"/>
      <c r="M565" s="2"/>
      <c r="O565" s="2"/>
    </row>
    <row r="566" spans="12:15" ht="12.75" customHeight="1">
      <c r="L566" s="2"/>
      <c r="M566" s="2"/>
      <c r="O566" s="2"/>
    </row>
    <row r="567" spans="12:15" ht="12.75" customHeight="1">
      <c r="L567" s="2"/>
      <c r="M567" s="2"/>
      <c r="O567" s="2"/>
    </row>
    <row r="568" spans="12:15" ht="12.75" customHeight="1">
      <c r="L568" s="2"/>
      <c r="M568" s="2"/>
      <c r="O568" s="2"/>
    </row>
    <row r="569" spans="12:15" ht="12.75" customHeight="1">
      <c r="L569" s="2"/>
      <c r="M569" s="2"/>
      <c r="O569" s="2"/>
    </row>
    <row r="570" spans="12:15" ht="12.75" customHeight="1">
      <c r="L570" s="2"/>
      <c r="M570" s="2"/>
      <c r="O570" s="2"/>
    </row>
    <row r="571" spans="12:15" ht="12.75" customHeight="1">
      <c r="L571" s="2"/>
      <c r="M571" s="2"/>
      <c r="O571" s="2"/>
    </row>
    <row r="572" spans="12:15" ht="12.75" customHeight="1">
      <c r="L572" s="2"/>
      <c r="M572" s="2"/>
      <c r="O572" s="2"/>
    </row>
    <row r="573" spans="12:15" ht="12.75" customHeight="1">
      <c r="L573" s="2"/>
      <c r="M573" s="2"/>
      <c r="O573" s="2"/>
    </row>
    <row r="574" spans="12:15" ht="12.75" customHeight="1">
      <c r="L574" s="2"/>
      <c r="M574" s="2"/>
      <c r="O574" s="2"/>
    </row>
    <row r="575" spans="12:15" ht="12.75" customHeight="1">
      <c r="L575" s="2"/>
      <c r="M575" s="2"/>
      <c r="O575" s="2"/>
    </row>
    <row r="576" spans="12:15" ht="12.75" customHeight="1">
      <c r="L576" s="2"/>
      <c r="M576" s="2"/>
      <c r="O576" s="2"/>
    </row>
    <row r="577" spans="12:15" ht="12.75" customHeight="1">
      <c r="L577" s="2"/>
      <c r="M577" s="2"/>
      <c r="O577" s="2"/>
    </row>
    <row r="578" spans="12:15" ht="12.75" customHeight="1">
      <c r="L578" s="2"/>
      <c r="M578" s="2"/>
      <c r="O578" s="2"/>
    </row>
    <row r="579" spans="12:15" ht="12.75" customHeight="1">
      <c r="L579" s="2"/>
      <c r="M579" s="2"/>
      <c r="O579" s="2"/>
    </row>
    <row r="580" spans="12:15" ht="12.75" customHeight="1">
      <c r="L580" s="2"/>
      <c r="M580" s="2"/>
      <c r="O580" s="2"/>
    </row>
    <row r="581" spans="12:15" ht="12.75" customHeight="1">
      <c r="L581" s="2"/>
      <c r="M581" s="2"/>
      <c r="O581" s="2"/>
    </row>
    <row r="582" spans="12:15" ht="12.75" customHeight="1">
      <c r="L582" s="2"/>
      <c r="M582" s="2"/>
      <c r="O582" s="2"/>
    </row>
    <row r="583" spans="12:15" ht="12.75" customHeight="1">
      <c r="L583" s="2"/>
      <c r="M583" s="2"/>
      <c r="O583" s="2"/>
    </row>
    <row r="584" spans="12:15" ht="12.75" customHeight="1">
      <c r="L584" s="2"/>
      <c r="M584" s="2"/>
      <c r="O584" s="2"/>
    </row>
    <row r="585" spans="12:15" ht="12.75" customHeight="1">
      <c r="L585" s="2"/>
      <c r="M585" s="2"/>
      <c r="O585" s="2"/>
    </row>
    <row r="586" spans="12:15" ht="12.75" customHeight="1">
      <c r="L586" s="2"/>
      <c r="M586" s="2"/>
      <c r="O586" s="2"/>
    </row>
    <row r="587" spans="12:15" ht="12.75" customHeight="1">
      <c r="L587" s="2"/>
      <c r="M587" s="2"/>
      <c r="O587" s="2"/>
    </row>
    <row r="588" spans="12:15" ht="12.75" customHeight="1">
      <c r="L588" s="2"/>
      <c r="M588" s="2"/>
      <c r="O588" s="2"/>
    </row>
    <row r="589" spans="12:15" ht="12.75" customHeight="1">
      <c r="L589" s="2"/>
      <c r="M589" s="2"/>
      <c r="O589" s="2"/>
    </row>
    <row r="590" spans="12:15" ht="12.75" customHeight="1">
      <c r="L590" s="2"/>
      <c r="M590" s="2"/>
      <c r="O590" s="2"/>
    </row>
    <row r="591" spans="12:15" ht="12.75" customHeight="1">
      <c r="L591" s="2"/>
      <c r="M591" s="2"/>
      <c r="O591" s="2"/>
    </row>
    <row r="592" spans="12:15" ht="12.75" customHeight="1">
      <c r="L592" s="2"/>
      <c r="M592" s="2"/>
      <c r="O592" s="2"/>
    </row>
    <row r="593" spans="12:15" ht="12.75" customHeight="1">
      <c r="L593" s="2"/>
      <c r="M593" s="2"/>
      <c r="O593" s="2"/>
    </row>
    <row r="594" spans="12:15" ht="12.75" customHeight="1">
      <c r="L594" s="2"/>
      <c r="M594" s="2"/>
      <c r="O594" s="2"/>
    </row>
    <row r="595" spans="12:15" ht="12.75" customHeight="1">
      <c r="L595" s="2"/>
      <c r="M595" s="2"/>
      <c r="O595" s="2"/>
    </row>
    <row r="596" spans="12:15" ht="12.75" customHeight="1">
      <c r="L596" s="2"/>
      <c r="M596" s="2"/>
      <c r="O596" s="2"/>
    </row>
    <row r="597" spans="12:15" ht="12.75" customHeight="1">
      <c r="L597" s="2"/>
      <c r="M597" s="2"/>
      <c r="O597" s="2"/>
    </row>
    <row r="598" spans="12:15" ht="12.75" customHeight="1">
      <c r="L598" s="2"/>
      <c r="M598" s="2"/>
      <c r="O598" s="2"/>
    </row>
    <row r="599" spans="12:15" ht="12.75" customHeight="1">
      <c r="L599" s="2"/>
      <c r="M599" s="2"/>
      <c r="O599" s="2"/>
    </row>
    <row r="600" spans="12:15" ht="12.75" customHeight="1">
      <c r="L600" s="2"/>
      <c r="M600" s="2"/>
      <c r="O600" s="2"/>
    </row>
    <row r="601" spans="12:15" ht="12.75" customHeight="1">
      <c r="L601" s="2"/>
      <c r="M601" s="2"/>
      <c r="O601" s="2"/>
    </row>
    <row r="602" spans="12:15" ht="12.75" customHeight="1">
      <c r="L602" s="2"/>
      <c r="M602" s="2"/>
      <c r="O602" s="2"/>
    </row>
    <row r="603" spans="12:15" ht="12.75" customHeight="1">
      <c r="L603" s="2"/>
      <c r="M603" s="2"/>
      <c r="O603" s="2"/>
    </row>
    <row r="604" spans="12:15" ht="12.75" customHeight="1">
      <c r="L604" s="2"/>
      <c r="M604" s="2"/>
      <c r="O604" s="2"/>
    </row>
    <row r="605" spans="12:15" ht="12.75" customHeight="1">
      <c r="L605" s="2"/>
      <c r="M605" s="2"/>
      <c r="O605" s="2"/>
    </row>
    <row r="606" spans="12:15" ht="12.75" customHeight="1">
      <c r="L606" s="2"/>
      <c r="M606" s="2"/>
      <c r="O606" s="2"/>
    </row>
    <row r="607" spans="12:15" ht="12.75" customHeight="1">
      <c r="L607" s="2"/>
      <c r="M607" s="2"/>
      <c r="O607" s="2"/>
    </row>
    <row r="608" spans="12:15" ht="12.75" customHeight="1">
      <c r="L608" s="2"/>
      <c r="M608" s="2"/>
      <c r="O608" s="2"/>
    </row>
    <row r="609" spans="12:15" ht="12.75" customHeight="1">
      <c r="L609" s="2"/>
      <c r="M609" s="2"/>
      <c r="O609" s="2"/>
    </row>
    <row r="610" spans="12:15" ht="12.75" customHeight="1">
      <c r="L610" s="2"/>
      <c r="M610" s="2"/>
      <c r="O610" s="2"/>
    </row>
    <row r="611" spans="12:15" ht="12.75" customHeight="1">
      <c r="L611" s="2"/>
      <c r="M611" s="2"/>
      <c r="O611" s="2"/>
    </row>
    <row r="612" spans="12:15" ht="12.75" customHeight="1">
      <c r="L612" s="2"/>
      <c r="M612" s="2"/>
      <c r="O612" s="2"/>
    </row>
    <row r="613" spans="12:15" ht="12.75" customHeight="1">
      <c r="L613" s="2"/>
      <c r="M613" s="2"/>
      <c r="O613" s="2"/>
    </row>
    <row r="614" spans="12:15" ht="12.75" customHeight="1">
      <c r="L614" s="2"/>
      <c r="M614" s="2"/>
      <c r="O614" s="2"/>
    </row>
    <row r="615" spans="12:15" ht="12.75" customHeight="1">
      <c r="L615" s="2"/>
      <c r="M615" s="2"/>
      <c r="O615" s="2"/>
    </row>
    <row r="616" spans="12:15" ht="12.75" customHeight="1">
      <c r="L616" s="2"/>
      <c r="M616" s="2"/>
      <c r="O616" s="2"/>
    </row>
    <row r="617" spans="12:15" ht="12.75" customHeight="1">
      <c r="L617" s="2"/>
      <c r="M617" s="2"/>
      <c r="O617" s="2"/>
    </row>
    <row r="618" spans="12:15" ht="12.75" customHeight="1">
      <c r="L618" s="2"/>
      <c r="M618" s="2"/>
      <c r="O618" s="2"/>
    </row>
    <row r="619" spans="12:15" ht="12.75" customHeight="1">
      <c r="L619" s="2"/>
      <c r="M619" s="2"/>
      <c r="O619" s="2"/>
    </row>
    <row r="620" spans="12:15" ht="12.75" customHeight="1">
      <c r="L620" s="2"/>
      <c r="M620" s="2"/>
      <c r="O620" s="2"/>
    </row>
    <row r="621" spans="12:15" ht="12.75" customHeight="1">
      <c r="L621" s="2"/>
      <c r="M621" s="2"/>
      <c r="O621" s="2"/>
    </row>
    <row r="622" spans="12:15" ht="12.75" customHeight="1">
      <c r="L622" s="2"/>
      <c r="M622" s="2"/>
      <c r="O622" s="2"/>
    </row>
    <row r="623" spans="12:15" ht="12.75" customHeight="1">
      <c r="L623" s="2"/>
      <c r="M623" s="2"/>
      <c r="O623" s="2"/>
    </row>
    <row r="624" spans="12:15" ht="12.75" customHeight="1">
      <c r="L624" s="2"/>
      <c r="M624" s="2"/>
      <c r="O624" s="2"/>
    </row>
    <row r="625" spans="12:15" ht="12.75" customHeight="1">
      <c r="L625" s="2"/>
      <c r="M625" s="2"/>
      <c r="O625" s="2"/>
    </row>
    <row r="626" spans="12:15" ht="12.75" customHeight="1">
      <c r="L626" s="2"/>
      <c r="M626" s="2"/>
      <c r="O626" s="2"/>
    </row>
    <row r="627" spans="12:15" ht="12.75" customHeight="1">
      <c r="L627" s="2"/>
      <c r="M627" s="2"/>
      <c r="O627" s="2"/>
    </row>
    <row r="628" spans="12:15" ht="12.75" customHeight="1">
      <c r="L628" s="2"/>
      <c r="M628" s="2"/>
      <c r="O628" s="2"/>
    </row>
    <row r="629" spans="12:15" ht="12.75" customHeight="1">
      <c r="L629" s="2"/>
      <c r="M629" s="2"/>
      <c r="O629" s="2"/>
    </row>
    <row r="630" spans="12:15" ht="12.75" customHeight="1">
      <c r="L630" s="2"/>
      <c r="M630" s="2"/>
      <c r="O630" s="2"/>
    </row>
    <row r="631" spans="12:15" ht="12.75" customHeight="1">
      <c r="L631" s="2"/>
      <c r="M631" s="2"/>
      <c r="O631" s="2"/>
    </row>
    <row r="632" spans="12:15" ht="12.75" customHeight="1">
      <c r="L632" s="2"/>
      <c r="M632" s="2"/>
      <c r="O632" s="2"/>
    </row>
    <row r="633" spans="12:15" ht="12.75" customHeight="1">
      <c r="L633" s="2"/>
      <c r="M633" s="2"/>
      <c r="O633" s="2"/>
    </row>
    <row r="634" spans="12:15" ht="12.75" customHeight="1">
      <c r="L634" s="2"/>
      <c r="M634" s="2"/>
      <c r="O634" s="2"/>
    </row>
    <row r="635" spans="12:15" ht="12.75" customHeight="1">
      <c r="L635" s="2"/>
      <c r="M635" s="2"/>
      <c r="O635" s="2"/>
    </row>
    <row r="636" spans="12:15" ht="12.75" customHeight="1">
      <c r="L636" s="2"/>
      <c r="M636" s="2"/>
      <c r="O636" s="2"/>
    </row>
    <row r="637" spans="12:15" ht="12.75" customHeight="1">
      <c r="L637" s="2"/>
      <c r="M637" s="2"/>
      <c r="O637" s="2"/>
    </row>
    <row r="638" spans="12:15" ht="12.75" customHeight="1">
      <c r="L638" s="2"/>
      <c r="M638" s="2"/>
      <c r="O638" s="2"/>
    </row>
    <row r="639" spans="12:15" ht="12.75" customHeight="1">
      <c r="L639" s="2"/>
      <c r="M639" s="2"/>
      <c r="O639" s="2"/>
    </row>
    <row r="640" spans="12:15" ht="12.75" customHeight="1">
      <c r="L640" s="2"/>
      <c r="M640" s="2"/>
      <c r="O640" s="2"/>
    </row>
    <row r="641" spans="12:15" ht="12.75" customHeight="1">
      <c r="L641" s="2"/>
      <c r="M641" s="2"/>
      <c r="O641" s="2"/>
    </row>
    <row r="642" spans="12:15" ht="12.75" customHeight="1">
      <c r="L642" s="2"/>
      <c r="M642" s="2"/>
      <c r="O642" s="2"/>
    </row>
    <row r="643" spans="12:15" ht="12.75" customHeight="1">
      <c r="L643" s="2"/>
      <c r="M643" s="2"/>
      <c r="O643" s="2"/>
    </row>
    <row r="644" spans="12:15" ht="12.75" customHeight="1">
      <c r="L644" s="2"/>
      <c r="M644" s="2"/>
      <c r="O644" s="2"/>
    </row>
    <row r="645" spans="12:15" ht="12.75" customHeight="1">
      <c r="L645" s="2"/>
      <c r="M645" s="2"/>
      <c r="O645" s="2"/>
    </row>
    <row r="646" spans="12:15" ht="12.75" customHeight="1">
      <c r="L646" s="2"/>
      <c r="M646" s="2"/>
      <c r="O646" s="2"/>
    </row>
    <row r="647" spans="12:15" ht="12.75" customHeight="1">
      <c r="L647" s="2"/>
      <c r="M647" s="2"/>
      <c r="O647" s="2"/>
    </row>
    <row r="648" spans="12:15" ht="12.75" customHeight="1">
      <c r="L648" s="2"/>
      <c r="M648" s="2"/>
      <c r="O648" s="2"/>
    </row>
    <row r="649" spans="12:15" ht="12.75" customHeight="1">
      <c r="L649" s="2"/>
      <c r="M649" s="2"/>
      <c r="O649" s="2"/>
    </row>
    <row r="650" spans="12:15" ht="12.75" customHeight="1">
      <c r="L650" s="2"/>
      <c r="M650" s="2"/>
      <c r="O650" s="2"/>
    </row>
    <row r="651" spans="12:15" ht="12.75" customHeight="1">
      <c r="L651" s="2"/>
      <c r="M651" s="2"/>
      <c r="O651" s="2"/>
    </row>
    <row r="652" spans="12:15" ht="12.75" customHeight="1">
      <c r="L652" s="2"/>
      <c r="M652" s="2"/>
      <c r="O652" s="2"/>
    </row>
    <row r="653" spans="12:15" ht="12.75" customHeight="1">
      <c r="L653" s="2"/>
      <c r="M653" s="2"/>
      <c r="O653" s="2"/>
    </row>
    <row r="654" spans="12:15" ht="12.75" customHeight="1">
      <c r="L654" s="2"/>
      <c r="M654" s="2"/>
      <c r="O654" s="2"/>
    </row>
    <row r="655" spans="12:15" ht="12.75" customHeight="1">
      <c r="L655" s="2"/>
      <c r="M655" s="2"/>
      <c r="O655" s="2"/>
    </row>
    <row r="656" spans="12:15" ht="12.75" customHeight="1">
      <c r="L656" s="2"/>
      <c r="M656" s="2"/>
      <c r="O656" s="2"/>
    </row>
    <row r="657" spans="12:15" ht="12.75" customHeight="1">
      <c r="L657" s="2"/>
      <c r="M657" s="2"/>
      <c r="O657" s="2"/>
    </row>
    <row r="658" spans="12:15" ht="12.75" customHeight="1">
      <c r="L658" s="2"/>
      <c r="M658" s="2"/>
      <c r="O658" s="2"/>
    </row>
    <row r="659" spans="12:15" ht="12.75" customHeight="1">
      <c r="L659" s="2"/>
      <c r="M659" s="2"/>
      <c r="O659" s="2"/>
    </row>
    <row r="660" spans="12:15" ht="12.75" customHeight="1">
      <c r="L660" s="2"/>
      <c r="M660" s="2"/>
      <c r="O660" s="2"/>
    </row>
    <row r="661" spans="12:15" ht="12.75" customHeight="1">
      <c r="L661" s="2"/>
      <c r="M661" s="2"/>
      <c r="O661" s="2"/>
    </row>
    <row r="662" spans="12:15" ht="12.75" customHeight="1">
      <c r="L662" s="2"/>
      <c r="M662" s="2"/>
      <c r="O662" s="2"/>
    </row>
    <row r="663" spans="12:15" ht="12.75" customHeight="1">
      <c r="L663" s="2"/>
      <c r="M663" s="2"/>
      <c r="O663" s="2"/>
    </row>
    <row r="664" spans="12:15" ht="12.75" customHeight="1">
      <c r="L664" s="2"/>
      <c r="M664" s="2"/>
      <c r="O664" s="2"/>
    </row>
    <row r="665" spans="12:15" ht="12.75" customHeight="1">
      <c r="L665" s="2"/>
      <c r="M665" s="2"/>
      <c r="O665" s="2"/>
    </row>
    <row r="666" spans="12:15" ht="12.75" customHeight="1">
      <c r="L666" s="2"/>
      <c r="M666" s="2"/>
      <c r="O666" s="2"/>
    </row>
    <row r="667" spans="12:15" ht="12.75" customHeight="1">
      <c r="L667" s="2"/>
      <c r="M667" s="2"/>
      <c r="O667" s="2"/>
    </row>
    <row r="668" spans="12:15" ht="12.75" customHeight="1">
      <c r="L668" s="2"/>
      <c r="M668" s="2"/>
      <c r="O668" s="2"/>
    </row>
    <row r="669" spans="12:15" ht="12.75" customHeight="1">
      <c r="L669" s="2"/>
      <c r="M669" s="2"/>
      <c r="O669" s="2"/>
    </row>
    <row r="670" spans="12:15" ht="12.75" customHeight="1">
      <c r="L670" s="2"/>
      <c r="M670" s="2"/>
      <c r="O670" s="2"/>
    </row>
    <row r="671" spans="12:15" ht="12.75" customHeight="1">
      <c r="L671" s="2"/>
      <c r="M671" s="2"/>
      <c r="O671" s="2"/>
    </row>
    <row r="672" spans="12:15" ht="12.75" customHeight="1">
      <c r="L672" s="2"/>
      <c r="M672" s="2"/>
      <c r="O672" s="2"/>
    </row>
    <row r="673" spans="12:15" ht="12.75" customHeight="1">
      <c r="L673" s="2"/>
      <c r="M673" s="2"/>
      <c r="O673" s="2"/>
    </row>
    <row r="674" spans="12:15" ht="12.75" customHeight="1">
      <c r="L674" s="2"/>
      <c r="M674" s="2"/>
      <c r="O674" s="2"/>
    </row>
    <row r="675" spans="12:15" ht="12.75" customHeight="1">
      <c r="L675" s="2"/>
      <c r="M675" s="2"/>
      <c r="O675" s="2"/>
    </row>
    <row r="676" spans="12:15" ht="12.75" customHeight="1">
      <c r="L676" s="2"/>
      <c r="M676" s="2"/>
      <c r="O676" s="2"/>
    </row>
    <row r="677" spans="12:15" ht="12.75" customHeight="1">
      <c r="L677" s="2"/>
      <c r="M677" s="2"/>
      <c r="O677" s="2"/>
    </row>
    <row r="678" spans="12:15" ht="12.75" customHeight="1">
      <c r="L678" s="2"/>
      <c r="M678" s="2"/>
      <c r="O678" s="2"/>
    </row>
    <row r="679" spans="12:15" ht="12.75" customHeight="1">
      <c r="L679" s="2"/>
      <c r="M679" s="2"/>
      <c r="O679" s="2"/>
    </row>
    <row r="680" spans="12:15" ht="12.75" customHeight="1">
      <c r="L680" s="2"/>
      <c r="M680" s="2"/>
      <c r="O680" s="2"/>
    </row>
    <row r="681" spans="12:15" ht="12.75" customHeight="1">
      <c r="L681" s="2"/>
      <c r="M681" s="2"/>
      <c r="O681" s="2"/>
    </row>
    <row r="682" spans="12:15" ht="12.75" customHeight="1">
      <c r="L682" s="2"/>
      <c r="M682" s="2"/>
      <c r="O682" s="2"/>
    </row>
    <row r="683" spans="12:15" ht="12.75" customHeight="1">
      <c r="L683" s="2"/>
      <c r="M683" s="2"/>
      <c r="O683" s="2"/>
    </row>
    <row r="684" spans="12:15" ht="12.75" customHeight="1">
      <c r="L684" s="2"/>
      <c r="M684" s="2"/>
      <c r="O684" s="2"/>
    </row>
    <row r="685" spans="12:15" ht="12.75" customHeight="1">
      <c r="L685" s="2"/>
      <c r="M685" s="2"/>
      <c r="O685" s="2"/>
    </row>
    <row r="686" spans="12:15" ht="12.75" customHeight="1">
      <c r="L686" s="2"/>
      <c r="M686" s="2"/>
      <c r="O686" s="2"/>
    </row>
    <row r="687" spans="12:15" ht="12.75" customHeight="1">
      <c r="L687" s="2"/>
      <c r="M687" s="2"/>
      <c r="O687" s="2"/>
    </row>
    <row r="688" spans="12:15" ht="12.75" customHeight="1">
      <c r="L688" s="2"/>
      <c r="M688" s="2"/>
      <c r="O688" s="2"/>
    </row>
    <row r="689" spans="12:15" ht="12.75" customHeight="1">
      <c r="L689" s="2"/>
      <c r="M689" s="2"/>
      <c r="O689" s="2"/>
    </row>
    <row r="690" spans="12:15" ht="12.75" customHeight="1">
      <c r="L690" s="2"/>
      <c r="M690" s="2"/>
      <c r="O690" s="2"/>
    </row>
    <row r="691" spans="12:15" ht="12.75" customHeight="1">
      <c r="L691" s="2"/>
      <c r="M691" s="2"/>
      <c r="O691" s="2"/>
    </row>
    <row r="692" spans="12:15" ht="12.75" customHeight="1">
      <c r="L692" s="2"/>
      <c r="M692" s="2"/>
      <c r="O692" s="2"/>
    </row>
    <row r="693" spans="12:15" ht="12.75" customHeight="1">
      <c r="L693" s="2"/>
      <c r="M693" s="2"/>
      <c r="O693" s="2"/>
    </row>
    <row r="694" spans="12:15" ht="12.75" customHeight="1">
      <c r="L694" s="2"/>
      <c r="M694" s="2"/>
      <c r="O694" s="2"/>
    </row>
    <row r="695" spans="12:15" ht="12.75" customHeight="1">
      <c r="L695" s="2"/>
      <c r="M695" s="2"/>
      <c r="O695" s="2"/>
    </row>
    <row r="696" spans="12:15" ht="12.75" customHeight="1">
      <c r="L696" s="2"/>
      <c r="M696" s="2"/>
      <c r="O696" s="2"/>
    </row>
    <row r="697" spans="12:15" ht="12.75" customHeight="1">
      <c r="L697" s="2"/>
      <c r="M697" s="2"/>
      <c r="O697" s="2"/>
    </row>
    <row r="698" spans="12:15" ht="12.75" customHeight="1">
      <c r="L698" s="2"/>
      <c r="M698" s="2"/>
      <c r="O698" s="2"/>
    </row>
    <row r="699" spans="12:15" ht="12.75" customHeight="1">
      <c r="L699" s="2"/>
      <c r="M699" s="2"/>
      <c r="O699" s="2"/>
    </row>
    <row r="700" spans="12:15" ht="12.75" customHeight="1">
      <c r="L700" s="2"/>
      <c r="M700" s="2"/>
      <c r="O700" s="2"/>
    </row>
    <row r="701" spans="12:15" ht="12.75" customHeight="1">
      <c r="L701" s="2"/>
      <c r="M701" s="2"/>
      <c r="O701" s="2"/>
    </row>
    <row r="702" spans="12:15" ht="12.75" customHeight="1">
      <c r="L702" s="2"/>
      <c r="M702" s="2"/>
      <c r="O702" s="2"/>
    </row>
    <row r="703" spans="12:15" ht="12.75" customHeight="1">
      <c r="L703" s="2"/>
      <c r="M703" s="2"/>
      <c r="O703" s="2"/>
    </row>
    <row r="704" spans="12:15" ht="12.75" customHeight="1">
      <c r="L704" s="2"/>
      <c r="M704" s="2"/>
      <c r="O704" s="2"/>
    </row>
    <row r="705" spans="12:15" ht="12.75" customHeight="1">
      <c r="L705" s="2"/>
      <c r="M705" s="2"/>
      <c r="O705" s="2"/>
    </row>
    <row r="706" spans="12:15" ht="12.75" customHeight="1">
      <c r="L706" s="2"/>
      <c r="M706" s="2"/>
      <c r="O706" s="2"/>
    </row>
    <row r="707" spans="12:15" ht="12.75" customHeight="1">
      <c r="L707" s="2"/>
      <c r="M707" s="2"/>
      <c r="O707" s="2"/>
    </row>
    <row r="708" spans="12:15" ht="12.75" customHeight="1">
      <c r="L708" s="2"/>
      <c r="M708" s="2"/>
      <c r="O708" s="2"/>
    </row>
    <row r="709" spans="12:15" ht="12.75" customHeight="1">
      <c r="L709" s="2"/>
      <c r="M709" s="2"/>
      <c r="O709" s="2"/>
    </row>
    <row r="710" spans="12:15" ht="12.75" customHeight="1">
      <c r="L710" s="2"/>
      <c r="M710" s="2"/>
      <c r="O710" s="2"/>
    </row>
    <row r="711" spans="12:15" ht="12.75" customHeight="1">
      <c r="L711" s="2"/>
      <c r="M711" s="2"/>
      <c r="O711" s="2"/>
    </row>
    <row r="712" spans="12:15" ht="12.75" customHeight="1">
      <c r="L712" s="2"/>
      <c r="M712" s="2"/>
      <c r="O712" s="2"/>
    </row>
    <row r="713" spans="12:15" ht="12.75" customHeight="1">
      <c r="L713" s="2"/>
      <c r="M713" s="2"/>
      <c r="O713" s="2"/>
    </row>
    <row r="714" spans="12:15" ht="12.75" customHeight="1">
      <c r="L714" s="2"/>
      <c r="M714" s="2"/>
      <c r="O714" s="2"/>
    </row>
    <row r="715" spans="12:15" ht="12.75" customHeight="1">
      <c r="L715" s="2"/>
      <c r="M715" s="2"/>
      <c r="O715" s="2"/>
    </row>
    <row r="716" spans="12:15" ht="12.75" customHeight="1">
      <c r="L716" s="2"/>
      <c r="M716" s="2"/>
      <c r="O716" s="2"/>
    </row>
    <row r="717" spans="12:15" ht="12.75" customHeight="1">
      <c r="L717" s="2"/>
      <c r="M717" s="2"/>
      <c r="O717" s="2"/>
    </row>
    <row r="718" spans="12:15" ht="12.75" customHeight="1">
      <c r="L718" s="2"/>
      <c r="M718" s="2"/>
      <c r="O718" s="2"/>
    </row>
    <row r="719" spans="12:15" ht="12.75" customHeight="1">
      <c r="L719" s="2"/>
      <c r="M719" s="2"/>
      <c r="O719" s="2"/>
    </row>
    <row r="720" spans="12:15" ht="12.75" customHeight="1">
      <c r="L720" s="2"/>
      <c r="M720" s="2"/>
      <c r="O720" s="2"/>
    </row>
    <row r="721" spans="12:15" ht="12.75" customHeight="1">
      <c r="L721" s="2"/>
      <c r="M721" s="2"/>
      <c r="O721" s="2"/>
    </row>
    <row r="722" spans="12:15" ht="12.75" customHeight="1">
      <c r="L722" s="2"/>
      <c r="M722" s="2"/>
      <c r="O722" s="2"/>
    </row>
    <row r="723" spans="12:15" ht="12.75" customHeight="1">
      <c r="L723" s="2"/>
      <c r="M723" s="2"/>
      <c r="O723" s="2"/>
    </row>
    <row r="724" spans="12:15" ht="12.75" customHeight="1">
      <c r="L724" s="2"/>
      <c r="M724" s="2"/>
      <c r="O724" s="2"/>
    </row>
    <row r="725" spans="12:15" ht="12.75" customHeight="1">
      <c r="L725" s="2"/>
      <c r="M725" s="2"/>
      <c r="O725" s="2"/>
    </row>
    <row r="726" spans="12:15" ht="12.75" customHeight="1">
      <c r="L726" s="2"/>
      <c r="M726" s="2"/>
      <c r="O726" s="2"/>
    </row>
    <row r="727" spans="12:15" ht="12.75" customHeight="1">
      <c r="L727" s="2"/>
      <c r="M727" s="2"/>
      <c r="O727" s="2"/>
    </row>
    <row r="728" spans="12:15" ht="12.75" customHeight="1">
      <c r="L728" s="2"/>
      <c r="M728" s="2"/>
      <c r="O728" s="2"/>
    </row>
    <row r="729" spans="12:15" ht="12.75" customHeight="1">
      <c r="L729" s="2"/>
      <c r="M729" s="2"/>
      <c r="O729" s="2"/>
    </row>
    <row r="730" spans="12:15" ht="12.75" customHeight="1">
      <c r="L730" s="2"/>
      <c r="M730" s="2"/>
      <c r="O730" s="2"/>
    </row>
    <row r="731" spans="12:15" ht="12.75" customHeight="1">
      <c r="L731" s="2"/>
      <c r="M731" s="2"/>
      <c r="O731" s="2"/>
    </row>
    <row r="732" spans="12:15" ht="12.75" customHeight="1">
      <c r="L732" s="2"/>
      <c r="M732" s="2"/>
      <c r="O732" s="2"/>
    </row>
    <row r="733" spans="12:15" ht="12.75" customHeight="1">
      <c r="L733" s="2"/>
      <c r="M733" s="2"/>
      <c r="O733" s="2"/>
    </row>
    <row r="734" spans="12:15" ht="12.75" customHeight="1">
      <c r="L734" s="2"/>
      <c r="M734" s="2"/>
      <c r="O734" s="2"/>
    </row>
    <row r="735" spans="12:15" ht="12.75" customHeight="1">
      <c r="L735" s="2"/>
      <c r="M735" s="2"/>
      <c r="O735" s="2"/>
    </row>
    <row r="736" spans="12:15" ht="12.75" customHeight="1">
      <c r="L736" s="2"/>
      <c r="M736" s="2"/>
      <c r="O736" s="2"/>
    </row>
    <row r="737" spans="12:15" ht="12.75" customHeight="1">
      <c r="L737" s="2"/>
      <c r="M737" s="2"/>
      <c r="O737" s="2"/>
    </row>
    <row r="738" spans="12:15" ht="12.75" customHeight="1">
      <c r="L738" s="2"/>
      <c r="M738" s="2"/>
      <c r="O738" s="2"/>
    </row>
    <row r="739" spans="12:15" ht="12.75" customHeight="1">
      <c r="L739" s="2"/>
      <c r="M739" s="2"/>
      <c r="O739" s="2"/>
    </row>
    <row r="740" spans="12:15" ht="12.75" customHeight="1">
      <c r="L740" s="2"/>
      <c r="M740" s="2"/>
      <c r="O740" s="2"/>
    </row>
    <row r="741" spans="12:15" ht="12.75" customHeight="1">
      <c r="L741" s="2"/>
      <c r="M741" s="2"/>
      <c r="O741" s="2"/>
    </row>
    <row r="742" spans="12:15" ht="12.75" customHeight="1">
      <c r="L742" s="2"/>
      <c r="M742" s="2"/>
      <c r="O742" s="2"/>
    </row>
    <row r="743" spans="12:15" ht="12.75" customHeight="1">
      <c r="L743" s="2"/>
      <c r="M743" s="2"/>
      <c r="O743" s="2"/>
    </row>
    <row r="744" spans="12:15" ht="12.75" customHeight="1">
      <c r="L744" s="2"/>
      <c r="M744" s="2"/>
      <c r="O744" s="2"/>
    </row>
    <row r="745" spans="12:15" ht="12.75" customHeight="1">
      <c r="L745" s="2"/>
      <c r="M745" s="2"/>
      <c r="O745" s="2"/>
    </row>
    <row r="746" spans="12:15" ht="12.75" customHeight="1">
      <c r="L746" s="2"/>
      <c r="M746" s="2"/>
      <c r="O746" s="2"/>
    </row>
    <row r="747" spans="12:15" ht="12.75" customHeight="1">
      <c r="L747" s="2"/>
      <c r="M747" s="2"/>
      <c r="O747" s="2"/>
    </row>
    <row r="748" spans="12:15" ht="12.75" customHeight="1">
      <c r="L748" s="2"/>
      <c r="M748" s="2"/>
      <c r="O748" s="2"/>
    </row>
    <row r="749" spans="12:15" ht="12.75" customHeight="1">
      <c r="L749" s="2"/>
      <c r="M749" s="2"/>
      <c r="O749" s="2"/>
    </row>
    <row r="750" spans="12:15" ht="12.75" customHeight="1">
      <c r="L750" s="2"/>
      <c r="M750" s="2"/>
      <c r="O750" s="2"/>
    </row>
    <row r="751" spans="12:15" ht="12.75" customHeight="1">
      <c r="L751" s="2"/>
      <c r="M751" s="2"/>
      <c r="O751" s="2"/>
    </row>
    <row r="752" spans="12:15" ht="12.75" customHeight="1">
      <c r="L752" s="2"/>
      <c r="M752" s="2"/>
      <c r="O752" s="2"/>
    </row>
    <row r="753" spans="12:15" ht="12.75" customHeight="1">
      <c r="L753" s="2"/>
      <c r="M753" s="2"/>
      <c r="O753" s="2"/>
    </row>
    <row r="754" spans="12:15" ht="12.75" customHeight="1">
      <c r="L754" s="2"/>
      <c r="M754" s="2"/>
      <c r="O754" s="2"/>
    </row>
    <row r="755" spans="12:15" ht="12.75" customHeight="1">
      <c r="L755" s="2"/>
      <c r="M755" s="2"/>
      <c r="O755" s="2"/>
    </row>
    <row r="756" spans="12:15" ht="12.75" customHeight="1">
      <c r="L756" s="2"/>
      <c r="M756" s="2"/>
      <c r="O756" s="2"/>
    </row>
    <row r="757" spans="12:15" ht="12.75" customHeight="1">
      <c r="L757" s="2"/>
      <c r="M757" s="2"/>
      <c r="O757" s="2"/>
    </row>
    <row r="758" spans="12:15" ht="12.75" customHeight="1">
      <c r="L758" s="2"/>
      <c r="M758" s="2"/>
      <c r="O758" s="2"/>
    </row>
    <row r="759" spans="12:15" ht="12.75" customHeight="1">
      <c r="L759" s="2"/>
      <c r="M759" s="2"/>
      <c r="O759" s="2"/>
    </row>
    <row r="760" spans="12:15" ht="12.75" customHeight="1">
      <c r="L760" s="2"/>
      <c r="M760" s="2"/>
      <c r="O760" s="2"/>
    </row>
    <row r="761" spans="12:15" ht="12.75" customHeight="1">
      <c r="L761" s="2"/>
      <c r="M761" s="2"/>
      <c r="O761" s="2"/>
    </row>
    <row r="762" spans="12:15" ht="12.75" customHeight="1">
      <c r="L762" s="2"/>
      <c r="M762" s="2"/>
      <c r="O762" s="2"/>
    </row>
    <row r="763" spans="12:15" ht="12.75" customHeight="1">
      <c r="L763" s="2"/>
      <c r="M763" s="2"/>
      <c r="O763" s="2"/>
    </row>
    <row r="764" spans="12:15" ht="12.75" customHeight="1">
      <c r="L764" s="2"/>
      <c r="M764" s="2"/>
      <c r="O764" s="2"/>
    </row>
    <row r="765" spans="12:15" ht="12.75" customHeight="1">
      <c r="L765" s="2"/>
      <c r="M765" s="2"/>
      <c r="O765" s="2"/>
    </row>
    <row r="766" spans="12:15" ht="12.75" customHeight="1">
      <c r="L766" s="2"/>
      <c r="M766" s="2"/>
      <c r="O766" s="2"/>
    </row>
    <row r="767" spans="12:15" ht="12.75" customHeight="1">
      <c r="L767" s="2"/>
      <c r="M767" s="2"/>
      <c r="O767" s="2"/>
    </row>
    <row r="768" spans="12:15" ht="12.75" customHeight="1">
      <c r="L768" s="2"/>
      <c r="M768" s="2"/>
      <c r="O768" s="2"/>
    </row>
    <row r="769" spans="12:15" ht="12.75" customHeight="1">
      <c r="L769" s="2"/>
      <c r="M769" s="2"/>
      <c r="O769" s="2"/>
    </row>
    <row r="770" spans="12:15" ht="12.75" customHeight="1">
      <c r="L770" s="2"/>
      <c r="M770" s="2"/>
      <c r="O770" s="2"/>
    </row>
    <row r="771" spans="12:15" ht="12.75" customHeight="1">
      <c r="L771" s="2"/>
      <c r="M771" s="2"/>
      <c r="O771" s="2"/>
    </row>
    <row r="772" spans="12:15" ht="12.75" customHeight="1">
      <c r="L772" s="2"/>
      <c r="M772" s="2"/>
      <c r="O772" s="2"/>
    </row>
    <row r="773" spans="12:15" ht="12.75" customHeight="1">
      <c r="L773" s="2"/>
      <c r="M773" s="2"/>
      <c r="O773" s="2"/>
    </row>
    <row r="774" spans="12:15" ht="12.75" customHeight="1">
      <c r="L774" s="2"/>
      <c r="M774" s="2"/>
      <c r="O774" s="2"/>
    </row>
    <row r="775" spans="12:15" ht="12.75" customHeight="1">
      <c r="L775" s="2"/>
      <c r="M775" s="2"/>
      <c r="O775" s="2"/>
    </row>
    <row r="776" spans="12:15" ht="12.75" customHeight="1">
      <c r="L776" s="2"/>
      <c r="M776" s="2"/>
      <c r="O776" s="2"/>
    </row>
    <row r="777" spans="12:15" ht="12.75" customHeight="1">
      <c r="L777" s="2"/>
      <c r="M777" s="2"/>
      <c r="O777" s="2"/>
    </row>
    <row r="778" spans="12:15" ht="12.75" customHeight="1">
      <c r="L778" s="2"/>
      <c r="M778" s="2"/>
      <c r="O778" s="2"/>
    </row>
    <row r="779" spans="12:15" ht="12.75" customHeight="1">
      <c r="L779" s="2"/>
      <c r="M779" s="2"/>
      <c r="O779" s="2"/>
    </row>
    <row r="780" spans="12:15" ht="12.75" customHeight="1">
      <c r="L780" s="2"/>
      <c r="M780" s="2"/>
      <c r="O780" s="2"/>
    </row>
    <row r="781" spans="12:15" ht="12.75" customHeight="1">
      <c r="L781" s="2"/>
      <c r="M781" s="2"/>
      <c r="O781" s="2"/>
    </row>
    <row r="782" spans="12:15" ht="12.75" customHeight="1">
      <c r="L782" s="2"/>
      <c r="M782" s="2"/>
      <c r="O782" s="2"/>
    </row>
    <row r="783" spans="12:15" ht="12.75" customHeight="1">
      <c r="L783" s="2"/>
      <c r="M783" s="2"/>
      <c r="O783" s="2"/>
    </row>
    <row r="784" spans="12:15" ht="12.75" customHeight="1">
      <c r="L784" s="2"/>
      <c r="M784" s="2"/>
      <c r="O784" s="2"/>
    </row>
    <row r="785" spans="12:15" ht="12.75" customHeight="1">
      <c r="L785" s="2"/>
      <c r="M785" s="2"/>
      <c r="O785" s="2"/>
    </row>
    <row r="786" spans="12:15" ht="12.75" customHeight="1">
      <c r="L786" s="2"/>
      <c r="M786" s="2"/>
      <c r="O786" s="2"/>
    </row>
    <row r="787" spans="12:15" ht="12.75" customHeight="1">
      <c r="L787" s="2"/>
      <c r="M787" s="2"/>
      <c r="O787" s="2"/>
    </row>
    <row r="788" spans="12:15" ht="12.75" customHeight="1">
      <c r="L788" s="2"/>
      <c r="M788" s="2"/>
      <c r="O788" s="2"/>
    </row>
    <row r="789" spans="12:15" ht="12.75" customHeight="1">
      <c r="L789" s="2"/>
      <c r="M789" s="2"/>
      <c r="O789" s="2"/>
    </row>
    <row r="790" spans="12:15" ht="12.75" customHeight="1">
      <c r="L790" s="2"/>
      <c r="M790" s="2"/>
      <c r="O790" s="2"/>
    </row>
    <row r="791" spans="12:15" ht="12.75" customHeight="1">
      <c r="L791" s="2"/>
      <c r="M791" s="2"/>
      <c r="O791" s="2"/>
    </row>
    <row r="792" spans="12:15" ht="12.75" customHeight="1">
      <c r="L792" s="2"/>
      <c r="M792" s="2"/>
      <c r="O792" s="2"/>
    </row>
    <row r="793" spans="12:15" ht="12.75" customHeight="1">
      <c r="L793" s="2"/>
      <c r="M793" s="2"/>
      <c r="O793" s="2"/>
    </row>
    <row r="794" spans="12:15" ht="12.75" customHeight="1">
      <c r="L794" s="2"/>
      <c r="M794" s="2"/>
      <c r="O794" s="2"/>
    </row>
    <row r="795" spans="12:15" ht="12.75" customHeight="1">
      <c r="L795" s="2"/>
      <c r="M795" s="2"/>
      <c r="O795" s="2"/>
    </row>
    <row r="796" spans="12:15" ht="12.75" customHeight="1">
      <c r="L796" s="2"/>
      <c r="M796" s="2"/>
      <c r="O796" s="2"/>
    </row>
    <row r="797" spans="12:15" ht="12.75" customHeight="1">
      <c r="L797" s="2"/>
      <c r="M797" s="2"/>
      <c r="O797" s="2"/>
    </row>
    <row r="798" spans="12:15" ht="12.75" customHeight="1">
      <c r="L798" s="2"/>
      <c r="M798" s="2"/>
      <c r="O798" s="2"/>
    </row>
    <row r="799" spans="12:15" ht="12.75" customHeight="1">
      <c r="L799" s="2"/>
      <c r="M799" s="2"/>
      <c r="O799" s="2"/>
    </row>
    <row r="800" spans="12:15" ht="12.75" customHeight="1">
      <c r="L800" s="2"/>
      <c r="M800" s="2"/>
      <c r="O800" s="2"/>
    </row>
    <row r="801" spans="12:15" ht="12.75" customHeight="1">
      <c r="L801" s="2"/>
      <c r="M801" s="2"/>
      <c r="O801" s="2"/>
    </row>
    <row r="802" spans="12:15" ht="12.75" customHeight="1">
      <c r="L802" s="2"/>
      <c r="M802" s="2"/>
      <c r="O802" s="2"/>
    </row>
    <row r="803" spans="12:15" ht="12.75" customHeight="1">
      <c r="L803" s="2"/>
      <c r="M803" s="2"/>
      <c r="O803" s="2"/>
    </row>
    <row r="804" spans="12:15" ht="12.75" customHeight="1">
      <c r="L804" s="2"/>
      <c r="M804" s="2"/>
      <c r="O804" s="2"/>
    </row>
    <row r="805" spans="12:15" ht="12.75" customHeight="1">
      <c r="L805" s="2"/>
      <c r="M805" s="2"/>
      <c r="O805" s="2"/>
    </row>
    <row r="806" spans="12:15" ht="12.75" customHeight="1">
      <c r="L806" s="2"/>
      <c r="M806" s="2"/>
      <c r="O806" s="2"/>
    </row>
    <row r="807" spans="12:15" ht="12.75" customHeight="1">
      <c r="L807" s="2"/>
      <c r="M807" s="2"/>
      <c r="O807" s="2"/>
    </row>
    <row r="808" spans="12:15" ht="12.75" customHeight="1">
      <c r="L808" s="2"/>
      <c r="M808" s="2"/>
      <c r="O808" s="2"/>
    </row>
    <row r="809" spans="12:15" ht="12.75" customHeight="1">
      <c r="L809" s="2"/>
      <c r="M809" s="2"/>
      <c r="O809" s="2"/>
    </row>
    <row r="810" spans="12:15" ht="12.75" customHeight="1">
      <c r="L810" s="2"/>
      <c r="M810" s="2"/>
      <c r="O810" s="2"/>
    </row>
    <row r="811" spans="12:15" ht="12.75" customHeight="1">
      <c r="L811" s="2"/>
      <c r="M811" s="2"/>
      <c r="O811" s="2"/>
    </row>
    <row r="812" spans="12:15" ht="12.75" customHeight="1">
      <c r="L812" s="2"/>
      <c r="M812" s="2"/>
      <c r="O812" s="2"/>
    </row>
    <row r="813" spans="12:15" ht="12.75" customHeight="1">
      <c r="L813" s="2"/>
      <c r="M813" s="2"/>
      <c r="O813" s="2"/>
    </row>
    <row r="814" spans="12:15" ht="12.75" customHeight="1">
      <c r="L814" s="2"/>
      <c r="M814" s="2"/>
      <c r="O814" s="2"/>
    </row>
    <row r="815" spans="12:15" ht="12.75" customHeight="1">
      <c r="L815" s="2"/>
      <c r="M815" s="2"/>
      <c r="O815" s="2"/>
    </row>
    <row r="816" spans="12:15" ht="12.75" customHeight="1">
      <c r="L816" s="2"/>
      <c r="M816" s="2"/>
      <c r="O816" s="2"/>
    </row>
    <row r="817" spans="12:15" ht="12.75" customHeight="1">
      <c r="L817" s="2"/>
      <c r="M817" s="2"/>
      <c r="O817" s="2"/>
    </row>
    <row r="818" spans="12:15" ht="12.75" customHeight="1">
      <c r="L818" s="2"/>
      <c r="M818" s="2"/>
      <c r="O818" s="2"/>
    </row>
    <row r="819" spans="12:15" ht="12.75" customHeight="1">
      <c r="L819" s="2"/>
      <c r="M819" s="2"/>
      <c r="O819" s="2"/>
    </row>
    <row r="820" spans="12:15" ht="12.75" customHeight="1">
      <c r="L820" s="2"/>
      <c r="M820" s="2"/>
      <c r="O820" s="2"/>
    </row>
    <row r="821" spans="12:15" ht="12.75" customHeight="1">
      <c r="L821" s="2"/>
      <c r="M821" s="2"/>
      <c r="O821" s="2"/>
    </row>
    <row r="822" spans="12:15" ht="12.75" customHeight="1">
      <c r="L822" s="2"/>
      <c r="M822" s="2"/>
      <c r="O822" s="2"/>
    </row>
    <row r="823" spans="12:15" ht="12.75" customHeight="1">
      <c r="L823" s="2"/>
      <c r="M823" s="2"/>
      <c r="O823" s="2"/>
    </row>
    <row r="824" spans="12:15" ht="12.75" customHeight="1">
      <c r="L824" s="2"/>
      <c r="M824" s="2"/>
      <c r="O824" s="2"/>
    </row>
    <row r="825" spans="12:15" ht="12.75" customHeight="1">
      <c r="L825" s="2"/>
      <c r="M825" s="2"/>
      <c r="O825" s="2"/>
    </row>
    <row r="826" spans="12:15" ht="12.75" customHeight="1">
      <c r="L826" s="2"/>
      <c r="M826" s="2"/>
      <c r="O826" s="2"/>
    </row>
    <row r="827" spans="12:15" ht="12.75" customHeight="1">
      <c r="L827" s="2"/>
      <c r="M827" s="2"/>
      <c r="O827" s="2"/>
    </row>
    <row r="828" spans="12:15" ht="12.75" customHeight="1">
      <c r="L828" s="2"/>
      <c r="M828" s="2"/>
      <c r="O828" s="2"/>
    </row>
    <row r="829" spans="12:15" ht="12.75" customHeight="1">
      <c r="L829" s="2"/>
      <c r="M829" s="2"/>
      <c r="O829" s="2"/>
    </row>
    <row r="830" spans="12:15" ht="12.75" customHeight="1">
      <c r="L830" s="2"/>
      <c r="M830" s="2"/>
      <c r="O830" s="2"/>
    </row>
    <row r="831" spans="12:15" ht="12.75" customHeight="1">
      <c r="L831" s="2"/>
      <c r="M831" s="2"/>
      <c r="O831" s="2"/>
    </row>
    <row r="832" spans="12:15" ht="12.75" customHeight="1">
      <c r="L832" s="2"/>
      <c r="M832" s="2"/>
      <c r="O832" s="2"/>
    </row>
    <row r="833" spans="12:15" ht="12.75" customHeight="1">
      <c r="L833" s="2"/>
      <c r="M833" s="2"/>
      <c r="O833" s="2"/>
    </row>
    <row r="834" spans="12:15" ht="12.75" customHeight="1">
      <c r="L834" s="2"/>
      <c r="M834" s="2"/>
      <c r="O834" s="2"/>
    </row>
    <row r="835" spans="12:15" ht="12.75" customHeight="1">
      <c r="L835" s="2"/>
      <c r="M835" s="2"/>
      <c r="O835" s="2"/>
    </row>
    <row r="836" spans="12:15" ht="12.75" customHeight="1">
      <c r="L836" s="2"/>
      <c r="M836" s="2"/>
      <c r="O836" s="2"/>
    </row>
    <row r="837" spans="12:15" ht="12.75" customHeight="1">
      <c r="L837" s="2"/>
      <c r="M837" s="2"/>
      <c r="O837" s="2"/>
    </row>
    <row r="838" spans="12:15" ht="12.75" customHeight="1">
      <c r="L838" s="2"/>
      <c r="M838" s="2"/>
      <c r="O838" s="2"/>
    </row>
    <row r="839" spans="12:15" ht="12.75" customHeight="1">
      <c r="L839" s="2"/>
      <c r="M839" s="2"/>
      <c r="O839" s="2"/>
    </row>
    <row r="840" spans="12:15" ht="12.75" customHeight="1">
      <c r="L840" s="2"/>
      <c r="M840" s="2"/>
      <c r="O840" s="2"/>
    </row>
    <row r="841" spans="12:15" ht="12.75" customHeight="1">
      <c r="L841" s="2"/>
      <c r="M841" s="2"/>
      <c r="O841" s="2"/>
    </row>
    <row r="842" spans="12:15" ht="12.75" customHeight="1">
      <c r="L842" s="2"/>
      <c r="M842" s="2"/>
      <c r="O842" s="2"/>
    </row>
    <row r="843" spans="12:15" ht="12.75" customHeight="1">
      <c r="L843" s="2"/>
      <c r="M843" s="2"/>
      <c r="O843" s="2"/>
    </row>
    <row r="844" spans="12:15" ht="12.75" customHeight="1">
      <c r="L844" s="2"/>
      <c r="M844" s="2"/>
      <c r="O844" s="2"/>
    </row>
    <row r="845" spans="12:15" ht="12.75" customHeight="1">
      <c r="L845" s="2"/>
      <c r="M845" s="2"/>
      <c r="O845" s="2"/>
    </row>
    <row r="846" spans="12:15" ht="12.75" customHeight="1">
      <c r="L846" s="2"/>
      <c r="M846" s="2"/>
      <c r="O846" s="2"/>
    </row>
    <row r="847" spans="12:15" ht="12.75" customHeight="1">
      <c r="L847" s="2"/>
      <c r="M847" s="2"/>
      <c r="O847" s="2"/>
    </row>
    <row r="848" spans="12:15" ht="12.75" customHeight="1">
      <c r="L848" s="2"/>
      <c r="M848" s="2"/>
      <c r="O848" s="2"/>
    </row>
    <row r="849" spans="12:15" ht="12.75" customHeight="1">
      <c r="L849" s="2"/>
      <c r="M849" s="2"/>
      <c r="O849" s="2"/>
    </row>
    <row r="850" spans="12:15" ht="12.75" customHeight="1">
      <c r="L850" s="2"/>
      <c r="M850" s="2"/>
      <c r="O850" s="2"/>
    </row>
    <row r="851" spans="12:15" ht="12.75" customHeight="1">
      <c r="L851" s="2"/>
      <c r="M851" s="2"/>
      <c r="O851" s="2"/>
    </row>
    <row r="852" spans="12:15" ht="12.75" customHeight="1">
      <c r="L852" s="2"/>
      <c r="M852" s="2"/>
      <c r="O852" s="2"/>
    </row>
    <row r="853" spans="12:15" ht="12.75" customHeight="1">
      <c r="L853" s="2"/>
      <c r="M853" s="2"/>
      <c r="O853" s="2"/>
    </row>
    <row r="854" spans="12:15" ht="12.75" customHeight="1">
      <c r="L854" s="2"/>
      <c r="M854" s="2"/>
      <c r="O854" s="2"/>
    </row>
    <row r="855" spans="12:15" ht="12.75" customHeight="1">
      <c r="L855" s="2"/>
      <c r="M855" s="2"/>
      <c r="O855" s="2"/>
    </row>
    <row r="856" spans="12:15" ht="12.75" customHeight="1">
      <c r="L856" s="2"/>
      <c r="M856" s="2"/>
      <c r="O856" s="2"/>
    </row>
    <row r="857" spans="12:15" ht="12.75" customHeight="1">
      <c r="L857" s="2"/>
      <c r="M857" s="2"/>
      <c r="O857" s="2"/>
    </row>
    <row r="858" spans="12:15" ht="12.75" customHeight="1">
      <c r="L858" s="2"/>
      <c r="M858" s="2"/>
      <c r="O858" s="2"/>
    </row>
    <row r="859" spans="12:15" ht="12.75" customHeight="1">
      <c r="L859" s="2"/>
      <c r="M859" s="2"/>
      <c r="O859" s="2"/>
    </row>
    <row r="860" spans="12:15" ht="12.75" customHeight="1">
      <c r="L860" s="2"/>
      <c r="M860" s="2"/>
      <c r="O860" s="2"/>
    </row>
    <row r="861" spans="12:15" ht="12.75" customHeight="1">
      <c r="L861" s="2"/>
      <c r="M861" s="2"/>
      <c r="O861" s="2"/>
    </row>
    <row r="862" spans="12:15" ht="12.75" customHeight="1">
      <c r="L862" s="2"/>
      <c r="M862" s="2"/>
      <c r="O862" s="2"/>
    </row>
    <row r="863" spans="12:15" ht="12.75" customHeight="1">
      <c r="L863" s="2"/>
      <c r="M863" s="2"/>
      <c r="O863" s="2"/>
    </row>
    <row r="864" spans="12:15" ht="12.75" customHeight="1">
      <c r="L864" s="2"/>
      <c r="M864" s="2"/>
      <c r="O864" s="2"/>
    </row>
    <row r="865" spans="12:15" ht="12.75" customHeight="1">
      <c r="L865" s="2"/>
      <c r="M865" s="2"/>
      <c r="O865" s="2"/>
    </row>
    <row r="866" spans="12:15" ht="12.75" customHeight="1">
      <c r="L866" s="2"/>
      <c r="M866" s="2"/>
      <c r="O866" s="2"/>
    </row>
    <row r="867" spans="12:15" ht="12.75" customHeight="1">
      <c r="L867" s="2"/>
      <c r="M867" s="2"/>
      <c r="O867" s="2"/>
    </row>
    <row r="868" spans="12:15" ht="12.75" customHeight="1">
      <c r="L868" s="2"/>
      <c r="M868" s="2"/>
      <c r="O868" s="2"/>
    </row>
    <row r="869" spans="12:15" ht="12.75" customHeight="1">
      <c r="L869" s="2"/>
      <c r="M869" s="2"/>
      <c r="O869" s="2"/>
    </row>
    <row r="870" spans="12:15" ht="12.75" customHeight="1">
      <c r="L870" s="2"/>
      <c r="M870" s="2"/>
      <c r="O870" s="2"/>
    </row>
    <row r="871" spans="12:15" ht="12.75" customHeight="1">
      <c r="L871" s="2"/>
      <c r="M871" s="2"/>
      <c r="O871" s="2"/>
    </row>
    <row r="872" spans="12:15" ht="12.75" customHeight="1">
      <c r="L872" s="2"/>
      <c r="M872" s="2"/>
      <c r="O872" s="2"/>
    </row>
    <row r="873" spans="12:15" ht="12.75" customHeight="1">
      <c r="L873" s="2"/>
      <c r="M873" s="2"/>
      <c r="O873" s="2"/>
    </row>
    <row r="874" spans="12:15" ht="12.75" customHeight="1">
      <c r="L874" s="2"/>
      <c r="M874" s="2"/>
      <c r="O874" s="2"/>
    </row>
    <row r="875" spans="12:15" ht="12.75" customHeight="1">
      <c r="L875" s="2"/>
      <c r="M875" s="2"/>
      <c r="O875" s="2"/>
    </row>
    <row r="876" spans="12:15" ht="12.75" customHeight="1">
      <c r="L876" s="2"/>
      <c r="M876" s="2"/>
      <c r="O876" s="2"/>
    </row>
    <row r="877" spans="12:15" ht="12.75" customHeight="1">
      <c r="L877" s="2"/>
      <c r="M877" s="2"/>
      <c r="O877" s="2"/>
    </row>
    <row r="878" spans="12:15" ht="12.75" customHeight="1">
      <c r="L878" s="2"/>
      <c r="M878" s="2"/>
      <c r="O878" s="2"/>
    </row>
    <row r="879" spans="12:15" ht="12.75" customHeight="1">
      <c r="L879" s="2"/>
      <c r="M879" s="2"/>
      <c r="O879" s="2"/>
    </row>
    <row r="880" spans="12:15" ht="12.75" customHeight="1">
      <c r="L880" s="2"/>
      <c r="M880" s="2"/>
      <c r="O880" s="2"/>
    </row>
    <row r="881" spans="12:15" ht="12.75" customHeight="1">
      <c r="L881" s="2"/>
      <c r="M881" s="2"/>
      <c r="O881" s="2"/>
    </row>
    <row r="882" spans="12:15" ht="12.75" customHeight="1">
      <c r="L882" s="2"/>
      <c r="M882" s="2"/>
      <c r="O882" s="2"/>
    </row>
    <row r="883" spans="12:15" ht="12.75" customHeight="1">
      <c r="L883" s="2"/>
      <c r="M883" s="2"/>
      <c r="O883" s="2"/>
    </row>
    <row r="884" spans="12:15" ht="12.75" customHeight="1">
      <c r="L884" s="2"/>
      <c r="M884" s="2"/>
      <c r="O884" s="2"/>
    </row>
    <row r="885" spans="12:15" ht="12.75" customHeight="1">
      <c r="L885" s="2"/>
      <c r="M885" s="2"/>
      <c r="O885" s="2"/>
    </row>
    <row r="886" spans="12:15" ht="12.75" customHeight="1">
      <c r="L886" s="2"/>
      <c r="M886" s="2"/>
      <c r="O886" s="2"/>
    </row>
    <row r="887" spans="12:15" ht="12.75" customHeight="1">
      <c r="L887" s="2"/>
      <c r="M887" s="2"/>
      <c r="O887" s="2"/>
    </row>
    <row r="888" spans="12:15" ht="12.75" customHeight="1">
      <c r="L888" s="2"/>
      <c r="M888" s="2"/>
      <c r="O888" s="2"/>
    </row>
    <row r="889" spans="12:15" ht="12.75" customHeight="1">
      <c r="L889" s="2"/>
      <c r="M889" s="2"/>
      <c r="O889" s="2"/>
    </row>
    <row r="890" spans="12:15" ht="12.75" customHeight="1">
      <c r="L890" s="2"/>
      <c r="M890" s="2"/>
      <c r="O890" s="2"/>
    </row>
    <row r="891" spans="12:15" ht="12.75" customHeight="1">
      <c r="L891" s="2"/>
      <c r="M891" s="2"/>
      <c r="O891" s="2"/>
    </row>
    <row r="892" spans="12:15" ht="12.75" customHeight="1">
      <c r="L892" s="2"/>
      <c r="M892" s="2"/>
      <c r="O892" s="2"/>
    </row>
    <row r="893" spans="12:15" ht="12.75" customHeight="1">
      <c r="L893" s="2"/>
      <c r="M893" s="2"/>
      <c r="O893" s="2"/>
    </row>
    <row r="894" spans="12:15" ht="12.75" customHeight="1">
      <c r="L894" s="2"/>
      <c r="M894" s="2"/>
      <c r="O894" s="2"/>
    </row>
    <row r="895" spans="12:15" ht="12.75" customHeight="1">
      <c r="L895" s="2"/>
      <c r="M895" s="2"/>
      <c r="O895" s="2"/>
    </row>
    <row r="896" spans="12:15" ht="12.75" customHeight="1">
      <c r="L896" s="2"/>
      <c r="M896" s="2"/>
      <c r="O896" s="2"/>
    </row>
    <row r="897" spans="12:15" ht="12.75" customHeight="1">
      <c r="L897" s="2"/>
      <c r="M897" s="2"/>
      <c r="O897" s="2"/>
    </row>
    <row r="898" spans="12:15" ht="12.75" customHeight="1">
      <c r="L898" s="2"/>
      <c r="M898" s="2"/>
      <c r="O898" s="2"/>
    </row>
    <row r="899" spans="12:15" ht="12.75" customHeight="1">
      <c r="L899" s="2"/>
      <c r="M899" s="2"/>
      <c r="O899" s="2"/>
    </row>
    <row r="900" spans="12:15" ht="12.75" customHeight="1">
      <c r="L900" s="2"/>
      <c r="M900" s="2"/>
      <c r="O900" s="2"/>
    </row>
    <row r="901" spans="12:15" ht="12.75" customHeight="1">
      <c r="L901" s="2"/>
      <c r="M901" s="2"/>
      <c r="O901" s="2"/>
    </row>
    <row r="902" spans="12:15" ht="12.75" customHeight="1">
      <c r="L902" s="2"/>
      <c r="M902" s="2"/>
      <c r="O902" s="2"/>
    </row>
    <row r="903" spans="12:15" ht="12.75" customHeight="1">
      <c r="L903" s="2"/>
      <c r="M903" s="2"/>
      <c r="O903" s="2"/>
    </row>
    <row r="904" spans="12:15" ht="12.75" customHeight="1">
      <c r="L904" s="2"/>
      <c r="M904" s="2"/>
      <c r="O904" s="2"/>
    </row>
    <row r="905" spans="12:15" ht="12.75" customHeight="1">
      <c r="L905" s="2"/>
      <c r="M905" s="2"/>
      <c r="O905" s="2"/>
    </row>
    <row r="906" spans="12:15" ht="12.75" customHeight="1">
      <c r="L906" s="2"/>
      <c r="M906" s="2"/>
      <c r="O906" s="2"/>
    </row>
    <row r="907" spans="12:15" ht="12.75" customHeight="1">
      <c r="L907" s="2"/>
      <c r="M907" s="2"/>
      <c r="O907" s="2"/>
    </row>
    <row r="908" spans="12:15" ht="12.75" customHeight="1">
      <c r="L908" s="2"/>
      <c r="M908" s="2"/>
      <c r="O908" s="2"/>
    </row>
    <row r="909" spans="12:15" ht="12.75" customHeight="1">
      <c r="L909" s="2"/>
      <c r="M909" s="2"/>
      <c r="O909" s="2"/>
    </row>
    <row r="910" spans="12:15" ht="12.75" customHeight="1">
      <c r="L910" s="2"/>
      <c r="M910" s="2"/>
      <c r="O910" s="2"/>
    </row>
    <row r="911" spans="12:15" ht="12.75" customHeight="1">
      <c r="L911" s="2"/>
      <c r="M911" s="2"/>
      <c r="O911" s="2"/>
    </row>
    <row r="912" spans="12:15" ht="12.75" customHeight="1">
      <c r="L912" s="2"/>
      <c r="M912" s="2"/>
      <c r="O912" s="2"/>
    </row>
    <row r="913" spans="12:15" ht="12.75" customHeight="1">
      <c r="L913" s="2"/>
      <c r="M913" s="2"/>
      <c r="O913" s="2"/>
    </row>
    <row r="914" spans="12:15" ht="12.75" customHeight="1">
      <c r="L914" s="2"/>
      <c r="M914" s="2"/>
      <c r="O914" s="2"/>
    </row>
    <row r="915" spans="12:15" ht="12.75" customHeight="1">
      <c r="L915" s="2"/>
      <c r="M915" s="2"/>
      <c r="O915" s="2"/>
    </row>
    <row r="916" spans="12:15" ht="12.75" customHeight="1">
      <c r="L916" s="2"/>
      <c r="M916" s="2"/>
      <c r="O916" s="2"/>
    </row>
    <row r="917" spans="12:15" ht="12.75" customHeight="1">
      <c r="L917" s="2"/>
      <c r="M917" s="2"/>
      <c r="O917" s="2"/>
    </row>
    <row r="918" spans="12:15" ht="12.75" customHeight="1">
      <c r="L918" s="2"/>
      <c r="M918" s="2"/>
      <c r="O918" s="2"/>
    </row>
    <row r="919" spans="12:15" ht="12.75" customHeight="1">
      <c r="L919" s="2"/>
      <c r="M919" s="2"/>
      <c r="O919" s="2"/>
    </row>
    <row r="920" spans="12:15" ht="12.75" customHeight="1">
      <c r="L920" s="2"/>
      <c r="M920" s="2"/>
      <c r="O920" s="2"/>
    </row>
    <row r="921" spans="12:15" ht="12.75" customHeight="1">
      <c r="L921" s="2"/>
      <c r="M921" s="2"/>
      <c r="O921" s="2"/>
    </row>
    <row r="922" spans="12:15" ht="12.75" customHeight="1">
      <c r="L922" s="2"/>
      <c r="M922" s="2"/>
      <c r="O922" s="2"/>
    </row>
    <row r="923" spans="12:15" ht="12.75" customHeight="1">
      <c r="L923" s="2"/>
      <c r="M923" s="2"/>
      <c r="O923" s="2"/>
    </row>
    <row r="924" spans="12:15" ht="12.75" customHeight="1">
      <c r="L924" s="2"/>
      <c r="M924" s="2"/>
      <c r="O924" s="2"/>
    </row>
    <row r="925" spans="12:15" ht="12.75" customHeight="1">
      <c r="L925" s="2"/>
      <c r="M925" s="2"/>
      <c r="O925" s="2"/>
    </row>
    <row r="926" spans="12:15" ht="12.75" customHeight="1">
      <c r="L926" s="2"/>
      <c r="M926" s="2"/>
      <c r="O926" s="2"/>
    </row>
    <row r="927" spans="12:15" ht="12.75" customHeight="1">
      <c r="L927" s="2"/>
      <c r="M927" s="2"/>
      <c r="O927" s="2"/>
    </row>
    <row r="928" spans="12:15" ht="12.75" customHeight="1">
      <c r="L928" s="2"/>
      <c r="M928" s="2"/>
      <c r="O928" s="2"/>
    </row>
    <row r="929" spans="12:15" ht="12.75" customHeight="1">
      <c r="L929" s="2"/>
      <c r="M929" s="2"/>
      <c r="O929" s="2"/>
    </row>
    <row r="930" spans="12:15" ht="12.75" customHeight="1">
      <c r="L930" s="2"/>
      <c r="M930" s="2"/>
      <c r="O930" s="2"/>
    </row>
    <row r="931" spans="12:15" ht="12.75" customHeight="1">
      <c r="L931" s="2"/>
      <c r="M931" s="2"/>
      <c r="O931" s="2"/>
    </row>
    <row r="932" spans="12:15" ht="12.75" customHeight="1">
      <c r="L932" s="2"/>
      <c r="M932" s="2"/>
      <c r="O932" s="2"/>
    </row>
    <row r="933" spans="12:15" ht="12.75" customHeight="1">
      <c r="L933" s="2"/>
      <c r="M933" s="2"/>
      <c r="O933" s="2"/>
    </row>
    <row r="934" spans="12:15" ht="12.75" customHeight="1">
      <c r="L934" s="2"/>
      <c r="M934" s="2"/>
      <c r="O934" s="2"/>
    </row>
    <row r="935" spans="12:15" ht="12.75" customHeight="1">
      <c r="L935" s="2"/>
      <c r="M935" s="2"/>
      <c r="O935" s="2"/>
    </row>
    <row r="936" spans="12:15" ht="12.75" customHeight="1">
      <c r="L936" s="2"/>
      <c r="M936" s="2"/>
      <c r="O936" s="2"/>
    </row>
    <row r="937" spans="12:15" ht="12.75" customHeight="1">
      <c r="L937" s="2"/>
      <c r="M937" s="2"/>
      <c r="O937" s="2"/>
    </row>
    <row r="938" spans="12:15" ht="12.75" customHeight="1">
      <c r="L938" s="2"/>
      <c r="M938" s="2"/>
      <c r="O938" s="2"/>
    </row>
    <row r="939" spans="12:15" ht="12.75" customHeight="1">
      <c r="L939" s="2"/>
      <c r="M939" s="2"/>
      <c r="O939" s="2"/>
    </row>
    <row r="940" spans="12:15" ht="12.75" customHeight="1">
      <c r="L940" s="2"/>
      <c r="M940" s="2"/>
      <c r="O940" s="2"/>
    </row>
    <row r="941" spans="12:15" ht="12.75" customHeight="1">
      <c r="L941" s="2"/>
      <c r="M941" s="2"/>
      <c r="O941" s="2"/>
    </row>
    <row r="942" spans="12:15" ht="12.75" customHeight="1">
      <c r="L942" s="2"/>
      <c r="M942" s="2"/>
      <c r="O942" s="2"/>
    </row>
    <row r="943" spans="12:15" ht="12.75" customHeight="1">
      <c r="L943" s="2"/>
      <c r="M943" s="2"/>
      <c r="O943" s="2"/>
    </row>
    <row r="944" spans="12:15" ht="12.75" customHeight="1">
      <c r="L944" s="2"/>
      <c r="M944" s="2"/>
      <c r="O944" s="2"/>
    </row>
    <row r="945" spans="12:15" ht="12.75" customHeight="1">
      <c r="L945" s="2"/>
      <c r="M945" s="2"/>
      <c r="O945" s="2"/>
    </row>
    <row r="946" spans="12:15" ht="12.75" customHeight="1">
      <c r="L946" s="2"/>
      <c r="M946" s="2"/>
      <c r="O946" s="2"/>
    </row>
    <row r="947" spans="12:15" ht="12.75" customHeight="1">
      <c r="L947" s="2"/>
      <c r="M947" s="2"/>
      <c r="O947" s="2"/>
    </row>
    <row r="948" spans="12:15" ht="12.75" customHeight="1">
      <c r="L948" s="2"/>
      <c r="M948" s="2"/>
      <c r="O948" s="2"/>
    </row>
    <row r="949" spans="12:15" ht="12.75" customHeight="1">
      <c r="L949" s="2"/>
      <c r="M949" s="2"/>
      <c r="O949" s="2"/>
    </row>
    <row r="950" spans="12:15" ht="12.75" customHeight="1">
      <c r="L950" s="2"/>
      <c r="M950" s="2"/>
      <c r="O950" s="2"/>
    </row>
    <row r="951" spans="12:15" ht="12.75" customHeight="1">
      <c r="L951" s="2"/>
      <c r="M951" s="2"/>
      <c r="O951" s="2"/>
    </row>
    <row r="952" spans="12:15" ht="12.75" customHeight="1">
      <c r="L952" s="2"/>
      <c r="M952" s="2"/>
      <c r="O952" s="2"/>
    </row>
    <row r="953" spans="12:15" ht="12.75" customHeight="1">
      <c r="L953" s="2"/>
      <c r="M953" s="2"/>
      <c r="O953" s="2"/>
    </row>
    <row r="954" spans="12:15" ht="12.75" customHeight="1">
      <c r="L954" s="2"/>
      <c r="M954" s="2"/>
      <c r="O954" s="2"/>
    </row>
    <row r="955" spans="12:15" ht="12.75" customHeight="1">
      <c r="L955" s="2"/>
      <c r="M955" s="2"/>
      <c r="O955" s="2"/>
    </row>
    <row r="956" spans="12:15" ht="12.75" customHeight="1">
      <c r="L956" s="2"/>
      <c r="M956" s="2"/>
      <c r="O956" s="2"/>
    </row>
    <row r="957" spans="12:15" ht="12.75" customHeight="1">
      <c r="L957" s="2"/>
      <c r="M957" s="2"/>
      <c r="O957" s="2"/>
    </row>
    <row r="958" spans="12:15" ht="12.75" customHeight="1">
      <c r="L958" s="2"/>
      <c r="M958" s="2"/>
      <c r="O958" s="2"/>
    </row>
    <row r="959" spans="12:15" ht="12.75" customHeight="1">
      <c r="L959" s="2"/>
      <c r="M959" s="2"/>
      <c r="O959" s="2"/>
    </row>
    <row r="960" spans="12:15" ht="12.75" customHeight="1">
      <c r="L960" s="2"/>
      <c r="M960" s="2"/>
      <c r="O960" s="2"/>
    </row>
    <row r="961" spans="12:15" ht="12.75" customHeight="1">
      <c r="L961" s="2"/>
      <c r="M961" s="2"/>
      <c r="O961" s="2"/>
    </row>
    <row r="962" spans="12:15" ht="12.75" customHeight="1">
      <c r="L962" s="2"/>
      <c r="M962" s="2"/>
      <c r="O962" s="2"/>
    </row>
    <row r="963" spans="12:15" ht="12.75" customHeight="1">
      <c r="L963" s="2"/>
      <c r="M963" s="2"/>
      <c r="O963" s="2"/>
    </row>
    <row r="964" spans="12:15" ht="12.75" customHeight="1">
      <c r="L964" s="2"/>
      <c r="M964" s="2"/>
      <c r="O964" s="2"/>
    </row>
    <row r="965" spans="12:15" ht="12.75" customHeight="1">
      <c r="L965" s="2"/>
      <c r="M965" s="2"/>
      <c r="O965" s="2"/>
    </row>
    <row r="966" spans="12:15" ht="12.75" customHeight="1">
      <c r="L966" s="2"/>
      <c r="M966" s="2"/>
      <c r="O966" s="2"/>
    </row>
    <row r="967" spans="12:15" ht="12.75" customHeight="1">
      <c r="L967" s="2"/>
      <c r="M967" s="2"/>
      <c r="O967" s="2"/>
    </row>
    <row r="968" spans="12:15" ht="12.75" customHeight="1">
      <c r="L968" s="2"/>
      <c r="M968" s="2"/>
      <c r="O968" s="2"/>
    </row>
    <row r="969" spans="12:15" ht="12.75" customHeight="1">
      <c r="L969" s="2"/>
      <c r="M969" s="2"/>
      <c r="O969" s="2"/>
    </row>
    <row r="970" spans="12:15" ht="12.75" customHeight="1">
      <c r="L970" s="2"/>
      <c r="M970" s="2"/>
      <c r="O970" s="2"/>
    </row>
    <row r="971" spans="12:15" ht="12.75" customHeight="1">
      <c r="L971" s="2"/>
      <c r="M971" s="2"/>
      <c r="O971" s="2"/>
    </row>
    <row r="972" spans="12:15" ht="12.75" customHeight="1">
      <c r="L972" s="2"/>
      <c r="M972" s="2"/>
      <c r="O972" s="2"/>
    </row>
    <row r="973" spans="12:15" ht="12.75" customHeight="1">
      <c r="L973" s="2"/>
      <c r="M973" s="2"/>
      <c r="O973" s="2"/>
    </row>
    <row r="974" spans="12:15" ht="12.75" customHeight="1">
      <c r="L974" s="2"/>
      <c r="M974" s="2"/>
      <c r="O974" s="2"/>
    </row>
    <row r="975" spans="12:15" ht="12.75" customHeight="1">
      <c r="L975" s="2"/>
      <c r="M975" s="2"/>
      <c r="O975" s="2"/>
    </row>
    <row r="976" spans="12:15" ht="12.75" customHeight="1">
      <c r="L976" s="2"/>
      <c r="M976" s="2"/>
      <c r="O976" s="2"/>
    </row>
    <row r="977" spans="12:15" ht="12.75" customHeight="1">
      <c r="L977" s="2"/>
      <c r="M977" s="2"/>
      <c r="O977" s="2"/>
    </row>
    <row r="978" spans="12:15" ht="12.75" customHeight="1">
      <c r="L978" s="2"/>
      <c r="M978" s="2"/>
      <c r="O978" s="2"/>
    </row>
    <row r="979" spans="12:15" ht="12.75" customHeight="1">
      <c r="L979" s="2"/>
      <c r="M979" s="2"/>
      <c r="O979" s="2"/>
    </row>
    <row r="980" spans="12:15" ht="12.75" customHeight="1">
      <c r="L980" s="2"/>
      <c r="M980" s="2"/>
      <c r="O980" s="2"/>
    </row>
    <row r="981" spans="12:15" ht="12.75" customHeight="1">
      <c r="L981" s="2"/>
      <c r="M981" s="2"/>
      <c r="O981" s="2"/>
    </row>
    <row r="982" spans="12:15" ht="12.75" customHeight="1">
      <c r="L982" s="2"/>
      <c r="M982" s="2"/>
      <c r="O982" s="2"/>
    </row>
    <row r="983" spans="12:15" ht="12.75" customHeight="1">
      <c r="L983" s="2"/>
      <c r="M983" s="2"/>
      <c r="O983" s="2"/>
    </row>
    <row r="984" spans="12:15" ht="12.75" customHeight="1">
      <c r="L984" s="2"/>
      <c r="M984" s="2"/>
      <c r="O984" s="2"/>
    </row>
    <row r="985" spans="12:15" ht="12.75" customHeight="1">
      <c r="L985" s="2"/>
      <c r="M985" s="2"/>
      <c r="O985" s="2"/>
    </row>
    <row r="986" spans="12:15" ht="12.75" customHeight="1">
      <c r="L986" s="2"/>
      <c r="M986" s="2"/>
      <c r="O986" s="2"/>
    </row>
    <row r="987" spans="12:15" ht="12.75" customHeight="1">
      <c r="L987" s="2"/>
      <c r="M987" s="2"/>
      <c r="O987" s="2"/>
    </row>
    <row r="988" spans="12:15" ht="12.75" customHeight="1">
      <c r="L988" s="2"/>
      <c r="M988" s="2"/>
      <c r="O988" s="2"/>
    </row>
    <row r="989" spans="12:15" ht="12.75" customHeight="1">
      <c r="L989" s="2"/>
      <c r="M989" s="2"/>
      <c r="O989" s="2"/>
    </row>
    <row r="990" spans="12:15" ht="12.75" customHeight="1">
      <c r="L990" s="2"/>
      <c r="M990" s="2"/>
      <c r="O990" s="2"/>
    </row>
    <row r="991" spans="12:15" ht="12.75" customHeight="1">
      <c r="L991" s="2"/>
      <c r="M991" s="2"/>
      <c r="O991" s="2"/>
    </row>
    <row r="992" spans="12:15" ht="12.75" customHeight="1">
      <c r="L992" s="2"/>
      <c r="M992" s="2"/>
      <c r="O992" s="2"/>
    </row>
    <row r="993" spans="12:15" ht="12.75" customHeight="1">
      <c r="L993" s="2"/>
      <c r="M993" s="2"/>
      <c r="O993" s="2"/>
    </row>
    <row r="994" spans="12:15" ht="12.75" customHeight="1">
      <c r="L994" s="2"/>
      <c r="M994" s="2"/>
      <c r="O994" s="2"/>
    </row>
    <row r="995" spans="12:15" ht="12.75" customHeight="1">
      <c r="L995" s="2"/>
      <c r="M995" s="2"/>
      <c r="O995" s="2"/>
    </row>
    <row r="996" spans="12:15" ht="12.75" customHeight="1">
      <c r="L996" s="2"/>
      <c r="M996" s="2"/>
      <c r="O996" s="2"/>
    </row>
    <row r="997" spans="12:15" ht="12.75" customHeight="1">
      <c r="L997" s="2"/>
      <c r="M997" s="2"/>
      <c r="O997" s="2"/>
    </row>
    <row r="998" spans="12:15" ht="12.75" customHeight="1">
      <c r="L998" s="2"/>
      <c r="M998" s="2"/>
      <c r="O998" s="2"/>
    </row>
    <row r="999" spans="12:15" ht="12.75" customHeight="1">
      <c r="L999" s="2"/>
      <c r="M999" s="2"/>
      <c r="O999" s="2"/>
    </row>
    <row r="1000" spans="12:15" ht="12.75" customHeight="1">
      <c r="L1000" s="2"/>
      <c r="M1000" s="2"/>
      <c r="O1000" s="2"/>
    </row>
  </sheetData>
  <mergeCells count="18">
    <mergeCell ref="B3:J3"/>
    <mergeCell ref="B21:J21"/>
    <mergeCell ref="B39:J39"/>
    <mergeCell ref="B56:J56"/>
    <mergeCell ref="B72:J72"/>
    <mergeCell ref="B88:J88"/>
    <mergeCell ref="B103:J103"/>
    <mergeCell ref="B235:J235"/>
    <mergeCell ref="B252:J252"/>
    <mergeCell ref="B269:J269"/>
    <mergeCell ref="B286:J286"/>
    <mergeCell ref="B117:J117"/>
    <mergeCell ref="B130:J130"/>
    <mergeCell ref="B149:J149"/>
    <mergeCell ref="B165:J165"/>
    <mergeCell ref="B181:J181"/>
    <mergeCell ref="B198:J198"/>
    <mergeCell ref="B217:J21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1000"/>
  <sheetViews>
    <sheetView topLeftCell="A262" workbookViewId="0">
      <selection activeCell="P20" sqref="P20"/>
    </sheetView>
  </sheetViews>
  <sheetFormatPr baseColWidth="10" defaultColWidth="12.5703125" defaultRowHeight="15" customHeight="1"/>
  <cols>
    <col min="1" max="1" width="11.5703125" customWidth="1"/>
    <col min="2" max="10" width="4.5703125" customWidth="1"/>
    <col min="11" max="11" width="15.7109375" customWidth="1"/>
    <col min="12" max="13" width="10.42578125" customWidth="1"/>
    <col min="14" max="14" width="10.7109375" customWidth="1"/>
    <col min="15" max="15" width="14.5703125" customWidth="1"/>
    <col min="16" max="17" width="11.5703125" customWidth="1"/>
    <col min="18" max="18" width="12.7109375" customWidth="1"/>
    <col min="19" max="26" width="10" customWidth="1"/>
  </cols>
  <sheetData>
    <row r="1" spans="1:19" ht="12.75" customHeight="1"/>
    <row r="2" spans="1:19" ht="12.75" customHeight="1"/>
    <row r="3" spans="1:19" ht="26.25" customHeight="1">
      <c r="B3" s="154" t="s">
        <v>72</v>
      </c>
      <c r="C3" s="155"/>
      <c r="D3" s="155"/>
      <c r="E3" s="155"/>
      <c r="F3" s="155"/>
      <c r="G3" s="155"/>
      <c r="H3" s="155"/>
      <c r="I3" s="155"/>
      <c r="J3" s="155"/>
      <c r="K3" s="39" t="s">
        <v>53</v>
      </c>
      <c r="L3" s="2"/>
      <c r="M3" s="2"/>
      <c r="N3" s="1"/>
      <c r="O3" s="2"/>
      <c r="P3" s="1"/>
      <c r="Q3" s="1"/>
      <c r="R3" s="1"/>
    </row>
    <row r="4" spans="1:19" ht="20.25" customHeight="1">
      <c r="A4" s="156" t="s">
        <v>9</v>
      </c>
      <c r="B4" s="157" t="s">
        <v>73</v>
      </c>
      <c r="C4" s="152"/>
      <c r="D4" s="152"/>
      <c r="E4" s="152"/>
      <c r="F4" s="152"/>
      <c r="G4" s="152"/>
      <c r="H4" s="152"/>
      <c r="I4" s="152"/>
      <c r="J4" s="153"/>
      <c r="K4" s="158" t="s">
        <v>10</v>
      </c>
      <c r="L4" s="150" t="s">
        <v>2</v>
      </c>
      <c r="M4" s="150" t="s">
        <v>3</v>
      </c>
      <c r="N4" s="159" t="s">
        <v>4</v>
      </c>
      <c r="O4" s="150" t="s">
        <v>5</v>
      </c>
      <c r="P4" s="148" t="s">
        <v>6</v>
      </c>
      <c r="Q4" s="148" t="s">
        <v>7</v>
      </c>
      <c r="R4" s="150" t="s">
        <v>8</v>
      </c>
    </row>
    <row r="5" spans="1:19" ht="15.75" customHeight="1">
      <c r="A5" s="149"/>
      <c r="B5" s="40" t="s">
        <v>74</v>
      </c>
      <c r="C5" s="40" t="s">
        <v>75</v>
      </c>
      <c r="D5" s="40" t="s">
        <v>76</v>
      </c>
      <c r="E5" s="40" t="s">
        <v>77</v>
      </c>
      <c r="F5" s="40" t="s">
        <v>78</v>
      </c>
      <c r="G5" s="40" t="s">
        <v>79</v>
      </c>
      <c r="H5" s="40" t="s">
        <v>80</v>
      </c>
      <c r="I5" s="40" t="s">
        <v>81</v>
      </c>
      <c r="J5" s="40" t="s">
        <v>82</v>
      </c>
      <c r="K5" s="149"/>
      <c r="L5" s="149"/>
      <c r="M5" s="149"/>
      <c r="N5" s="149"/>
      <c r="O5" s="149"/>
      <c r="P5" s="149"/>
      <c r="Q5" s="149"/>
      <c r="R5" s="149"/>
    </row>
    <row r="6" spans="1:19" ht="15.75" customHeight="1">
      <c r="A6" s="40">
        <v>1102</v>
      </c>
      <c r="B6" s="41">
        <v>30</v>
      </c>
      <c r="C6" s="42"/>
      <c r="D6" s="42"/>
      <c r="E6" s="42"/>
      <c r="F6" s="42"/>
      <c r="G6" s="42"/>
      <c r="H6" s="42"/>
      <c r="I6" s="42"/>
      <c r="J6" s="42"/>
      <c r="K6" s="43"/>
      <c r="L6" s="44"/>
      <c r="M6" s="45"/>
      <c r="N6" s="46"/>
      <c r="O6" s="47"/>
      <c r="P6" s="48">
        <f>B6</f>
        <v>30</v>
      </c>
      <c r="Q6" s="49"/>
      <c r="R6" s="47"/>
    </row>
    <row r="7" spans="1:19" ht="15.75" customHeight="1">
      <c r="A7" s="40">
        <v>1201</v>
      </c>
      <c r="B7" s="42"/>
      <c r="C7" s="42">
        <v>26</v>
      </c>
      <c r="D7" s="42"/>
      <c r="E7" s="42"/>
      <c r="F7" s="42"/>
      <c r="G7" s="42"/>
      <c r="H7" s="42"/>
      <c r="I7" s="42"/>
      <c r="J7" s="42"/>
      <c r="K7" s="43"/>
      <c r="L7" s="50"/>
      <c r="M7" s="2"/>
      <c r="N7" s="51"/>
      <c r="O7" s="52">
        <f>IF(C7=0,"",C7/B6)</f>
        <v>0.8666666666666667</v>
      </c>
      <c r="P7" s="53">
        <v>26</v>
      </c>
      <c r="Q7" s="54">
        <f t="shared" ref="Q7:Q14" si="0">IF(P7=0,"",P7/P6)</f>
        <v>0.8666666666666667</v>
      </c>
      <c r="R7" s="54">
        <f t="shared" ref="R7:R14" si="1">IF(P7=0,"",100%-Q7)</f>
        <v>0.1333333333333333</v>
      </c>
    </row>
    <row r="8" spans="1:19" ht="15.75" customHeight="1">
      <c r="A8" s="40">
        <v>1202</v>
      </c>
      <c r="B8" s="42"/>
      <c r="C8" s="42"/>
      <c r="D8" s="42">
        <v>20</v>
      </c>
      <c r="E8" s="42"/>
      <c r="F8" s="42"/>
      <c r="G8" s="42"/>
      <c r="H8" s="42"/>
      <c r="I8" s="42"/>
      <c r="J8" s="42"/>
      <c r="K8" s="43"/>
      <c r="L8" s="50"/>
      <c r="M8" s="2"/>
      <c r="N8" s="51"/>
      <c r="O8" s="52">
        <f>IF(D8=0,"",D8/C7)</f>
        <v>0.76923076923076927</v>
      </c>
      <c r="P8" s="53">
        <v>24</v>
      </c>
      <c r="Q8" s="54">
        <f t="shared" si="0"/>
        <v>0.92307692307692313</v>
      </c>
      <c r="R8" s="54">
        <f t="shared" si="1"/>
        <v>7.6923076923076872E-2</v>
      </c>
      <c r="S8" s="8">
        <f>P8/P6</f>
        <v>0.8</v>
      </c>
    </row>
    <row r="9" spans="1:19" ht="15.75" customHeight="1">
      <c r="A9" s="40">
        <v>1301</v>
      </c>
      <c r="B9" s="42"/>
      <c r="C9" s="42"/>
      <c r="D9" s="42"/>
      <c r="E9" s="42">
        <v>18</v>
      </c>
      <c r="F9" s="42"/>
      <c r="G9" s="42"/>
      <c r="H9" s="42"/>
      <c r="I9" s="42"/>
      <c r="J9" s="42"/>
      <c r="K9" s="43"/>
      <c r="L9" s="50"/>
      <c r="M9" s="2"/>
      <c r="N9" s="51"/>
      <c r="O9" s="52">
        <f>IF(E9=0,"",E9/D8)</f>
        <v>0.9</v>
      </c>
      <c r="P9" s="53">
        <v>22</v>
      </c>
      <c r="Q9" s="54">
        <f t="shared" si="0"/>
        <v>0.91666666666666663</v>
      </c>
      <c r="R9" s="54">
        <f t="shared" si="1"/>
        <v>8.333333333333337E-2</v>
      </c>
    </row>
    <row r="10" spans="1:19" ht="15.75" customHeight="1">
      <c r="A10" s="40">
        <v>1302</v>
      </c>
      <c r="B10" s="42"/>
      <c r="C10" s="42"/>
      <c r="D10" s="42"/>
      <c r="E10" s="42"/>
      <c r="F10" s="42">
        <v>18</v>
      </c>
      <c r="G10" s="42"/>
      <c r="H10" s="42"/>
      <c r="I10" s="42"/>
      <c r="J10" s="42"/>
      <c r="K10" s="43"/>
      <c r="L10" s="50"/>
      <c r="M10" s="2"/>
      <c r="N10" s="51"/>
      <c r="O10" s="52">
        <f>IF(F10=0,"",F10/E9)</f>
        <v>1</v>
      </c>
      <c r="P10" s="53">
        <v>19</v>
      </c>
      <c r="Q10" s="54">
        <f t="shared" si="0"/>
        <v>0.86363636363636365</v>
      </c>
      <c r="R10" s="54">
        <f t="shared" si="1"/>
        <v>0.13636363636363635</v>
      </c>
    </row>
    <row r="11" spans="1:19" ht="15.75" customHeight="1">
      <c r="A11" s="40">
        <v>1401</v>
      </c>
      <c r="B11" s="42"/>
      <c r="C11" s="42"/>
      <c r="D11" s="42"/>
      <c r="E11" s="42"/>
      <c r="F11" s="42"/>
      <c r="G11" s="42">
        <v>17</v>
      </c>
      <c r="H11" s="42"/>
      <c r="I11" s="42"/>
      <c r="J11" s="42"/>
      <c r="K11" s="43"/>
      <c r="L11" s="50"/>
      <c r="M11" s="2"/>
      <c r="N11" s="51"/>
      <c r="O11" s="52">
        <f>IF(G11=0,"",G11/F10)</f>
        <v>0.94444444444444442</v>
      </c>
      <c r="P11" s="53">
        <v>18</v>
      </c>
      <c r="Q11" s="54">
        <f t="shared" si="0"/>
        <v>0.94736842105263153</v>
      </c>
      <c r="R11" s="54">
        <f t="shared" si="1"/>
        <v>5.2631578947368474E-2</v>
      </c>
    </row>
    <row r="12" spans="1:19" ht="15.75" customHeight="1">
      <c r="A12" s="40">
        <v>1402</v>
      </c>
      <c r="B12" s="42"/>
      <c r="C12" s="42"/>
      <c r="D12" s="42"/>
      <c r="E12" s="42"/>
      <c r="F12" s="42"/>
      <c r="G12" s="42"/>
      <c r="H12" s="42">
        <v>14</v>
      </c>
      <c r="I12" s="42"/>
      <c r="J12" s="42"/>
      <c r="K12" s="43"/>
      <c r="L12" s="50"/>
      <c r="M12" s="2"/>
      <c r="N12" s="51"/>
      <c r="O12" s="52">
        <f>IF(H12=0,"",H12/G11)</f>
        <v>0.82352941176470584</v>
      </c>
      <c r="P12" s="53">
        <v>18</v>
      </c>
      <c r="Q12" s="54">
        <f t="shared" si="0"/>
        <v>1</v>
      </c>
      <c r="R12" s="54">
        <f t="shared" si="1"/>
        <v>0</v>
      </c>
    </row>
    <row r="13" spans="1:19" ht="15.75" customHeight="1">
      <c r="A13" s="40">
        <v>1501</v>
      </c>
      <c r="B13" s="42"/>
      <c r="C13" s="42"/>
      <c r="D13" s="42"/>
      <c r="E13" s="42"/>
      <c r="F13" s="42"/>
      <c r="G13" s="42"/>
      <c r="H13" s="42"/>
      <c r="I13" s="42">
        <v>12</v>
      </c>
      <c r="J13" s="42"/>
      <c r="K13" s="43"/>
      <c r="L13" s="50"/>
      <c r="M13" s="2"/>
      <c r="N13" s="51"/>
      <c r="O13" s="52">
        <f>IF(I13=0,"",I13/H12)</f>
        <v>0.8571428571428571</v>
      </c>
      <c r="P13" s="53">
        <v>18</v>
      </c>
      <c r="Q13" s="54">
        <f t="shared" si="0"/>
        <v>1</v>
      </c>
      <c r="R13" s="54">
        <f t="shared" si="1"/>
        <v>0</v>
      </c>
    </row>
    <row r="14" spans="1:19" ht="15.75" customHeight="1">
      <c r="A14" s="40">
        <v>1502</v>
      </c>
      <c r="B14" s="42"/>
      <c r="C14" s="42"/>
      <c r="D14" s="42"/>
      <c r="E14" s="42"/>
      <c r="F14" s="42"/>
      <c r="G14" s="42"/>
      <c r="H14" s="42"/>
      <c r="I14" s="42"/>
      <c r="J14" s="42">
        <v>12</v>
      </c>
      <c r="K14" s="43">
        <v>8</v>
      </c>
      <c r="L14" s="50"/>
      <c r="M14" s="2"/>
      <c r="N14" s="51"/>
      <c r="O14" s="55">
        <f>IF(J14=0,"",J14/I13)</f>
        <v>1</v>
      </c>
      <c r="P14" s="53">
        <v>17</v>
      </c>
      <c r="Q14" s="56">
        <f t="shared" si="0"/>
        <v>0.94444444444444442</v>
      </c>
      <c r="R14" s="56">
        <f t="shared" si="1"/>
        <v>5.555555555555558E-2</v>
      </c>
    </row>
    <row r="15" spans="1:19" ht="15.75" customHeight="1">
      <c r="A15" s="40">
        <v>1601</v>
      </c>
      <c r="B15" s="42"/>
      <c r="C15" s="42"/>
      <c r="D15" s="42"/>
      <c r="E15" s="42"/>
      <c r="F15" s="42"/>
      <c r="G15" s="42"/>
      <c r="H15" s="42"/>
      <c r="I15" s="42"/>
      <c r="J15" s="42">
        <v>6</v>
      </c>
      <c r="K15" s="43">
        <v>4</v>
      </c>
      <c r="L15" s="50"/>
      <c r="M15" s="2"/>
      <c r="N15" s="1"/>
      <c r="O15" s="57"/>
      <c r="P15" s="58">
        <v>6</v>
      </c>
      <c r="Q15" s="59"/>
      <c r="R15" s="60"/>
    </row>
    <row r="16" spans="1:19" ht="15.75" customHeight="1">
      <c r="A16" s="40">
        <v>1602</v>
      </c>
      <c r="B16" s="42"/>
      <c r="C16" s="42"/>
      <c r="D16" s="42"/>
      <c r="E16" s="42"/>
      <c r="F16" s="42"/>
      <c r="G16" s="42"/>
      <c r="H16" s="42"/>
      <c r="I16" s="42"/>
      <c r="J16" s="42">
        <v>2</v>
      </c>
      <c r="K16" s="43">
        <v>2</v>
      </c>
      <c r="L16" s="50"/>
      <c r="M16" s="2"/>
      <c r="N16" s="1"/>
      <c r="O16" s="61"/>
      <c r="P16" s="62">
        <v>2</v>
      </c>
      <c r="Q16" s="63"/>
      <c r="R16" s="61"/>
    </row>
    <row r="17" spans="1:19" ht="15.75" customHeight="1">
      <c r="A17" s="40">
        <v>1701</v>
      </c>
      <c r="B17" s="42"/>
      <c r="C17" s="42"/>
      <c r="D17" s="42"/>
      <c r="E17" s="42"/>
      <c r="F17" s="42"/>
      <c r="G17" s="42"/>
      <c r="H17" s="42"/>
      <c r="I17" s="42"/>
      <c r="J17" s="42">
        <v>1</v>
      </c>
      <c r="K17" s="43">
        <v>1</v>
      </c>
      <c r="L17" s="50"/>
      <c r="M17" s="2"/>
      <c r="N17" s="1"/>
      <c r="O17" s="61"/>
      <c r="P17" s="62">
        <v>1</v>
      </c>
      <c r="Q17" s="63"/>
      <c r="R17" s="61"/>
    </row>
    <row r="18" spans="1:19" ht="15.75" customHeight="1">
      <c r="A18" s="40">
        <v>1702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  <c r="L18" s="50"/>
      <c r="M18" s="2"/>
      <c r="N18" s="1"/>
      <c r="O18" s="61"/>
      <c r="P18" s="62">
        <v>1</v>
      </c>
      <c r="Q18" s="63"/>
      <c r="R18" s="61"/>
    </row>
    <row r="19" spans="1:19" ht="15.75" customHeight="1">
      <c r="A19" s="40">
        <v>1801</v>
      </c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50"/>
      <c r="M19" s="2"/>
      <c r="N19" s="1"/>
      <c r="O19" s="64"/>
      <c r="P19" s="65"/>
      <c r="Q19" s="66"/>
      <c r="R19" s="67"/>
    </row>
    <row r="20" spans="1:19" ht="15.75" customHeight="1">
      <c r="A20" s="40">
        <v>1802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50"/>
      <c r="M20" s="2"/>
      <c r="N20" s="1"/>
      <c r="O20" s="68" t="s">
        <v>58</v>
      </c>
      <c r="P20" s="69">
        <v>6</v>
      </c>
      <c r="Q20" s="70">
        <f>K23</f>
        <v>15</v>
      </c>
      <c r="R20" s="71" t="s">
        <v>10</v>
      </c>
    </row>
    <row r="21" spans="1:19" ht="15.75" customHeight="1">
      <c r="A21" s="40">
        <v>1901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50"/>
      <c r="M21" s="2"/>
      <c r="N21" s="1"/>
      <c r="O21" s="72" t="s">
        <v>60</v>
      </c>
      <c r="P21" s="73">
        <f>IF(P20/B6=0,"",P20/B6)</f>
        <v>0.2</v>
      </c>
      <c r="Q21" s="74">
        <f>IF(P20/Q20=0,"",P20/Q20)</f>
        <v>0.4</v>
      </c>
      <c r="R21" s="75" t="s">
        <v>61</v>
      </c>
    </row>
    <row r="22" spans="1:19" ht="15.75" customHeight="1">
      <c r="A22" s="40">
        <v>1902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76"/>
      <c r="M22" s="77"/>
      <c r="N22" s="78"/>
      <c r="O22" s="77"/>
      <c r="P22" s="78"/>
      <c r="Q22" s="78"/>
      <c r="R22" s="79"/>
    </row>
    <row r="23" spans="1:19" ht="18" customHeight="1">
      <c r="A23" s="28"/>
      <c r="B23" s="1"/>
      <c r="C23" s="1"/>
      <c r="D23" s="151" t="s">
        <v>83</v>
      </c>
      <c r="E23" s="152"/>
      <c r="F23" s="152"/>
      <c r="G23" s="152"/>
      <c r="H23" s="152"/>
      <c r="I23" s="152"/>
      <c r="J23" s="153"/>
      <c r="K23" s="80">
        <f>SUM(K6:K19)</f>
        <v>15</v>
      </c>
      <c r="L23" s="81">
        <f>IF(K14=0,"",K14/B6)</f>
        <v>0.26666666666666666</v>
      </c>
      <c r="M23" s="81">
        <f>IF(K23=0,"",K23/B6)</f>
        <v>0.5</v>
      </c>
      <c r="N23" s="81">
        <f>IF(K14=0,"",M23-L23)</f>
        <v>0.23333333333333334</v>
      </c>
      <c r="O23" s="2"/>
      <c r="P23" s="1"/>
      <c r="Q23" s="25"/>
      <c r="R23" s="2"/>
    </row>
    <row r="24" spans="1:19" ht="12.75" customHeight="1">
      <c r="L24" s="35"/>
      <c r="M24" s="35"/>
      <c r="N24" s="35"/>
      <c r="Q24" s="25"/>
      <c r="R24" s="2"/>
    </row>
    <row r="25" spans="1:19" ht="12.75" customHeight="1">
      <c r="L25" s="35"/>
      <c r="M25" s="35"/>
      <c r="N25" s="35"/>
      <c r="Q25" s="25"/>
      <c r="R25" s="2"/>
    </row>
    <row r="26" spans="1:19" ht="26.25" customHeight="1">
      <c r="B26" s="154" t="s">
        <v>72</v>
      </c>
      <c r="C26" s="155"/>
      <c r="D26" s="155"/>
      <c r="E26" s="155"/>
      <c r="F26" s="155"/>
      <c r="G26" s="155"/>
      <c r="H26" s="155"/>
      <c r="I26" s="155"/>
      <c r="J26" s="155"/>
      <c r="K26" s="39" t="s">
        <v>56</v>
      </c>
      <c r="L26" s="2"/>
      <c r="M26" s="2"/>
      <c r="N26" s="1"/>
      <c r="O26" s="2"/>
      <c r="P26" s="1"/>
      <c r="Q26" s="1"/>
      <c r="R26" s="1"/>
    </row>
    <row r="27" spans="1:19" ht="20.25" customHeight="1">
      <c r="A27" s="156" t="s">
        <v>9</v>
      </c>
      <c r="B27" s="157" t="s">
        <v>73</v>
      </c>
      <c r="C27" s="152"/>
      <c r="D27" s="152"/>
      <c r="E27" s="152"/>
      <c r="F27" s="152"/>
      <c r="G27" s="152"/>
      <c r="H27" s="152"/>
      <c r="I27" s="152"/>
      <c r="J27" s="153"/>
      <c r="K27" s="158" t="s">
        <v>10</v>
      </c>
      <c r="L27" s="150" t="s">
        <v>2</v>
      </c>
      <c r="M27" s="150" t="s">
        <v>3</v>
      </c>
      <c r="N27" s="159" t="s">
        <v>4</v>
      </c>
      <c r="O27" s="150" t="s">
        <v>5</v>
      </c>
      <c r="P27" s="148" t="s">
        <v>6</v>
      </c>
      <c r="Q27" s="148" t="s">
        <v>7</v>
      </c>
      <c r="R27" s="150" t="s">
        <v>8</v>
      </c>
    </row>
    <row r="28" spans="1:19" ht="15.75" customHeight="1">
      <c r="A28" s="149"/>
      <c r="B28" s="40" t="s">
        <v>74</v>
      </c>
      <c r="C28" s="40" t="s">
        <v>75</v>
      </c>
      <c r="D28" s="40" t="s">
        <v>76</v>
      </c>
      <c r="E28" s="40" t="s">
        <v>77</v>
      </c>
      <c r="F28" s="40" t="s">
        <v>78</v>
      </c>
      <c r="G28" s="40" t="s">
        <v>79</v>
      </c>
      <c r="H28" s="40" t="s">
        <v>80</v>
      </c>
      <c r="I28" s="40" t="s">
        <v>81</v>
      </c>
      <c r="J28" s="40" t="s">
        <v>82</v>
      </c>
      <c r="K28" s="149"/>
      <c r="L28" s="149"/>
      <c r="M28" s="149"/>
      <c r="N28" s="149"/>
      <c r="O28" s="149"/>
      <c r="P28" s="149"/>
      <c r="Q28" s="149"/>
      <c r="R28" s="149"/>
    </row>
    <row r="29" spans="1:19" ht="15.75" customHeight="1">
      <c r="A29" s="40">
        <v>1201</v>
      </c>
      <c r="B29" s="41">
        <v>13</v>
      </c>
      <c r="C29" s="42"/>
      <c r="D29" s="42"/>
      <c r="E29" s="42"/>
      <c r="F29" s="42"/>
      <c r="G29" s="42"/>
      <c r="H29" s="42"/>
      <c r="I29" s="42"/>
      <c r="J29" s="42"/>
      <c r="K29" s="43"/>
      <c r="L29" s="44"/>
      <c r="M29" s="45"/>
      <c r="N29" s="46"/>
      <c r="O29" s="47"/>
      <c r="P29" s="48">
        <f>B29</f>
        <v>13</v>
      </c>
      <c r="Q29" s="49"/>
      <c r="R29" s="47"/>
    </row>
    <row r="30" spans="1:19" ht="15.75" customHeight="1">
      <c r="A30" s="40">
        <v>1202</v>
      </c>
      <c r="B30" s="42"/>
      <c r="C30" s="42">
        <v>11</v>
      </c>
      <c r="D30" s="42"/>
      <c r="E30" s="42"/>
      <c r="F30" s="42"/>
      <c r="G30" s="42"/>
      <c r="H30" s="42"/>
      <c r="I30" s="42"/>
      <c r="J30" s="42"/>
      <c r="K30" s="43"/>
      <c r="L30" s="50"/>
      <c r="M30" s="2"/>
      <c r="N30" s="51"/>
      <c r="O30" s="52">
        <f>IF(C30=0,"",C30/B29)</f>
        <v>0.84615384615384615</v>
      </c>
      <c r="P30" s="53">
        <v>11</v>
      </c>
      <c r="Q30" s="54">
        <f t="shared" ref="Q30:Q37" si="2">IF(P30=0,"",P30/P29)</f>
        <v>0.84615384615384615</v>
      </c>
      <c r="R30" s="54">
        <f t="shared" ref="R30:R37" si="3">IF(P30=0,"",100%-Q30)</f>
        <v>0.15384615384615385</v>
      </c>
    </row>
    <row r="31" spans="1:19" ht="15.75" customHeight="1">
      <c r="A31" s="40">
        <v>1301</v>
      </c>
      <c r="B31" s="42"/>
      <c r="C31" s="42"/>
      <c r="D31" s="42">
        <v>7</v>
      </c>
      <c r="E31" s="42"/>
      <c r="F31" s="42"/>
      <c r="G31" s="42"/>
      <c r="H31" s="42"/>
      <c r="I31" s="42"/>
      <c r="J31" s="42"/>
      <c r="K31" s="43"/>
      <c r="L31" s="50"/>
      <c r="M31" s="2"/>
      <c r="N31" s="51"/>
      <c r="O31" s="52">
        <f>IF(D31=0,"",D31/C30)</f>
        <v>0.63636363636363635</v>
      </c>
      <c r="P31" s="53">
        <v>10</v>
      </c>
      <c r="Q31" s="54">
        <f t="shared" si="2"/>
        <v>0.90909090909090906</v>
      </c>
      <c r="R31" s="54">
        <f t="shared" si="3"/>
        <v>9.0909090909090939E-2</v>
      </c>
      <c r="S31" s="8">
        <f>P31/P29</f>
        <v>0.76923076923076927</v>
      </c>
    </row>
    <row r="32" spans="1:19" ht="15.75" customHeight="1">
      <c r="A32" s="40">
        <v>1302</v>
      </c>
      <c r="B32" s="42"/>
      <c r="C32" s="42"/>
      <c r="D32" s="42"/>
      <c r="E32" s="42">
        <v>7</v>
      </c>
      <c r="F32" s="42"/>
      <c r="G32" s="42"/>
      <c r="H32" s="42"/>
      <c r="I32" s="42"/>
      <c r="J32" s="42"/>
      <c r="K32" s="43"/>
      <c r="L32" s="50"/>
      <c r="M32" s="2"/>
      <c r="N32" s="51"/>
      <c r="O32" s="52">
        <f>IF(E32=0,"",E32/D31)</f>
        <v>1</v>
      </c>
      <c r="P32" s="53">
        <v>9</v>
      </c>
      <c r="Q32" s="54">
        <f t="shared" si="2"/>
        <v>0.9</v>
      </c>
      <c r="R32" s="54">
        <f t="shared" si="3"/>
        <v>9.9999999999999978E-2</v>
      </c>
    </row>
    <row r="33" spans="1:18" ht="15.75" customHeight="1">
      <c r="A33" s="40">
        <v>1401</v>
      </c>
      <c r="B33" s="42"/>
      <c r="C33" s="42"/>
      <c r="D33" s="42"/>
      <c r="E33" s="42"/>
      <c r="F33" s="42">
        <v>5</v>
      </c>
      <c r="G33" s="42"/>
      <c r="H33" s="42"/>
      <c r="I33" s="42"/>
      <c r="J33" s="42"/>
      <c r="K33" s="43"/>
      <c r="L33" s="50"/>
      <c r="M33" s="2"/>
      <c r="N33" s="51"/>
      <c r="O33" s="52">
        <f>IF(F33=0,"",F33/E32)</f>
        <v>0.7142857142857143</v>
      </c>
      <c r="P33" s="53">
        <v>7</v>
      </c>
      <c r="Q33" s="54">
        <f t="shared" si="2"/>
        <v>0.77777777777777779</v>
      </c>
      <c r="R33" s="54">
        <f t="shared" si="3"/>
        <v>0.22222222222222221</v>
      </c>
    </row>
    <row r="34" spans="1:18" ht="15.75" customHeight="1">
      <c r="A34" s="40">
        <v>1402</v>
      </c>
      <c r="B34" s="42"/>
      <c r="C34" s="42"/>
      <c r="D34" s="42"/>
      <c r="E34" s="42"/>
      <c r="F34" s="42"/>
      <c r="G34" s="42">
        <v>5</v>
      </c>
      <c r="H34" s="42"/>
      <c r="I34" s="42"/>
      <c r="J34" s="42"/>
      <c r="K34" s="43"/>
      <c r="L34" s="50"/>
      <c r="M34" s="2"/>
      <c r="N34" s="51"/>
      <c r="O34" s="52">
        <f>IF(G34=0,"",G34/F33)</f>
        <v>1</v>
      </c>
      <c r="P34" s="53">
        <v>7</v>
      </c>
      <c r="Q34" s="54">
        <f t="shared" si="2"/>
        <v>1</v>
      </c>
      <c r="R34" s="54">
        <f t="shared" si="3"/>
        <v>0</v>
      </c>
    </row>
    <row r="35" spans="1:18" ht="15.75" customHeight="1">
      <c r="A35" s="40">
        <v>1501</v>
      </c>
      <c r="B35" s="42"/>
      <c r="C35" s="42"/>
      <c r="D35" s="42"/>
      <c r="E35" s="42"/>
      <c r="F35" s="42"/>
      <c r="G35" s="42"/>
      <c r="H35" s="42">
        <v>5</v>
      </c>
      <c r="I35" s="42"/>
      <c r="J35" s="42"/>
      <c r="K35" s="43"/>
      <c r="L35" s="50"/>
      <c r="M35" s="2"/>
      <c r="N35" s="51"/>
      <c r="O35" s="52">
        <f>IF(H35=0,"",H35/G34)</f>
        <v>1</v>
      </c>
      <c r="P35" s="53">
        <v>7</v>
      </c>
      <c r="Q35" s="54">
        <f t="shared" si="2"/>
        <v>1</v>
      </c>
      <c r="R35" s="54">
        <f t="shared" si="3"/>
        <v>0</v>
      </c>
    </row>
    <row r="36" spans="1:18" ht="15.75" customHeight="1">
      <c r="A36" s="40">
        <v>1502</v>
      </c>
      <c r="B36" s="42"/>
      <c r="C36" s="42"/>
      <c r="D36" s="42"/>
      <c r="E36" s="42"/>
      <c r="F36" s="42"/>
      <c r="G36" s="42"/>
      <c r="H36" s="42"/>
      <c r="I36" s="42">
        <v>5</v>
      </c>
      <c r="J36" s="42"/>
      <c r="K36" s="43"/>
      <c r="L36" s="50"/>
      <c r="M36" s="2"/>
      <c r="N36" s="51"/>
      <c r="O36" s="52">
        <f>IF(I36=0,"",I36/H35)</f>
        <v>1</v>
      </c>
      <c r="P36" s="53">
        <v>7</v>
      </c>
      <c r="Q36" s="54">
        <f t="shared" si="2"/>
        <v>1</v>
      </c>
      <c r="R36" s="54">
        <f t="shared" si="3"/>
        <v>0</v>
      </c>
    </row>
    <row r="37" spans="1:18" ht="15.75" customHeight="1">
      <c r="A37" s="40">
        <v>1601</v>
      </c>
      <c r="B37" s="42"/>
      <c r="C37" s="42"/>
      <c r="D37" s="42"/>
      <c r="E37" s="42"/>
      <c r="F37" s="42"/>
      <c r="G37" s="42"/>
      <c r="H37" s="42"/>
      <c r="I37" s="42"/>
      <c r="J37" s="42">
        <v>5</v>
      </c>
      <c r="K37" s="43">
        <v>3</v>
      </c>
      <c r="L37" s="50"/>
      <c r="M37" s="2"/>
      <c r="N37" s="51"/>
      <c r="O37" s="55">
        <f>IF(J37=0,"",J37/I36)</f>
        <v>1</v>
      </c>
      <c r="P37" s="53">
        <v>7</v>
      </c>
      <c r="Q37" s="56">
        <f t="shared" si="2"/>
        <v>1</v>
      </c>
      <c r="R37" s="56">
        <f t="shared" si="3"/>
        <v>0</v>
      </c>
    </row>
    <row r="38" spans="1:18" ht="15.75" customHeight="1">
      <c r="A38" s="40">
        <v>1602</v>
      </c>
      <c r="B38" s="42"/>
      <c r="C38" s="42"/>
      <c r="D38" s="42"/>
      <c r="E38" s="42"/>
      <c r="F38" s="42"/>
      <c r="G38" s="42"/>
      <c r="H38" s="42"/>
      <c r="I38" s="42"/>
      <c r="J38" s="42">
        <v>2</v>
      </c>
      <c r="K38" s="43">
        <v>2</v>
      </c>
      <c r="L38" s="50"/>
      <c r="M38" s="2"/>
      <c r="N38" s="1"/>
      <c r="O38" s="57"/>
      <c r="P38" s="58">
        <v>4</v>
      </c>
      <c r="Q38" s="59"/>
      <c r="R38" s="60"/>
    </row>
    <row r="39" spans="1:18" ht="15.75" customHeight="1">
      <c r="A39" s="40">
        <v>1701</v>
      </c>
      <c r="B39" s="42"/>
      <c r="C39" s="42"/>
      <c r="D39" s="42"/>
      <c r="E39" s="42"/>
      <c r="F39" s="42"/>
      <c r="G39" s="42"/>
      <c r="H39" s="42"/>
      <c r="I39" s="42"/>
      <c r="J39" s="42">
        <v>1</v>
      </c>
      <c r="K39" s="43"/>
      <c r="L39" s="50"/>
      <c r="M39" s="2"/>
      <c r="N39" s="1"/>
      <c r="O39" s="61"/>
      <c r="P39" s="62">
        <v>2</v>
      </c>
      <c r="Q39" s="63"/>
      <c r="R39" s="61"/>
    </row>
    <row r="40" spans="1:18" ht="15.75" customHeight="1">
      <c r="A40" s="40">
        <v>1702</v>
      </c>
      <c r="B40" s="42"/>
      <c r="C40" s="42"/>
      <c r="D40" s="42"/>
      <c r="E40" s="42"/>
      <c r="F40" s="42"/>
      <c r="G40" s="42"/>
      <c r="H40" s="42"/>
      <c r="I40" s="42"/>
      <c r="J40" s="42">
        <v>2</v>
      </c>
      <c r="K40" s="43">
        <v>2</v>
      </c>
      <c r="L40" s="50"/>
      <c r="M40" s="2"/>
      <c r="N40" s="1"/>
      <c r="O40" s="61"/>
      <c r="P40" s="62">
        <v>2</v>
      </c>
      <c r="Q40" s="63"/>
      <c r="R40" s="61"/>
    </row>
    <row r="41" spans="1:18" ht="15.75" customHeight="1">
      <c r="A41" s="40">
        <v>1801</v>
      </c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50"/>
      <c r="M41" s="2"/>
      <c r="N41" s="1"/>
      <c r="O41" s="61"/>
      <c r="P41" s="62"/>
      <c r="Q41" s="63"/>
      <c r="R41" s="61"/>
    </row>
    <row r="42" spans="1:18" ht="15.75" customHeight="1">
      <c r="A42" s="40">
        <v>1802</v>
      </c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50"/>
      <c r="M42" s="2"/>
      <c r="N42" s="1"/>
      <c r="O42" s="64"/>
      <c r="P42" s="65"/>
      <c r="Q42" s="66"/>
      <c r="R42" s="67"/>
    </row>
    <row r="43" spans="1:18" ht="15.75" customHeight="1">
      <c r="A43" s="40">
        <v>1901</v>
      </c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50"/>
      <c r="M43" s="2"/>
      <c r="N43" s="1"/>
      <c r="O43" s="68" t="s">
        <v>58</v>
      </c>
      <c r="P43" s="69">
        <v>1</v>
      </c>
      <c r="Q43" s="70">
        <f>K46</f>
        <v>7</v>
      </c>
      <c r="R43" s="71" t="s">
        <v>10</v>
      </c>
    </row>
    <row r="44" spans="1:18" ht="15.75" customHeight="1">
      <c r="A44" s="40">
        <v>1902</v>
      </c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50"/>
      <c r="M44" s="2"/>
      <c r="N44" s="1"/>
      <c r="O44" s="72" t="s">
        <v>60</v>
      </c>
      <c r="P44" s="73">
        <f>IF(P43/B29=0,"",P43/B29)</f>
        <v>7.6923076923076927E-2</v>
      </c>
      <c r="Q44" s="74">
        <f>IF(P43/Q43=0,"",P43/Q43)</f>
        <v>0.14285714285714285</v>
      </c>
      <c r="R44" s="75" t="s">
        <v>61</v>
      </c>
    </row>
    <row r="45" spans="1:18" ht="15.75" customHeight="1">
      <c r="A45" s="40">
        <v>2001</v>
      </c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76"/>
      <c r="M45" s="77"/>
      <c r="N45" s="78"/>
      <c r="O45" s="77"/>
      <c r="P45" s="78"/>
      <c r="Q45" s="78"/>
      <c r="R45" s="79"/>
    </row>
    <row r="46" spans="1:18" ht="18" customHeight="1">
      <c r="A46" s="28"/>
      <c r="B46" s="1"/>
      <c r="C46" s="1"/>
      <c r="D46" s="151" t="s">
        <v>83</v>
      </c>
      <c r="E46" s="152"/>
      <c r="F46" s="152"/>
      <c r="G46" s="152"/>
      <c r="H46" s="152"/>
      <c r="I46" s="152"/>
      <c r="J46" s="153"/>
      <c r="K46" s="80">
        <f>SUM(K29:K42)</f>
        <v>7</v>
      </c>
      <c r="L46" s="81">
        <f>IF(K37=0,"",K37/B29)</f>
        <v>0.23076923076923078</v>
      </c>
      <c r="M46" s="81">
        <f>IF(K46=0,"",K46/B29)</f>
        <v>0.53846153846153844</v>
      </c>
      <c r="N46" s="81">
        <f>IF(K37=0,"",M46-L46)</f>
        <v>0.30769230769230765</v>
      </c>
      <c r="O46" s="2"/>
      <c r="P46" s="1"/>
      <c r="Q46" s="25"/>
      <c r="R46" s="2"/>
    </row>
    <row r="47" spans="1:18" ht="12.75" customHeight="1"/>
    <row r="48" spans="1:18" ht="12.75" customHeight="1"/>
    <row r="49" spans="1:19" ht="26.25" customHeight="1">
      <c r="B49" s="154" t="s">
        <v>72</v>
      </c>
      <c r="C49" s="155"/>
      <c r="D49" s="155"/>
      <c r="E49" s="155"/>
      <c r="F49" s="155"/>
      <c r="G49" s="155"/>
      <c r="H49" s="155"/>
      <c r="I49" s="155"/>
      <c r="J49" s="155"/>
      <c r="K49" s="39" t="s">
        <v>57</v>
      </c>
      <c r="L49" s="2"/>
      <c r="M49" s="2"/>
      <c r="N49" s="1"/>
      <c r="O49" s="2"/>
      <c r="P49" s="1"/>
      <c r="Q49" s="1"/>
      <c r="R49" s="1"/>
    </row>
    <row r="50" spans="1:19" ht="20.25" customHeight="1">
      <c r="A50" s="156" t="s">
        <v>9</v>
      </c>
      <c r="B50" s="157" t="s">
        <v>73</v>
      </c>
      <c r="C50" s="152"/>
      <c r="D50" s="152"/>
      <c r="E50" s="152"/>
      <c r="F50" s="152"/>
      <c r="G50" s="152"/>
      <c r="H50" s="152"/>
      <c r="I50" s="152"/>
      <c r="J50" s="153"/>
      <c r="K50" s="158" t="s">
        <v>10</v>
      </c>
      <c r="L50" s="150" t="s">
        <v>2</v>
      </c>
      <c r="M50" s="150" t="s">
        <v>3</v>
      </c>
      <c r="N50" s="159" t="s">
        <v>4</v>
      </c>
      <c r="O50" s="150" t="s">
        <v>5</v>
      </c>
      <c r="P50" s="148" t="s">
        <v>6</v>
      </c>
      <c r="Q50" s="148" t="s">
        <v>7</v>
      </c>
      <c r="R50" s="150" t="s">
        <v>8</v>
      </c>
    </row>
    <row r="51" spans="1:19" ht="15.75" customHeight="1">
      <c r="A51" s="149"/>
      <c r="B51" s="40" t="s">
        <v>74</v>
      </c>
      <c r="C51" s="40" t="s">
        <v>75</v>
      </c>
      <c r="D51" s="40" t="s">
        <v>76</v>
      </c>
      <c r="E51" s="40" t="s">
        <v>77</v>
      </c>
      <c r="F51" s="40" t="s">
        <v>78</v>
      </c>
      <c r="G51" s="40" t="s">
        <v>79</v>
      </c>
      <c r="H51" s="40" t="s">
        <v>80</v>
      </c>
      <c r="I51" s="40" t="s">
        <v>81</v>
      </c>
      <c r="J51" s="40" t="s">
        <v>82</v>
      </c>
      <c r="K51" s="149"/>
      <c r="L51" s="149"/>
      <c r="M51" s="149"/>
      <c r="N51" s="149"/>
      <c r="O51" s="149"/>
      <c r="P51" s="149"/>
      <c r="Q51" s="149"/>
      <c r="R51" s="149"/>
    </row>
    <row r="52" spans="1:19" ht="15.75" customHeight="1">
      <c r="A52" s="40">
        <v>1202</v>
      </c>
      <c r="B52" s="41">
        <v>35</v>
      </c>
      <c r="C52" s="41"/>
      <c r="D52" s="41"/>
      <c r="E52" s="41"/>
      <c r="F52" s="41"/>
      <c r="G52" s="41"/>
      <c r="H52" s="41"/>
      <c r="I52" s="41"/>
      <c r="J52" s="41"/>
      <c r="K52" s="97"/>
      <c r="L52" s="44"/>
      <c r="M52" s="45"/>
      <c r="N52" s="46"/>
      <c r="O52" s="47"/>
      <c r="P52" s="48">
        <f>B52</f>
        <v>35</v>
      </c>
      <c r="Q52" s="49"/>
      <c r="R52" s="47"/>
    </row>
    <row r="53" spans="1:19" ht="15.75" customHeight="1">
      <c r="A53" s="40">
        <v>1301</v>
      </c>
      <c r="B53" s="41"/>
      <c r="C53" s="41">
        <v>23</v>
      </c>
      <c r="D53" s="41"/>
      <c r="E53" s="41"/>
      <c r="F53" s="41"/>
      <c r="G53" s="41"/>
      <c r="H53" s="41"/>
      <c r="I53" s="41"/>
      <c r="J53" s="41"/>
      <c r="K53" s="97"/>
      <c r="L53" s="50"/>
      <c r="M53" s="2"/>
      <c r="N53" s="51"/>
      <c r="O53" s="52">
        <f>IF(C53=0,"",C53/B52)</f>
        <v>0.65714285714285714</v>
      </c>
      <c r="P53" s="53">
        <v>23</v>
      </c>
      <c r="Q53" s="54">
        <f t="shared" ref="Q53:Q60" si="4">IF(P53=0,"",P53/P52)</f>
        <v>0.65714285714285714</v>
      </c>
      <c r="R53" s="54">
        <f t="shared" ref="R53:R60" si="5">IF(P53=0,"",100%-Q53)</f>
        <v>0.34285714285714286</v>
      </c>
    </row>
    <row r="54" spans="1:19" ht="15.75" customHeight="1">
      <c r="A54" s="40">
        <v>1302</v>
      </c>
      <c r="B54" s="41"/>
      <c r="C54" s="41"/>
      <c r="D54" s="41">
        <v>22</v>
      </c>
      <c r="E54" s="41"/>
      <c r="F54" s="41"/>
      <c r="G54" s="41"/>
      <c r="H54" s="41"/>
      <c r="I54" s="41"/>
      <c r="J54" s="41"/>
      <c r="K54" s="97"/>
      <c r="L54" s="50"/>
      <c r="M54" s="2"/>
      <c r="N54" s="51"/>
      <c r="O54" s="52">
        <f>IF(D54=0,"",D54/C53)</f>
        <v>0.95652173913043481</v>
      </c>
      <c r="P54" s="53">
        <v>23</v>
      </c>
      <c r="Q54" s="54">
        <f t="shared" si="4"/>
        <v>1</v>
      </c>
      <c r="R54" s="54">
        <f t="shared" si="5"/>
        <v>0</v>
      </c>
      <c r="S54" s="8">
        <f>P54/P52</f>
        <v>0.65714285714285714</v>
      </c>
    </row>
    <row r="55" spans="1:19" ht="15.75" customHeight="1">
      <c r="A55" s="40">
        <v>1401</v>
      </c>
      <c r="B55" s="41"/>
      <c r="C55" s="41"/>
      <c r="D55" s="41"/>
      <c r="E55" s="41">
        <v>22</v>
      </c>
      <c r="F55" s="41"/>
      <c r="G55" s="41"/>
      <c r="H55" s="41"/>
      <c r="I55" s="41"/>
      <c r="J55" s="41"/>
      <c r="K55" s="97"/>
      <c r="L55" s="50"/>
      <c r="M55" s="2"/>
      <c r="N55" s="51"/>
      <c r="O55" s="52">
        <f>IF(E55=0,"",E55/D54)</f>
        <v>1</v>
      </c>
      <c r="P55" s="53">
        <v>22</v>
      </c>
      <c r="Q55" s="54">
        <f t="shared" si="4"/>
        <v>0.95652173913043481</v>
      </c>
      <c r="R55" s="54">
        <f t="shared" si="5"/>
        <v>4.3478260869565188E-2</v>
      </c>
    </row>
    <row r="56" spans="1:19" ht="15.75" customHeight="1">
      <c r="A56" s="40">
        <v>1402</v>
      </c>
      <c r="B56" s="41"/>
      <c r="C56" s="41"/>
      <c r="D56" s="41"/>
      <c r="E56" s="41"/>
      <c r="F56" s="41">
        <v>20</v>
      </c>
      <c r="G56" s="41"/>
      <c r="H56" s="41"/>
      <c r="I56" s="41"/>
      <c r="J56" s="41"/>
      <c r="K56" s="97"/>
      <c r="L56" s="50"/>
      <c r="M56" s="2"/>
      <c r="N56" s="51"/>
      <c r="O56" s="52">
        <f>IF(F56=0,"",F56/E55)</f>
        <v>0.90909090909090906</v>
      </c>
      <c r="P56" s="53">
        <v>20</v>
      </c>
      <c r="Q56" s="54">
        <f t="shared" si="4"/>
        <v>0.90909090909090906</v>
      </c>
      <c r="R56" s="54">
        <f t="shared" si="5"/>
        <v>9.0909090909090939E-2</v>
      </c>
    </row>
    <row r="57" spans="1:19" ht="15.75" customHeight="1">
      <c r="A57" s="40">
        <v>1501</v>
      </c>
      <c r="B57" s="41"/>
      <c r="C57" s="41"/>
      <c r="D57" s="41"/>
      <c r="E57" s="41"/>
      <c r="F57" s="41"/>
      <c r="G57" s="41">
        <v>17</v>
      </c>
      <c r="H57" s="41"/>
      <c r="I57" s="41"/>
      <c r="J57" s="41"/>
      <c r="K57" s="97"/>
      <c r="L57" s="50"/>
      <c r="M57" s="2"/>
      <c r="N57" s="51"/>
      <c r="O57" s="52">
        <f>IF(G57=0,"",G57/F56)</f>
        <v>0.85</v>
      </c>
      <c r="P57" s="53">
        <v>18</v>
      </c>
      <c r="Q57" s="54">
        <f t="shared" si="4"/>
        <v>0.9</v>
      </c>
      <c r="R57" s="54">
        <f t="shared" si="5"/>
        <v>9.9999999999999978E-2</v>
      </c>
    </row>
    <row r="58" spans="1:19" ht="15.75" customHeight="1">
      <c r="A58" s="40">
        <v>1502</v>
      </c>
      <c r="B58" s="41"/>
      <c r="C58" s="41"/>
      <c r="D58" s="41"/>
      <c r="E58" s="41"/>
      <c r="F58" s="41"/>
      <c r="G58" s="41"/>
      <c r="H58" s="41">
        <v>11</v>
      </c>
      <c r="I58" s="41"/>
      <c r="J58" s="41"/>
      <c r="K58" s="97"/>
      <c r="L58" s="50"/>
      <c r="M58" s="2"/>
      <c r="N58" s="51"/>
      <c r="O58" s="52">
        <f>IF(H58=0,"",H58/G57)</f>
        <v>0.6470588235294118</v>
      </c>
      <c r="P58" s="53">
        <v>15</v>
      </c>
      <c r="Q58" s="54">
        <f t="shared" si="4"/>
        <v>0.83333333333333337</v>
      </c>
      <c r="R58" s="54">
        <f t="shared" si="5"/>
        <v>0.16666666666666663</v>
      </c>
    </row>
    <row r="59" spans="1:19" ht="15.75" customHeight="1">
      <c r="A59" s="40">
        <v>1601</v>
      </c>
      <c r="B59" s="41"/>
      <c r="C59" s="41"/>
      <c r="D59" s="41"/>
      <c r="E59" s="41"/>
      <c r="F59" s="41"/>
      <c r="G59" s="41"/>
      <c r="H59" s="41"/>
      <c r="I59" s="41">
        <v>11</v>
      </c>
      <c r="J59" s="41"/>
      <c r="K59" s="97"/>
      <c r="L59" s="50"/>
      <c r="M59" s="2"/>
      <c r="N59" s="51"/>
      <c r="O59" s="52">
        <f>IF(I59=0,"",I59/H58)</f>
        <v>1</v>
      </c>
      <c r="P59" s="53">
        <v>15</v>
      </c>
      <c r="Q59" s="54">
        <f t="shared" si="4"/>
        <v>1</v>
      </c>
      <c r="R59" s="54">
        <f t="shared" si="5"/>
        <v>0</v>
      </c>
    </row>
    <row r="60" spans="1:19" ht="15.75" customHeight="1">
      <c r="A60" s="40">
        <v>1602</v>
      </c>
      <c r="B60" s="41"/>
      <c r="C60" s="41"/>
      <c r="D60" s="41"/>
      <c r="E60" s="41"/>
      <c r="F60" s="41"/>
      <c r="G60" s="41"/>
      <c r="H60" s="41"/>
      <c r="I60" s="41"/>
      <c r="J60" s="41">
        <v>11</v>
      </c>
      <c r="K60" s="97">
        <v>8</v>
      </c>
      <c r="L60" s="50"/>
      <c r="M60" s="2"/>
      <c r="N60" s="51"/>
      <c r="O60" s="55">
        <f>IF(J60=0,"",J60/I59)</f>
        <v>1</v>
      </c>
      <c r="P60" s="53">
        <v>15</v>
      </c>
      <c r="Q60" s="56">
        <f t="shared" si="4"/>
        <v>1</v>
      </c>
      <c r="R60" s="56">
        <f t="shared" si="5"/>
        <v>0</v>
      </c>
    </row>
    <row r="61" spans="1:19" ht="15.75" customHeight="1">
      <c r="A61" s="40">
        <v>1701</v>
      </c>
      <c r="B61" s="41"/>
      <c r="C61" s="41"/>
      <c r="D61" s="41"/>
      <c r="E61" s="41"/>
      <c r="F61" s="41"/>
      <c r="G61" s="41"/>
      <c r="H61" s="41"/>
      <c r="I61" s="41"/>
      <c r="J61" s="41">
        <v>5</v>
      </c>
      <c r="K61" s="97">
        <v>2</v>
      </c>
      <c r="L61" s="50"/>
      <c r="M61" s="2"/>
      <c r="N61" s="1"/>
      <c r="O61" s="57"/>
      <c r="P61" s="58">
        <v>6</v>
      </c>
      <c r="Q61" s="59"/>
      <c r="R61" s="60"/>
    </row>
    <row r="62" spans="1:19" ht="15.75" customHeight="1">
      <c r="A62" s="40">
        <v>1702</v>
      </c>
      <c r="B62" s="41"/>
      <c r="C62" s="41"/>
      <c r="D62" s="41"/>
      <c r="E62" s="41"/>
      <c r="F62" s="41"/>
      <c r="G62" s="41"/>
      <c r="H62" s="41"/>
      <c r="I62" s="41"/>
      <c r="J62" s="41">
        <v>3</v>
      </c>
      <c r="K62" s="97">
        <v>2</v>
      </c>
      <c r="L62" s="50"/>
      <c r="M62" s="2"/>
      <c r="N62" s="1"/>
      <c r="O62" s="61"/>
      <c r="P62" s="62">
        <v>3</v>
      </c>
      <c r="Q62" s="63"/>
      <c r="R62" s="61"/>
    </row>
    <row r="63" spans="1:19" ht="15.75" customHeight="1">
      <c r="A63" s="40">
        <v>1801</v>
      </c>
      <c r="B63" s="42"/>
      <c r="C63" s="42"/>
      <c r="D63" s="42"/>
      <c r="E63" s="42"/>
      <c r="F63" s="42"/>
      <c r="G63" s="42"/>
      <c r="H63" s="42"/>
      <c r="I63" s="42"/>
      <c r="J63" s="42">
        <v>1</v>
      </c>
      <c r="K63" s="43">
        <v>1</v>
      </c>
      <c r="L63" s="50"/>
      <c r="M63" s="2"/>
      <c r="N63" s="1"/>
      <c r="O63" s="61"/>
      <c r="P63" s="62">
        <v>1</v>
      </c>
      <c r="Q63" s="63"/>
      <c r="R63" s="61"/>
    </row>
    <row r="64" spans="1:19" ht="15.75" customHeight="1">
      <c r="A64" s="40">
        <v>1802</v>
      </c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50"/>
      <c r="M64" s="2"/>
      <c r="N64" s="1"/>
      <c r="O64" s="61"/>
      <c r="P64" s="62"/>
      <c r="Q64" s="63"/>
      <c r="R64" s="61"/>
    </row>
    <row r="65" spans="1:19" ht="15.75" customHeight="1">
      <c r="A65" s="40">
        <v>1901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50"/>
      <c r="M65" s="2"/>
      <c r="N65" s="1"/>
      <c r="O65" s="64"/>
      <c r="P65" s="65"/>
      <c r="Q65" s="66"/>
      <c r="R65" s="67"/>
    </row>
    <row r="66" spans="1:19" ht="15.75" customHeight="1">
      <c r="A66" s="40">
        <v>1902</v>
      </c>
      <c r="B66" s="42"/>
      <c r="C66" s="42"/>
      <c r="D66" s="42"/>
      <c r="E66" s="42"/>
      <c r="F66" s="42"/>
      <c r="G66" s="42"/>
      <c r="H66" s="42"/>
      <c r="I66" s="42"/>
      <c r="J66" s="42"/>
      <c r="K66" s="43"/>
      <c r="L66" s="50"/>
      <c r="M66" s="2"/>
      <c r="N66" s="1"/>
      <c r="O66" s="68" t="s">
        <v>58</v>
      </c>
      <c r="P66" s="69">
        <v>11</v>
      </c>
      <c r="Q66" s="70">
        <f>K69</f>
        <v>13</v>
      </c>
      <c r="R66" s="71" t="s">
        <v>10</v>
      </c>
    </row>
    <row r="67" spans="1:19" ht="15.75" customHeight="1">
      <c r="A67" s="40">
        <v>2001</v>
      </c>
      <c r="B67" s="42"/>
      <c r="C67" s="42"/>
      <c r="D67" s="42"/>
      <c r="E67" s="42"/>
      <c r="F67" s="42"/>
      <c r="G67" s="42"/>
      <c r="H67" s="42"/>
      <c r="I67" s="42"/>
      <c r="J67" s="42"/>
      <c r="K67" s="43"/>
      <c r="L67" s="50"/>
      <c r="M67" s="2"/>
      <c r="N67" s="1"/>
      <c r="O67" s="72" t="s">
        <v>60</v>
      </c>
      <c r="P67" s="73">
        <f>IF(P66/B52=0,"",P66/B52)</f>
        <v>0.31428571428571428</v>
      </c>
      <c r="Q67" s="74">
        <f>IF(P66/Q66=0,"",P66/Q66)</f>
        <v>0.84615384615384615</v>
      </c>
      <c r="R67" s="75" t="s">
        <v>61</v>
      </c>
    </row>
    <row r="68" spans="1:19" ht="15.75" customHeight="1">
      <c r="A68" s="40">
        <v>2002</v>
      </c>
      <c r="B68" s="42"/>
      <c r="C68" s="42"/>
      <c r="D68" s="42"/>
      <c r="E68" s="42"/>
      <c r="F68" s="42"/>
      <c r="G68" s="42"/>
      <c r="H68" s="42"/>
      <c r="I68" s="42"/>
      <c r="J68" s="42"/>
      <c r="K68" s="43"/>
      <c r="L68" s="76"/>
      <c r="M68" s="77"/>
      <c r="N68" s="78"/>
      <c r="O68" s="77"/>
      <c r="P68" s="78"/>
      <c r="Q68" s="78"/>
      <c r="R68" s="79"/>
    </row>
    <row r="69" spans="1:19" ht="18" customHeight="1">
      <c r="A69" s="28"/>
      <c r="B69" s="1"/>
      <c r="C69" s="1"/>
      <c r="D69" s="151" t="s">
        <v>83</v>
      </c>
      <c r="E69" s="152"/>
      <c r="F69" s="152"/>
      <c r="G69" s="152"/>
      <c r="H69" s="152"/>
      <c r="I69" s="152"/>
      <c r="J69" s="153"/>
      <c r="K69" s="80">
        <f>SUM(K52:K65)</f>
        <v>13</v>
      </c>
      <c r="L69" s="81">
        <f>IF(K60=0,"",K60/B52)</f>
        <v>0.22857142857142856</v>
      </c>
      <c r="M69" s="81">
        <f>IF(K69=0,"",K69/B52)</f>
        <v>0.37142857142857144</v>
      </c>
      <c r="N69" s="81">
        <f>IF(K60=0,"",M69-L69)</f>
        <v>0.14285714285714288</v>
      </c>
      <c r="O69" s="2"/>
      <c r="P69" s="1"/>
      <c r="Q69" s="25"/>
      <c r="R69" s="2"/>
    </row>
    <row r="70" spans="1:19" ht="12.75" customHeight="1"/>
    <row r="71" spans="1:19" ht="12.75" customHeight="1"/>
    <row r="72" spans="1:19" ht="26.25" customHeight="1">
      <c r="B72" s="154" t="s">
        <v>72</v>
      </c>
      <c r="C72" s="155"/>
      <c r="D72" s="155"/>
      <c r="E72" s="155"/>
      <c r="F72" s="155"/>
      <c r="G72" s="155"/>
      <c r="H72" s="155"/>
      <c r="I72" s="155"/>
      <c r="J72" s="155"/>
      <c r="K72" s="39" t="s">
        <v>59</v>
      </c>
      <c r="L72" s="2"/>
      <c r="M72" s="2"/>
      <c r="N72" s="1"/>
      <c r="O72" s="2"/>
      <c r="P72" s="1"/>
      <c r="Q72" s="1"/>
      <c r="R72" s="1"/>
    </row>
    <row r="73" spans="1:19" ht="20.25" customHeight="1">
      <c r="A73" s="156" t="s">
        <v>9</v>
      </c>
      <c r="B73" s="157" t="s">
        <v>73</v>
      </c>
      <c r="C73" s="152"/>
      <c r="D73" s="152"/>
      <c r="E73" s="152"/>
      <c r="F73" s="152"/>
      <c r="G73" s="152"/>
      <c r="H73" s="152"/>
      <c r="I73" s="152"/>
      <c r="J73" s="153"/>
      <c r="K73" s="158" t="s">
        <v>10</v>
      </c>
      <c r="L73" s="150" t="s">
        <v>2</v>
      </c>
      <c r="M73" s="150" t="s">
        <v>3</v>
      </c>
      <c r="N73" s="159" t="s">
        <v>4</v>
      </c>
      <c r="O73" s="150" t="s">
        <v>5</v>
      </c>
      <c r="P73" s="148" t="s">
        <v>6</v>
      </c>
      <c r="Q73" s="148" t="s">
        <v>7</v>
      </c>
      <c r="R73" s="150" t="s">
        <v>8</v>
      </c>
    </row>
    <row r="74" spans="1:19" ht="15.75" customHeight="1">
      <c r="A74" s="149"/>
      <c r="B74" s="40" t="s">
        <v>74</v>
      </c>
      <c r="C74" s="40" t="s">
        <v>75</v>
      </c>
      <c r="D74" s="40" t="s">
        <v>76</v>
      </c>
      <c r="E74" s="40" t="s">
        <v>77</v>
      </c>
      <c r="F74" s="40" t="s">
        <v>78</v>
      </c>
      <c r="G74" s="40" t="s">
        <v>79</v>
      </c>
      <c r="H74" s="40" t="s">
        <v>80</v>
      </c>
      <c r="I74" s="40" t="s">
        <v>81</v>
      </c>
      <c r="J74" s="40" t="s">
        <v>82</v>
      </c>
      <c r="K74" s="149"/>
      <c r="L74" s="149"/>
      <c r="M74" s="149"/>
      <c r="N74" s="149"/>
      <c r="O74" s="149"/>
      <c r="P74" s="149"/>
      <c r="Q74" s="149"/>
      <c r="R74" s="149"/>
    </row>
    <row r="75" spans="1:19" ht="15.75" customHeight="1">
      <c r="A75" s="40">
        <v>1301</v>
      </c>
      <c r="B75" s="41">
        <v>16</v>
      </c>
      <c r="C75" s="41"/>
      <c r="D75" s="41"/>
      <c r="E75" s="41"/>
      <c r="F75" s="41"/>
      <c r="G75" s="41"/>
      <c r="H75" s="41"/>
      <c r="I75" s="41"/>
      <c r="J75" s="41"/>
      <c r="K75" s="97"/>
      <c r="L75" s="44"/>
      <c r="M75" s="45"/>
      <c r="N75" s="46"/>
      <c r="O75" s="47"/>
      <c r="P75" s="48">
        <f>B75</f>
        <v>16</v>
      </c>
      <c r="Q75" s="49"/>
      <c r="R75" s="47"/>
    </row>
    <row r="76" spans="1:19" ht="15.75" customHeight="1">
      <c r="A76" s="40">
        <v>1302</v>
      </c>
      <c r="B76" s="41"/>
      <c r="C76" s="41">
        <v>14</v>
      </c>
      <c r="D76" s="41"/>
      <c r="E76" s="41"/>
      <c r="F76" s="41"/>
      <c r="G76" s="41"/>
      <c r="H76" s="41"/>
      <c r="I76" s="41"/>
      <c r="J76" s="41"/>
      <c r="K76" s="97"/>
      <c r="L76" s="50"/>
      <c r="M76" s="2"/>
      <c r="N76" s="51"/>
      <c r="O76" s="52">
        <f>IF(C76=0,"",C76/B75)</f>
        <v>0.875</v>
      </c>
      <c r="P76" s="53">
        <v>14</v>
      </c>
      <c r="Q76" s="54">
        <f t="shared" ref="Q76:Q83" si="6">IF(P76=0,"",P76/P75)</f>
        <v>0.875</v>
      </c>
      <c r="R76" s="54">
        <f t="shared" ref="R76:R83" si="7">IF(P76=0,"",100%-Q76)</f>
        <v>0.125</v>
      </c>
    </row>
    <row r="77" spans="1:19" ht="15.75" customHeight="1">
      <c r="A77" s="40">
        <v>1401</v>
      </c>
      <c r="B77" s="41"/>
      <c r="C77" s="41"/>
      <c r="D77" s="41">
        <v>11</v>
      </c>
      <c r="E77" s="41"/>
      <c r="F77" s="41"/>
      <c r="G77" s="41"/>
      <c r="H77" s="41"/>
      <c r="I77" s="41"/>
      <c r="J77" s="41"/>
      <c r="K77" s="97"/>
      <c r="L77" s="50"/>
      <c r="M77" s="2"/>
      <c r="N77" s="51"/>
      <c r="O77" s="52">
        <f>IF(D77=0,"",D77/C76)</f>
        <v>0.7857142857142857</v>
      </c>
      <c r="P77" s="53">
        <v>13</v>
      </c>
      <c r="Q77" s="54">
        <f t="shared" si="6"/>
        <v>0.9285714285714286</v>
      </c>
      <c r="R77" s="54">
        <f t="shared" si="7"/>
        <v>7.1428571428571397E-2</v>
      </c>
      <c r="S77" s="8">
        <f>P77/P75</f>
        <v>0.8125</v>
      </c>
    </row>
    <row r="78" spans="1:19" ht="15.75" customHeight="1">
      <c r="A78" s="40">
        <v>1402</v>
      </c>
      <c r="B78" s="41"/>
      <c r="C78" s="41"/>
      <c r="D78" s="41"/>
      <c r="E78" s="41">
        <v>9</v>
      </c>
      <c r="F78" s="41"/>
      <c r="G78" s="41"/>
      <c r="H78" s="41"/>
      <c r="I78" s="41"/>
      <c r="J78" s="41"/>
      <c r="K78" s="97"/>
      <c r="L78" s="50"/>
      <c r="M78" s="2"/>
      <c r="N78" s="51"/>
      <c r="O78" s="52">
        <f>IF(E78=0,"",E78/D77)</f>
        <v>0.81818181818181823</v>
      </c>
      <c r="P78" s="53">
        <v>13</v>
      </c>
      <c r="Q78" s="54">
        <f t="shared" si="6"/>
        <v>1</v>
      </c>
      <c r="R78" s="54">
        <f t="shared" si="7"/>
        <v>0</v>
      </c>
    </row>
    <row r="79" spans="1:19" ht="15.75" customHeight="1">
      <c r="A79" s="40">
        <v>1501</v>
      </c>
      <c r="B79" s="41"/>
      <c r="C79" s="41"/>
      <c r="D79" s="41"/>
      <c r="E79" s="41"/>
      <c r="F79" s="41">
        <v>7</v>
      </c>
      <c r="G79" s="41"/>
      <c r="H79" s="41"/>
      <c r="I79" s="41"/>
      <c r="J79" s="41"/>
      <c r="K79" s="97"/>
      <c r="L79" s="50"/>
      <c r="M79" s="2"/>
      <c r="N79" s="51"/>
      <c r="O79" s="52">
        <f>IF(F79=0,"",F79/E78)</f>
        <v>0.77777777777777779</v>
      </c>
      <c r="P79" s="53">
        <v>9</v>
      </c>
      <c r="Q79" s="54">
        <f t="shared" si="6"/>
        <v>0.69230769230769229</v>
      </c>
      <c r="R79" s="54">
        <f t="shared" si="7"/>
        <v>0.30769230769230771</v>
      </c>
    </row>
    <row r="80" spans="1:19" ht="15.75" customHeight="1">
      <c r="A80" s="40">
        <v>1502</v>
      </c>
      <c r="B80" s="41"/>
      <c r="C80" s="41"/>
      <c r="D80" s="41"/>
      <c r="E80" s="41"/>
      <c r="F80" s="41"/>
      <c r="G80" s="41">
        <v>7</v>
      </c>
      <c r="H80" s="41"/>
      <c r="I80" s="41"/>
      <c r="J80" s="41"/>
      <c r="K80" s="97"/>
      <c r="L80" s="50"/>
      <c r="M80" s="2"/>
      <c r="N80" s="51"/>
      <c r="O80" s="52">
        <f>IF(G80=0,"",G80/F79)</f>
        <v>1</v>
      </c>
      <c r="P80" s="53">
        <v>8</v>
      </c>
      <c r="Q80" s="54">
        <f t="shared" si="6"/>
        <v>0.88888888888888884</v>
      </c>
      <c r="R80" s="54">
        <f t="shared" si="7"/>
        <v>0.11111111111111116</v>
      </c>
    </row>
    <row r="81" spans="1:18" ht="15.75" customHeight="1">
      <c r="A81" s="40">
        <v>1601</v>
      </c>
      <c r="B81" s="41"/>
      <c r="C81" s="41"/>
      <c r="D81" s="41"/>
      <c r="E81" s="41"/>
      <c r="F81" s="41"/>
      <c r="G81" s="41"/>
      <c r="H81" s="41">
        <v>7</v>
      </c>
      <c r="I81" s="41"/>
      <c r="J81" s="41"/>
      <c r="K81" s="97"/>
      <c r="L81" s="50"/>
      <c r="M81" s="2"/>
      <c r="N81" s="51"/>
      <c r="O81" s="52">
        <f>IF(H81=0,"",H81/G80)</f>
        <v>1</v>
      </c>
      <c r="P81" s="53">
        <v>8</v>
      </c>
      <c r="Q81" s="54">
        <f t="shared" si="6"/>
        <v>1</v>
      </c>
      <c r="R81" s="54">
        <f t="shared" si="7"/>
        <v>0</v>
      </c>
    </row>
    <row r="82" spans="1:18" ht="15.75" customHeight="1">
      <c r="A82" s="40">
        <v>1602</v>
      </c>
      <c r="B82" s="41"/>
      <c r="C82" s="41"/>
      <c r="D82" s="41"/>
      <c r="E82" s="41"/>
      <c r="F82" s="41"/>
      <c r="G82" s="41"/>
      <c r="H82" s="41"/>
      <c r="I82" s="41">
        <v>7</v>
      </c>
      <c r="J82" s="41"/>
      <c r="K82" s="97"/>
      <c r="L82" s="50"/>
      <c r="M82" s="2"/>
      <c r="N82" s="51"/>
      <c r="O82" s="52">
        <f>IF(I82=0,"",I82/H81)</f>
        <v>1</v>
      </c>
      <c r="P82" s="53">
        <v>8</v>
      </c>
      <c r="Q82" s="54">
        <f t="shared" si="6"/>
        <v>1</v>
      </c>
      <c r="R82" s="54">
        <f t="shared" si="7"/>
        <v>0</v>
      </c>
    </row>
    <row r="83" spans="1:18" ht="15.75" customHeight="1">
      <c r="A83" s="40">
        <v>1701</v>
      </c>
      <c r="B83" s="41"/>
      <c r="C83" s="41"/>
      <c r="D83" s="41"/>
      <c r="E83" s="41"/>
      <c r="F83" s="41"/>
      <c r="G83" s="41"/>
      <c r="H83" s="41"/>
      <c r="I83" s="41"/>
      <c r="J83" s="41">
        <v>6</v>
      </c>
      <c r="K83" s="97">
        <v>5</v>
      </c>
      <c r="L83" s="50"/>
      <c r="M83" s="2"/>
      <c r="N83" s="51"/>
      <c r="O83" s="55">
        <f>IF(J83=0,"",J83/I82)</f>
        <v>0.8571428571428571</v>
      </c>
      <c r="P83" s="53">
        <v>7</v>
      </c>
      <c r="Q83" s="56">
        <f t="shared" si="6"/>
        <v>0.875</v>
      </c>
      <c r="R83" s="56">
        <f t="shared" si="7"/>
        <v>0.125</v>
      </c>
    </row>
    <row r="84" spans="1:18" ht="15.75" customHeight="1">
      <c r="A84" s="40">
        <v>1702</v>
      </c>
      <c r="B84" s="41"/>
      <c r="C84" s="41"/>
      <c r="D84" s="41"/>
      <c r="E84" s="41"/>
      <c r="F84" s="41"/>
      <c r="G84" s="41"/>
      <c r="H84" s="41"/>
      <c r="I84" s="41"/>
      <c r="J84" s="41">
        <v>2</v>
      </c>
      <c r="K84" s="97">
        <v>2</v>
      </c>
      <c r="L84" s="50"/>
      <c r="M84" s="2"/>
      <c r="N84" s="1"/>
      <c r="O84" s="57"/>
      <c r="P84" s="58">
        <v>3</v>
      </c>
      <c r="Q84" s="59"/>
      <c r="R84" s="60"/>
    </row>
    <row r="85" spans="1:18" ht="15.75" customHeight="1">
      <c r="A85" s="40">
        <v>1801</v>
      </c>
      <c r="B85" s="42"/>
      <c r="C85" s="42"/>
      <c r="D85" s="42"/>
      <c r="E85" s="42"/>
      <c r="F85" s="42"/>
      <c r="G85" s="42"/>
      <c r="H85" s="42"/>
      <c r="I85" s="42"/>
      <c r="J85" s="42">
        <v>1</v>
      </c>
      <c r="K85" s="43"/>
      <c r="L85" s="50"/>
      <c r="M85" s="2"/>
      <c r="N85" s="1"/>
      <c r="O85" s="61"/>
      <c r="P85" s="62">
        <v>1</v>
      </c>
      <c r="Q85" s="63"/>
      <c r="R85" s="61"/>
    </row>
    <row r="86" spans="1:18" ht="15.75" customHeight="1">
      <c r="A86" s="40">
        <v>1802</v>
      </c>
      <c r="B86" s="42"/>
      <c r="C86" s="42"/>
      <c r="D86" s="42"/>
      <c r="E86" s="42"/>
      <c r="F86" s="42"/>
      <c r="G86" s="42"/>
      <c r="H86" s="42"/>
      <c r="I86" s="42"/>
      <c r="J86" s="42">
        <v>1</v>
      </c>
      <c r="K86" s="43"/>
      <c r="L86" s="50"/>
      <c r="M86" s="2"/>
      <c r="N86" s="1"/>
      <c r="O86" s="61"/>
      <c r="P86" s="62">
        <v>1</v>
      </c>
      <c r="Q86" s="63"/>
      <c r="R86" s="61"/>
    </row>
    <row r="87" spans="1:18" ht="15.75" customHeight="1">
      <c r="A87" s="40">
        <v>1901</v>
      </c>
      <c r="B87" s="42"/>
      <c r="C87" s="42"/>
      <c r="D87" s="42"/>
      <c r="E87" s="42"/>
      <c r="F87" s="42"/>
      <c r="G87" s="42"/>
      <c r="H87" s="42"/>
      <c r="I87" s="42"/>
      <c r="J87" s="42">
        <v>1</v>
      </c>
      <c r="K87" s="43">
        <v>1</v>
      </c>
      <c r="L87" s="50"/>
      <c r="M87" s="2"/>
      <c r="N87" s="1"/>
      <c r="O87" s="61"/>
      <c r="P87" s="62">
        <v>1</v>
      </c>
      <c r="Q87" s="63"/>
      <c r="R87" s="61"/>
    </row>
    <row r="88" spans="1:18" ht="15.75" customHeight="1">
      <c r="A88" s="40">
        <v>1902</v>
      </c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50"/>
      <c r="M88" s="2"/>
      <c r="N88" s="1"/>
      <c r="O88" s="64"/>
      <c r="P88" s="65"/>
      <c r="Q88" s="66"/>
      <c r="R88" s="67"/>
    </row>
    <row r="89" spans="1:18" ht="15.75" customHeight="1">
      <c r="A89" s="40">
        <v>2001</v>
      </c>
      <c r="B89" s="42"/>
      <c r="C89" s="42"/>
      <c r="D89" s="42"/>
      <c r="E89" s="42"/>
      <c r="F89" s="42"/>
      <c r="G89" s="42"/>
      <c r="H89" s="42"/>
      <c r="I89" s="42"/>
      <c r="J89" s="42"/>
      <c r="K89" s="43"/>
      <c r="L89" s="50"/>
      <c r="M89" s="2"/>
      <c r="N89" s="1"/>
      <c r="O89" s="68" t="s">
        <v>58</v>
      </c>
      <c r="P89" s="69">
        <v>3</v>
      </c>
      <c r="Q89" s="70">
        <f>IF(SUM(K77:K85)=0,"",SUM(K77:K85))</f>
        <v>7</v>
      </c>
      <c r="R89" s="71" t="s">
        <v>10</v>
      </c>
    </row>
    <row r="90" spans="1:18" ht="15.75" customHeight="1">
      <c r="A90" s="40">
        <v>2002</v>
      </c>
      <c r="B90" s="42"/>
      <c r="C90" s="42"/>
      <c r="D90" s="42"/>
      <c r="E90" s="42"/>
      <c r="F90" s="42"/>
      <c r="G90" s="42"/>
      <c r="H90" s="42"/>
      <c r="I90" s="42"/>
      <c r="J90" s="42"/>
      <c r="K90" s="43"/>
      <c r="L90" s="50"/>
      <c r="M90" s="2"/>
      <c r="N90" s="1"/>
      <c r="O90" s="72" t="s">
        <v>60</v>
      </c>
      <c r="P90" s="73">
        <f>IF(P89/B75=0,"",P89/B75)</f>
        <v>0.1875</v>
      </c>
      <c r="Q90" s="74">
        <f>IF(P89/Q89=0,"",P89/Q89)</f>
        <v>0.42857142857142855</v>
      </c>
      <c r="R90" s="75" t="s">
        <v>61</v>
      </c>
    </row>
    <row r="91" spans="1:18" ht="15.75" customHeight="1">
      <c r="A91" s="40">
        <v>2101</v>
      </c>
      <c r="B91" s="42"/>
      <c r="C91" s="42"/>
      <c r="D91" s="42"/>
      <c r="E91" s="42"/>
      <c r="F91" s="42"/>
      <c r="G91" s="42"/>
      <c r="H91" s="42"/>
      <c r="I91" s="42"/>
      <c r="J91" s="42"/>
      <c r="K91" s="43"/>
      <c r="L91" s="76"/>
      <c r="M91" s="77"/>
      <c r="N91" s="78"/>
      <c r="O91" s="77"/>
      <c r="P91" s="78"/>
      <c r="Q91" s="78"/>
      <c r="R91" s="79"/>
    </row>
    <row r="92" spans="1:18" ht="18" customHeight="1">
      <c r="A92" s="28"/>
      <c r="B92" s="1"/>
      <c r="C92" s="1"/>
      <c r="D92" s="151" t="s">
        <v>83</v>
      </c>
      <c r="E92" s="152"/>
      <c r="F92" s="152"/>
      <c r="G92" s="152"/>
      <c r="H92" s="152"/>
      <c r="I92" s="152"/>
      <c r="J92" s="153"/>
      <c r="K92" s="80">
        <f>SUM(K75:K88)</f>
        <v>8</v>
      </c>
      <c r="L92" s="81">
        <f>IF(K83=0,"",K83/B75)</f>
        <v>0.3125</v>
      </c>
      <c r="M92" s="81">
        <f>IF(K92=0,"",K92/B75)</f>
        <v>0.5</v>
      </c>
      <c r="N92" s="81">
        <f>IF(K83=0,"",M92-L92)</f>
        <v>0.1875</v>
      </c>
      <c r="O92" s="2"/>
      <c r="P92" s="1"/>
      <c r="Q92" s="25"/>
      <c r="R92" s="2"/>
    </row>
    <row r="93" spans="1:18" ht="12.75" customHeight="1"/>
    <row r="94" spans="1:18" ht="12.75" customHeight="1"/>
    <row r="95" spans="1:18" ht="26.25" customHeight="1">
      <c r="B95" s="154" t="s">
        <v>72</v>
      </c>
      <c r="C95" s="155"/>
      <c r="D95" s="155"/>
      <c r="E95" s="155"/>
      <c r="F95" s="155"/>
      <c r="G95" s="155"/>
      <c r="H95" s="155"/>
      <c r="I95" s="155"/>
      <c r="J95" s="155"/>
      <c r="K95" s="39" t="s">
        <v>63</v>
      </c>
      <c r="L95" s="2"/>
      <c r="M95" s="2"/>
      <c r="N95" s="1"/>
      <c r="O95" s="2"/>
      <c r="P95" s="1"/>
      <c r="Q95" s="1"/>
      <c r="R95" s="1"/>
    </row>
    <row r="96" spans="1:18" ht="20.25" customHeight="1">
      <c r="A96" s="156" t="s">
        <v>9</v>
      </c>
      <c r="B96" s="157" t="s">
        <v>73</v>
      </c>
      <c r="C96" s="152"/>
      <c r="D96" s="152"/>
      <c r="E96" s="152"/>
      <c r="F96" s="152"/>
      <c r="G96" s="152"/>
      <c r="H96" s="152"/>
      <c r="I96" s="152"/>
      <c r="J96" s="153"/>
      <c r="K96" s="158" t="s">
        <v>10</v>
      </c>
      <c r="L96" s="150" t="s">
        <v>2</v>
      </c>
      <c r="M96" s="150" t="s">
        <v>3</v>
      </c>
      <c r="N96" s="159" t="s">
        <v>4</v>
      </c>
      <c r="O96" s="150" t="s">
        <v>5</v>
      </c>
      <c r="P96" s="148" t="s">
        <v>6</v>
      </c>
      <c r="Q96" s="148" t="s">
        <v>7</v>
      </c>
      <c r="R96" s="150" t="s">
        <v>8</v>
      </c>
    </row>
    <row r="97" spans="1:19" ht="15.75" customHeight="1">
      <c r="A97" s="149"/>
      <c r="B97" s="40" t="s">
        <v>74</v>
      </c>
      <c r="C97" s="40" t="s">
        <v>75</v>
      </c>
      <c r="D97" s="40" t="s">
        <v>76</v>
      </c>
      <c r="E97" s="40" t="s">
        <v>77</v>
      </c>
      <c r="F97" s="40" t="s">
        <v>78</v>
      </c>
      <c r="G97" s="40" t="s">
        <v>79</v>
      </c>
      <c r="H97" s="40" t="s">
        <v>80</v>
      </c>
      <c r="I97" s="40" t="s">
        <v>81</v>
      </c>
      <c r="J97" s="40" t="s">
        <v>82</v>
      </c>
      <c r="K97" s="149"/>
      <c r="L97" s="149"/>
      <c r="M97" s="149"/>
      <c r="N97" s="149"/>
      <c r="O97" s="149"/>
      <c r="P97" s="149"/>
      <c r="Q97" s="149"/>
      <c r="R97" s="149"/>
    </row>
    <row r="98" spans="1:19" ht="15.75" customHeight="1">
      <c r="A98" s="40">
        <v>1302</v>
      </c>
      <c r="B98" s="41">
        <v>20</v>
      </c>
      <c r="C98" s="42"/>
      <c r="D98" s="42"/>
      <c r="E98" s="42"/>
      <c r="F98" s="42"/>
      <c r="G98" s="42"/>
      <c r="H98" s="42"/>
      <c r="I98" s="42"/>
      <c r="J98" s="42"/>
      <c r="K98" s="43"/>
      <c r="L98" s="44"/>
      <c r="M98" s="45"/>
      <c r="N98" s="46"/>
      <c r="O98" s="47"/>
      <c r="P98" s="48">
        <f>B98</f>
        <v>20</v>
      </c>
      <c r="Q98" s="49"/>
      <c r="R98" s="47"/>
    </row>
    <row r="99" spans="1:19" ht="15.75" customHeight="1">
      <c r="A99" s="40">
        <v>1401</v>
      </c>
      <c r="B99" s="42"/>
      <c r="C99" s="42">
        <v>19</v>
      </c>
      <c r="D99" s="42"/>
      <c r="E99" s="42"/>
      <c r="F99" s="42"/>
      <c r="G99" s="42"/>
      <c r="H99" s="42"/>
      <c r="I99" s="42"/>
      <c r="J99" s="42"/>
      <c r="K99" s="43"/>
      <c r="L99" s="50"/>
      <c r="M99" s="2"/>
      <c r="N99" s="51"/>
      <c r="O99" s="52">
        <f>IF(C99=0,"",C99/B98)</f>
        <v>0.95</v>
      </c>
      <c r="P99" s="53">
        <v>19</v>
      </c>
      <c r="Q99" s="54">
        <f t="shared" ref="Q99:Q106" si="8">IF(P99=0,"",P99/P98)</f>
        <v>0.95</v>
      </c>
      <c r="R99" s="54">
        <f t="shared" ref="R99:R106" si="9">IF(P99=0,"",100%-Q99)</f>
        <v>5.0000000000000044E-2</v>
      </c>
    </row>
    <row r="100" spans="1:19" ht="15.75" customHeight="1">
      <c r="A100" s="40">
        <v>1402</v>
      </c>
      <c r="B100" s="42"/>
      <c r="C100" s="42"/>
      <c r="D100" s="42">
        <v>15</v>
      </c>
      <c r="E100" s="42"/>
      <c r="F100" s="42"/>
      <c r="G100" s="42"/>
      <c r="H100" s="42"/>
      <c r="I100" s="42"/>
      <c r="J100" s="42"/>
      <c r="K100" s="43"/>
      <c r="L100" s="50"/>
      <c r="M100" s="2"/>
      <c r="N100" s="51"/>
      <c r="O100" s="52">
        <f>IF(D100=0,"",D100/C99)</f>
        <v>0.78947368421052633</v>
      </c>
      <c r="P100" s="53">
        <v>18</v>
      </c>
      <c r="Q100" s="54">
        <f t="shared" si="8"/>
        <v>0.94736842105263153</v>
      </c>
      <c r="R100" s="54">
        <f t="shared" si="9"/>
        <v>5.2631578947368474E-2</v>
      </c>
      <c r="S100" s="8">
        <f>P100/P98</f>
        <v>0.9</v>
      </c>
    </row>
    <row r="101" spans="1:19" ht="15.75" customHeight="1">
      <c r="A101" s="40">
        <v>1501</v>
      </c>
      <c r="B101" s="42"/>
      <c r="C101" s="42"/>
      <c r="D101" s="42"/>
      <c r="E101" s="42">
        <v>15</v>
      </c>
      <c r="F101" s="42"/>
      <c r="G101" s="42"/>
      <c r="H101" s="42"/>
      <c r="I101" s="42"/>
      <c r="J101" s="42"/>
      <c r="K101" s="43"/>
      <c r="L101" s="50"/>
      <c r="M101" s="2"/>
      <c r="N101" s="51"/>
      <c r="O101" s="52">
        <f>IF(E101=0,"",E101/D100)</f>
        <v>1</v>
      </c>
      <c r="P101" s="53">
        <v>18</v>
      </c>
      <c r="Q101" s="54">
        <f t="shared" si="8"/>
        <v>1</v>
      </c>
      <c r="R101" s="54">
        <f t="shared" si="9"/>
        <v>0</v>
      </c>
    </row>
    <row r="102" spans="1:19" ht="15.75" customHeight="1">
      <c r="A102" s="40">
        <v>1502</v>
      </c>
      <c r="B102" s="42"/>
      <c r="C102" s="42"/>
      <c r="D102" s="42"/>
      <c r="E102" s="42"/>
      <c r="F102" s="42">
        <v>13</v>
      </c>
      <c r="G102" s="42"/>
      <c r="H102" s="42"/>
      <c r="I102" s="42"/>
      <c r="J102" s="42"/>
      <c r="K102" s="43"/>
      <c r="L102" s="50"/>
      <c r="M102" s="2"/>
      <c r="N102" s="51"/>
      <c r="O102" s="52">
        <f>IF(F102=0,"",F102/E101)</f>
        <v>0.8666666666666667</v>
      </c>
      <c r="P102" s="53">
        <v>18</v>
      </c>
      <c r="Q102" s="54">
        <f t="shared" si="8"/>
        <v>1</v>
      </c>
      <c r="R102" s="54">
        <f t="shared" si="9"/>
        <v>0</v>
      </c>
    </row>
    <row r="103" spans="1:19" ht="15.75" customHeight="1">
      <c r="A103" s="40">
        <v>1601</v>
      </c>
      <c r="B103" s="42"/>
      <c r="C103" s="42"/>
      <c r="D103" s="42"/>
      <c r="E103" s="42"/>
      <c r="F103" s="42"/>
      <c r="G103" s="42">
        <v>6</v>
      </c>
      <c r="H103" s="42"/>
      <c r="I103" s="42"/>
      <c r="J103" s="42"/>
      <c r="K103" s="43"/>
      <c r="L103" s="50"/>
      <c r="M103" s="2"/>
      <c r="N103" s="51"/>
      <c r="O103" s="52">
        <f>IF(G103=0,"",G103/F102)</f>
        <v>0.46153846153846156</v>
      </c>
      <c r="P103" s="53">
        <v>16</v>
      </c>
      <c r="Q103" s="54">
        <f t="shared" si="8"/>
        <v>0.88888888888888884</v>
      </c>
      <c r="R103" s="54">
        <f t="shared" si="9"/>
        <v>0.11111111111111116</v>
      </c>
    </row>
    <row r="104" spans="1:19" ht="15.75" customHeight="1">
      <c r="A104" s="40">
        <v>1602</v>
      </c>
      <c r="B104" s="42"/>
      <c r="C104" s="42"/>
      <c r="D104" s="42"/>
      <c r="E104" s="42"/>
      <c r="F104" s="42"/>
      <c r="G104" s="42"/>
      <c r="H104" s="42">
        <v>3</v>
      </c>
      <c r="I104" s="42"/>
      <c r="J104" s="42"/>
      <c r="K104" s="43"/>
      <c r="L104" s="50"/>
      <c r="M104" s="2"/>
      <c r="N104" s="51"/>
      <c r="O104" s="52">
        <f>IF(H104=0,"",H104/G103)</f>
        <v>0.5</v>
      </c>
      <c r="P104" s="53">
        <v>16</v>
      </c>
      <c r="Q104" s="54">
        <f t="shared" si="8"/>
        <v>1</v>
      </c>
      <c r="R104" s="54">
        <f t="shared" si="9"/>
        <v>0</v>
      </c>
    </row>
    <row r="105" spans="1:19" ht="15.75" customHeight="1">
      <c r="A105" s="40">
        <v>1701</v>
      </c>
      <c r="B105" s="42"/>
      <c r="C105" s="42"/>
      <c r="D105" s="42"/>
      <c r="E105" s="42"/>
      <c r="F105" s="42"/>
      <c r="G105" s="42"/>
      <c r="H105" s="42"/>
      <c r="I105" s="42">
        <v>3</v>
      </c>
      <c r="J105" s="42"/>
      <c r="K105" s="43"/>
      <c r="L105" s="50"/>
      <c r="M105" s="2"/>
      <c r="N105" s="51"/>
      <c r="O105" s="52">
        <f>IF(I105=0,"",I105/H104)</f>
        <v>1</v>
      </c>
      <c r="P105" s="53">
        <v>15</v>
      </c>
      <c r="Q105" s="54">
        <f t="shared" si="8"/>
        <v>0.9375</v>
      </c>
      <c r="R105" s="54">
        <f t="shared" si="9"/>
        <v>6.25E-2</v>
      </c>
    </row>
    <row r="106" spans="1:19" ht="15.75" customHeight="1">
      <c r="A106" s="40">
        <v>1702</v>
      </c>
      <c r="B106" s="42"/>
      <c r="C106" s="42"/>
      <c r="D106" s="42"/>
      <c r="E106" s="42"/>
      <c r="F106" s="42"/>
      <c r="G106" s="42"/>
      <c r="H106" s="42"/>
      <c r="I106" s="42"/>
      <c r="J106" s="42">
        <v>3</v>
      </c>
      <c r="K106" s="43">
        <v>3</v>
      </c>
      <c r="L106" s="50"/>
      <c r="M106" s="2"/>
      <c r="N106" s="51"/>
      <c r="O106" s="55">
        <f>IF(J106=0,"",J106/I105)</f>
        <v>1</v>
      </c>
      <c r="P106" s="53">
        <v>15</v>
      </c>
      <c r="Q106" s="56">
        <f t="shared" si="8"/>
        <v>1</v>
      </c>
      <c r="R106" s="56">
        <f t="shared" si="9"/>
        <v>0</v>
      </c>
    </row>
    <row r="107" spans="1:19" ht="15.75" customHeight="1">
      <c r="A107" s="40">
        <v>1801</v>
      </c>
      <c r="B107" s="42"/>
      <c r="C107" s="42"/>
      <c r="D107" s="42"/>
      <c r="E107" s="42"/>
      <c r="F107" s="42"/>
      <c r="G107" s="42"/>
      <c r="H107" s="42"/>
      <c r="I107" s="42"/>
      <c r="J107" s="42">
        <v>7</v>
      </c>
      <c r="K107" s="43">
        <v>5</v>
      </c>
      <c r="L107" s="50"/>
      <c r="M107" s="2"/>
      <c r="N107" s="1"/>
      <c r="O107" s="57"/>
      <c r="P107" s="58">
        <v>12</v>
      </c>
      <c r="Q107" s="59"/>
      <c r="R107" s="60"/>
    </row>
    <row r="108" spans="1:19" ht="15.75" customHeight="1">
      <c r="A108" s="40">
        <v>1802</v>
      </c>
      <c r="B108" s="42"/>
      <c r="C108" s="42"/>
      <c r="D108" s="42"/>
      <c r="E108" s="42"/>
      <c r="F108" s="42"/>
      <c r="G108" s="42"/>
      <c r="H108" s="42"/>
      <c r="I108" s="42"/>
      <c r="J108" s="42">
        <v>6</v>
      </c>
      <c r="K108" s="43">
        <v>4</v>
      </c>
      <c r="L108" s="50"/>
      <c r="M108" s="2"/>
      <c r="N108" s="1"/>
      <c r="O108" s="61"/>
      <c r="P108" s="62">
        <v>7</v>
      </c>
      <c r="Q108" s="63"/>
      <c r="R108" s="61"/>
    </row>
    <row r="109" spans="1:19" ht="15.75" customHeight="1">
      <c r="A109" s="40">
        <v>1901</v>
      </c>
      <c r="B109" s="42"/>
      <c r="C109" s="42"/>
      <c r="D109" s="42"/>
      <c r="E109" s="42"/>
      <c r="F109" s="42"/>
      <c r="G109" s="42"/>
      <c r="H109" s="42"/>
      <c r="I109" s="42"/>
      <c r="J109" s="42">
        <v>2</v>
      </c>
      <c r="K109" s="43">
        <v>2</v>
      </c>
      <c r="L109" s="50"/>
      <c r="M109" s="2"/>
      <c r="N109" s="1"/>
      <c r="O109" s="61"/>
      <c r="P109" s="62">
        <v>2</v>
      </c>
      <c r="Q109" s="63"/>
      <c r="R109" s="61"/>
    </row>
    <row r="110" spans="1:19" ht="15.75" customHeight="1">
      <c r="A110" s="40">
        <v>1902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50"/>
      <c r="M110" s="2"/>
      <c r="N110" s="1"/>
      <c r="O110" s="61"/>
      <c r="P110" s="62"/>
      <c r="Q110" s="63"/>
      <c r="R110" s="61"/>
    </row>
    <row r="111" spans="1:19" ht="15.75" customHeight="1">
      <c r="A111" s="40">
        <v>2001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3"/>
      <c r="L111" s="50"/>
      <c r="M111" s="2"/>
      <c r="N111" s="1"/>
      <c r="O111" s="64"/>
      <c r="P111" s="65"/>
      <c r="Q111" s="66"/>
      <c r="R111" s="67"/>
    </row>
    <row r="112" spans="1:19" ht="15.75" customHeight="1">
      <c r="A112" s="40">
        <v>2002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3"/>
      <c r="L112" s="50"/>
      <c r="M112" s="2"/>
      <c r="N112" s="1"/>
      <c r="O112" s="68" t="s">
        <v>58</v>
      </c>
      <c r="P112" s="69">
        <v>5</v>
      </c>
      <c r="Q112" s="70">
        <f>K115</f>
        <v>14</v>
      </c>
      <c r="R112" s="71" t="s">
        <v>10</v>
      </c>
    </row>
    <row r="113" spans="1:19" ht="15.75" customHeight="1">
      <c r="A113" s="40">
        <v>2101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3"/>
      <c r="L113" s="50"/>
      <c r="M113" s="2"/>
      <c r="N113" s="1"/>
      <c r="O113" s="72" t="s">
        <v>60</v>
      </c>
      <c r="P113" s="73">
        <f>IF(P112/B98=0,"",P112/B98)</f>
        <v>0.25</v>
      </c>
      <c r="Q113" s="74">
        <f>IF(P112/Q112=0,"",P112/Q112)</f>
        <v>0.35714285714285715</v>
      </c>
      <c r="R113" s="75" t="s">
        <v>61</v>
      </c>
    </row>
    <row r="114" spans="1:19" ht="15.75" customHeight="1">
      <c r="A114" s="40">
        <v>2102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3"/>
      <c r="L114" s="76"/>
      <c r="M114" s="77"/>
      <c r="N114" s="78"/>
      <c r="O114" s="77"/>
      <c r="P114" s="78"/>
      <c r="Q114" s="78"/>
      <c r="R114" s="79"/>
    </row>
    <row r="115" spans="1:19" ht="18" customHeight="1">
      <c r="A115" s="28"/>
      <c r="B115" s="1"/>
      <c r="C115" s="1"/>
      <c r="D115" s="151" t="s">
        <v>83</v>
      </c>
      <c r="E115" s="152"/>
      <c r="F115" s="152"/>
      <c r="G115" s="152"/>
      <c r="H115" s="152"/>
      <c r="I115" s="152"/>
      <c r="J115" s="153"/>
      <c r="K115" s="80">
        <f>SUM(K98:K111)</f>
        <v>14</v>
      </c>
      <c r="L115" s="81">
        <f>IF(K106=0,"",K106/B98)</f>
        <v>0.15</v>
      </c>
      <c r="M115" s="81">
        <f>IF(K115=0,"",K115/B98)</f>
        <v>0.7</v>
      </c>
      <c r="N115" s="81">
        <f>IF(K106=0,"",M115-L115)</f>
        <v>0.54999999999999993</v>
      </c>
      <c r="O115" s="2"/>
      <c r="P115" s="1"/>
      <c r="Q115" s="25"/>
      <c r="R115" s="2"/>
    </row>
    <row r="116" spans="1:19" ht="12.75" customHeight="1"/>
    <row r="117" spans="1:19" ht="12.75" customHeight="1"/>
    <row r="118" spans="1:19" ht="26.25" customHeight="1">
      <c r="B118" s="154" t="s">
        <v>72</v>
      </c>
      <c r="C118" s="155"/>
      <c r="D118" s="155"/>
      <c r="E118" s="155"/>
      <c r="F118" s="155"/>
      <c r="G118" s="155"/>
      <c r="H118" s="155"/>
      <c r="I118" s="155"/>
      <c r="J118" s="155"/>
      <c r="K118" s="39" t="s">
        <v>64</v>
      </c>
      <c r="L118" s="2"/>
      <c r="M118" s="2"/>
      <c r="N118" s="1"/>
      <c r="O118" s="2"/>
      <c r="P118" s="1"/>
      <c r="Q118" s="1"/>
      <c r="R118" s="1"/>
    </row>
    <row r="119" spans="1:19" ht="20.25" customHeight="1">
      <c r="A119" s="156" t="s">
        <v>9</v>
      </c>
      <c r="B119" s="157" t="s">
        <v>73</v>
      </c>
      <c r="C119" s="152"/>
      <c r="D119" s="152"/>
      <c r="E119" s="152"/>
      <c r="F119" s="152"/>
      <c r="G119" s="152"/>
      <c r="H119" s="152"/>
      <c r="I119" s="152"/>
      <c r="J119" s="153"/>
      <c r="K119" s="158" t="s">
        <v>10</v>
      </c>
      <c r="L119" s="150" t="s">
        <v>2</v>
      </c>
      <c r="M119" s="150" t="s">
        <v>3</v>
      </c>
      <c r="N119" s="159" t="s">
        <v>4</v>
      </c>
      <c r="O119" s="150" t="s">
        <v>5</v>
      </c>
      <c r="P119" s="148" t="s">
        <v>6</v>
      </c>
      <c r="Q119" s="148" t="s">
        <v>7</v>
      </c>
      <c r="R119" s="150" t="s">
        <v>8</v>
      </c>
    </row>
    <row r="120" spans="1:19" ht="15.75" customHeight="1">
      <c r="A120" s="149"/>
      <c r="B120" s="40" t="s">
        <v>74</v>
      </c>
      <c r="C120" s="40" t="s">
        <v>75</v>
      </c>
      <c r="D120" s="40" t="s">
        <v>76</v>
      </c>
      <c r="E120" s="40" t="s">
        <v>77</v>
      </c>
      <c r="F120" s="40" t="s">
        <v>78</v>
      </c>
      <c r="G120" s="40" t="s">
        <v>79</v>
      </c>
      <c r="H120" s="40" t="s">
        <v>80</v>
      </c>
      <c r="I120" s="40" t="s">
        <v>81</v>
      </c>
      <c r="J120" s="40" t="s">
        <v>82</v>
      </c>
      <c r="K120" s="149"/>
      <c r="L120" s="149"/>
      <c r="M120" s="149"/>
      <c r="N120" s="149"/>
      <c r="O120" s="149"/>
      <c r="P120" s="149"/>
      <c r="Q120" s="149"/>
      <c r="R120" s="149"/>
    </row>
    <row r="121" spans="1:19" ht="15.75" customHeight="1">
      <c r="A121" s="40">
        <v>1401</v>
      </c>
      <c r="B121" s="41">
        <v>16</v>
      </c>
      <c r="C121" s="41"/>
      <c r="D121" s="41"/>
      <c r="E121" s="41"/>
      <c r="F121" s="41"/>
      <c r="G121" s="41"/>
      <c r="H121" s="41"/>
      <c r="I121" s="41"/>
      <c r="J121" s="41"/>
      <c r="K121" s="97"/>
      <c r="L121" s="98"/>
      <c r="M121" s="99"/>
      <c r="N121" s="100"/>
      <c r="O121" s="47"/>
      <c r="P121" s="48">
        <f>B121</f>
        <v>16</v>
      </c>
      <c r="Q121" s="49"/>
      <c r="R121" s="47"/>
    </row>
    <row r="122" spans="1:19" ht="15.75" customHeight="1">
      <c r="A122" s="40">
        <v>1402</v>
      </c>
      <c r="B122" s="41"/>
      <c r="C122" s="41">
        <v>9</v>
      </c>
      <c r="D122" s="41"/>
      <c r="E122" s="41"/>
      <c r="F122" s="41"/>
      <c r="G122" s="41"/>
      <c r="H122" s="41"/>
      <c r="I122" s="41"/>
      <c r="J122" s="41"/>
      <c r="K122" s="97"/>
      <c r="L122" s="103"/>
      <c r="M122" s="64"/>
      <c r="N122" s="104"/>
      <c r="O122" s="52">
        <f>IF(C122=0,"",C122/B121)</f>
        <v>0.5625</v>
      </c>
      <c r="P122" s="53">
        <v>10</v>
      </c>
      <c r="Q122" s="54">
        <f t="shared" ref="Q122:Q129" si="10">IF(P122=0,"",P122/P121)</f>
        <v>0.625</v>
      </c>
      <c r="R122" s="54">
        <f t="shared" ref="R122:R129" si="11">IF(P122=0,"",100%-Q122)</f>
        <v>0.375</v>
      </c>
    </row>
    <row r="123" spans="1:19" ht="15.75" customHeight="1">
      <c r="A123" s="40">
        <v>1501</v>
      </c>
      <c r="B123" s="41"/>
      <c r="C123" s="41"/>
      <c r="D123" s="41">
        <v>9</v>
      </c>
      <c r="E123" s="41"/>
      <c r="F123" s="41"/>
      <c r="G123" s="41"/>
      <c r="H123" s="41"/>
      <c r="I123" s="41"/>
      <c r="J123" s="41"/>
      <c r="K123" s="97"/>
      <c r="L123" s="103"/>
      <c r="M123" s="64"/>
      <c r="N123" s="104"/>
      <c r="O123" s="52">
        <f>IF(D123=0,"",D123/C122)</f>
        <v>1</v>
      </c>
      <c r="P123" s="53">
        <v>10</v>
      </c>
      <c r="Q123" s="54">
        <f t="shared" si="10"/>
        <v>1</v>
      </c>
      <c r="R123" s="54">
        <f t="shared" si="11"/>
        <v>0</v>
      </c>
      <c r="S123" s="8">
        <f>P123/P121</f>
        <v>0.625</v>
      </c>
    </row>
    <row r="124" spans="1:19" ht="15.75" customHeight="1">
      <c r="A124" s="40">
        <v>1502</v>
      </c>
      <c r="B124" s="41"/>
      <c r="C124" s="41"/>
      <c r="D124" s="41"/>
      <c r="E124" s="41">
        <v>8</v>
      </c>
      <c r="F124" s="41"/>
      <c r="G124" s="41"/>
      <c r="H124" s="41"/>
      <c r="I124" s="41"/>
      <c r="J124" s="41"/>
      <c r="K124" s="97"/>
      <c r="L124" s="103"/>
      <c r="M124" s="64"/>
      <c r="N124" s="104"/>
      <c r="O124" s="52">
        <f>IF(E124=0,"",E124/D123)</f>
        <v>0.88888888888888884</v>
      </c>
      <c r="P124" s="53">
        <v>8</v>
      </c>
      <c r="Q124" s="54">
        <f t="shared" si="10"/>
        <v>0.8</v>
      </c>
      <c r="R124" s="54">
        <f t="shared" si="11"/>
        <v>0.19999999999999996</v>
      </c>
    </row>
    <row r="125" spans="1:19" ht="15.75" customHeight="1">
      <c r="A125" s="40">
        <v>1601</v>
      </c>
      <c r="B125" s="41"/>
      <c r="C125" s="41"/>
      <c r="D125" s="41"/>
      <c r="E125" s="41"/>
      <c r="F125" s="41">
        <v>8</v>
      </c>
      <c r="G125" s="41"/>
      <c r="H125" s="41"/>
      <c r="I125" s="41"/>
      <c r="J125" s="41"/>
      <c r="K125" s="97"/>
      <c r="L125" s="103"/>
      <c r="M125" s="64"/>
      <c r="N125" s="104"/>
      <c r="O125" s="52">
        <f>IF(F125=0,"",F125/E124)</f>
        <v>1</v>
      </c>
      <c r="P125" s="53">
        <v>8</v>
      </c>
      <c r="Q125" s="54">
        <f t="shared" si="10"/>
        <v>1</v>
      </c>
      <c r="R125" s="54">
        <f t="shared" si="11"/>
        <v>0</v>
      </c>
    </row>
    <row r="126" spans="1:19" ht="15.75" customHeight="1">
      <c r="A126" s="40">
        <v>1602</v>
      </c>
      <c r="B126" s="41"/>
      <c r="C126" s="41"/>
      <c r="D126" s="41"/>
      <c r="E126" s="41"/>
      <c r="F126" s="41"/>
      <c r="G126" s="41">
        <v>5</v>
      </c>
      <c r="H126" s="41"/>
      <c r="I126" s="41"/>
      <c r="J126" s="41"/>
      <c r="K126" s="97"/>
      <c r="L126" s="103"/>
      <c r="M126" s="64"/>
      <c r="N126" s="104"/>
      <c r="O126" s="52">
        <f>IF(G126=0,"",G126/F125)</f>
        <v>0.625</v>
      </c>
      <c r="P126" s="53">
        <v>8</v>
      </c>
      <c r="Q126" s="54">
        <f t="shared" si="10"/>
        <v>1</v>
      </c>
      <c r="R126" s="54">
        <f t="shared" si="11"/>
        <v>0</v>
      </c>
    </row>
    <row r="127" spans="1:19" ht="15.75" customHeight="1">
      <c r="A127" s="40">
        <v>1701</v>
      </c>
      <c r="B127" s="41"/>
      <c r="C127" s="41"/>
      <c r="D127" s="41"/>
      <c r="E127" s="41"/>
      <c r="F127" s="41"/>
      <c r="G127" s="41"/>
      <c r="H127" s="41">
        <v>5</v>
      </c>
      <c r="I127" s="41"/>
      <c r="J127" s="41"/>
      <c r="K127" s="97"/>
      <c r="L127" s="103"/>
      <c r="M127" s="64"/>
      <c r="N127" s="104"/>
      <c r="O127" s="52">
        <f>IF(H127=0,"",H127/G126)</f>
        <v>1</v>
      </c>
      <c r="P127" s="53">
        <v>7</v>
      </c>
      <c r="Q127" s="54">
        <f t="shared" si="10"/>
        <v>0.875</v>
      </c>
      <c r="R127" s="54">
        <f t="shared" si="11"/>
        <v>0.125</v>
      </c>
    </row>
    <row r="128" spans="1:19" ht="15.75" customHeight="1">
      <c r="A128" s="40">
        <v>1702</v>
      </c>
      <c r="B128" s="41"/>
      <c r="C128" s="41"/>
      <c r="D128" s="41"/>
      <c r="E128" s="41"/>
      <c r="F128" s="41"/>
      <c r="G128" s="41"/>
      <c r="H128" s="41"/>
      <c r="I128" s="41">
        <v>5</v>
      </c>
      <c r="J128" s="41"/>
      <c r="K128" s="97"/>
      <c r="L128" s="103"/>
      <c r="M128" s="64"/>
      <c r="N128" s="104"/>
      <c r="O128" s="52">
        <f>IF(I128=0,"",I128/H127)</f>
        <v>1</v>
      </c>
      <c r="P128" s="53">
        <v>7</v>
      </c>
      <c r="Q128" s="54">
        <f t="shared" si="10"/>
        <v>1</v>
      </c>
      <c r="R128" s="54">
        <f t="shared" si="11"/>
        <v>0</v>
      </c>
    </row>
    <row r="129" spans="1:18" ht="15.75" customHeight="1">
      <c r="A129" s="40">
        <v>1801</v>
      </c>
      <c r="B129" s="41"/>
      <c r="C129" s="41"/>
      <c r="D129" s="41"/>
      <c r="E129" s="41"/>
      <c r="F129" s="41"/>
      <c r="G129" s="41"/>
      <c r="H129" s="41"/>
      <c r="I129" s="41"/>
      <c r="J129" s="41">
        <v>4</v>
      </c>
      <c r="K129" s="97">
        <v>2</v>
      </c>
      <c r="L129" s="103"/>
      <c r="M129" s="64"/>
      <c r="N129" s="104"/>
      <c r="O129" s="55">
        <f>IF(J129=0,"",J129/I128)</f>
        <v>0.8</v>
      </c>
      <c r="P129" s="53">
        <v>7</v>
      </c>
      <c r="Q129" s="56">
        <f t="shared" si="10"/>
        <v>1</v>
      </c>
      <c r="R129" s="56">
        <f t="shared" si="11"/>
        <v>0</v>
      </c>
    </row>
    <row r="130" spans="1:18" ht="15.75" customHeight="1">
      <c r="A130" s="40">
        <v>1802</v>
      </c>
      <c r="B130" s="42"/>
      <c r="C130" s="42"/>
      <c r="D130" s="42"/>
      <c r="E130" s="42"/>
      <c r="F130" s="42"/>
      <c r="G130" s="42"/>
      <c r="H130" s="42"/>
      <c r="I130" s="42"/>
      <c r="J130" s="42">
        <v>4</v>
      </c>
      <c r="K130" s="43">
        <v>3</v>
      </c>
      <c r="L130" s="50"/>
      <c r="M130" s="2"/>
      <c r="N130" s="1"/>
      <c r="O130" s="83"/>
      <c r="P130" s="58">
        <v>5</v>
      </c>
      <c r="Q130" s="84"/>
      <c r="R130" s="85"/>
    </row>
    <row r="131" spans="1:18" ht="15.75" customHeight="1">
      <c r="A131" s="40">
        <v>1901</v>
      </c>
      <c r="B131" s="42"/>
      <c r="C131" s="42"/>
      <c r="D131" s="42"/>
      <c r="E131" s="42"/>
      <c r="F131" s="42"/>
      <c r="G131" s="42"/>
      <c r="H131" s="42"/>
      <c r="I131" s="42"/>
      <c r="J131" s="42">
        <v>2</v>
      </c>
      <c r="K131" s="43">
        <v>2</v>
      </c>
      <c r="L131" s="50"/>
      <c r="M131" s="2"/>
      <c r="N131" s="1"/>
      <c r="O131" s="61"/>
      <c r="P131" s="62">
        <v>2</v>
      </c>
      <c r="Q131" s="63"/>
      <c r="R131" s="61"/>
    </row>
    <row r="132" spans="1:18" ht="15.75" customHeight="1">
      <c r="A132" s="40">
        <v>1902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3"/>
      <c r="L132" s="50"/>
      <c r="M132" s="2"/>
      <c r="N132" s="1"/>
      <c r="O132" s="61"/>
      <c r="P132" s="62"/>
      <c r="Q132" s="63"/>
      <c r="R132" s="61"/>
    </row>
    <row r="133" spans="1:18" ht="15.75" customHeight="1">
      <c r="A133" s="40">
        <v>2001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3"/>
      <c r="L133" s="50"/>
      <c r="M133" s="2"/>
      <c r="N133" s="1"/>
      <c r="O133" s="61"/>
      <c r="P133" s="62"/>
      <c r="Q133" s="63"/>
      <c r="R133" s="61"/>
    </row>
    <row r="134" spans="1:18" ht="15.75" customHeight="1">
      <c r="A134" s="40">
        <v>2002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3"/>
      <c r="L134" s="50"/>
      <c r="M134" s="2"/>
      <c r="N134" s="1"/>
      <c r="O134" s="64"/>
      <c r="P134" s="65"/>
      <c r="Q134" s="66"/>
      <c r="R134" s="67"/>
    </row>
    <row r="135" spans="1:18" ht="15.75" customHeight="1">
      <c r="A135" s="40">
        <v>2101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3"/>
      <c r="L135" s="50"/>
      <c r="M135" s="2"/>
      <c r="N135" s="1"/>
      <c r="O135" s="68" t="s">
        <v>58</v>
      </c>
      <c r="P135" s="69">
        <v>4</v>
      </c>
      <c r="Q135" s="70">
        <f>IF(SUM(K123:K135)=0,"",SUM(K123:K135))</f>
        <v>7</v>
      </c>
      <c r="R135" s="71" t="s">
        <v>10</v>
      </c>
    </row>
    <row r="136" spans="1:18" ht="15.75" customHeight="1">
      <c r="A136" s="40">
        <v>2102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3"/>
      <c r="L136" s="50"/>
      <c r="M136" s="2"/>
      <c r="N136" s="1"/>
      <c r="O136" s="72" t="s">
        <v>60</v>
      </c>
      <c r="P136" s="73">
        <f>IF(P135/B121=0,"",P135/B121)</f>
        <v>0.25</v>
      </c>
      <c r="Q136" s="74">
        <f>IF(P135/Q135=0,"",P135/Q135)</f>
        <v>0.5714285714285714</v>
      </c>
      <c r="R136" s="75" t="s">
        <v>61</v>
      </c>
    </row>
    <row r="137" spans="1:18" ht="15.75" customHeight="1">
      <c r="A137" s="40">
        <v>2201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3"/>
      <c r="L137" s="76"/>
      <c r="M137" s="77"/>
      <c r="N137" s="78"/>
      <c r="O137" s="77"/>
      <c r="P137" s="78"/>
      <c r="Q137" s="78"/>
      <c r="R137" s="79"/>
    </row>
    <row r="138" spans="1:18" ht="18" customHeight="1">
      <c r="A138" s="28"/>
      <c r="B138" s="1"/>
      <c r="C138" s="1"/>
      <c r="D138" s="151" t="s">
        <v>83</v>
      </c>
      <c r="E138" s="152"/>
      <c r="F138" s="152"/>
      <c r="G138" s="152"/>
      <c r="H138" s="152"/>
      <c r="I138" s="152"/>
      <c r="J138" s="153"/>
      <c r="K138" s="80">
        <f>SUM(K121:K134)</f>
        <v>7</v>
      </c>
      <c r="L138" s="81">
        <f>IF(K129=0,"",K129/B121)</f>
        <v>0.125</v>
      </c>
      <c r="M138" s="81">
        <f>IF(K138=0,"",K138/B121)</f>
        <v>0.4375</v>
      </c>
      <c r="N138" s="81">
        <f>IF(K129=0,"",M138-L138)</f>
        <v>0.3125</v>
      </c>
      <c r="O138" s="2"/>
      <c r="P138" s="1"/>
      <c r="Q138" s="25"/>
      <c r="R138" s="2"/>
    </row>
    <row r="139" spans="1:18" ht="12.75" customHeight="1"/>
    <row r="140" spans="1:18" ht="12.75" customHeight="1"/>
    <row r="141" spans="1:18" ht="26.25" customHeight="1">
      <c r="B141" s="154" t="s">
        <v>72</v>
      </c>
      <c r="C141" s="155"/>
      <c r="D141" s="155"/>
      <c r="E141" s="155"/>
      <c r="F141" s="155"/>
      <c r="G141" s="155"/>
      <c r="H141" s="155"/>
      <c r="I141" s="155"/>
      <c r="J141" s="155"/>
      <c r="K141" s="39" t="s">
        <v>68</v>
      </c>
      <c r="L141" s="2"/>
      <c r="M141" s="2"/>
      <c r="N141" s="1"/>
      <c r="O141" s="2"/>
      <c r="P141" s="1"/>
      <c r="Q141" s="1"/>
      <c r="R141" s="1"/>
    </row>
    <row r="142" spans="1:18" ht="20.25" customHeight="1">
      <c r="A142" s="156" t="s">
        <v>9</v>
      </c>
      <c r="B142" s="157" t="s">
        <v>73</v>
      </c>
      <c r="C142" s="152"/>
      <c r="D142" s="152"/>
      <c r="E142" s="152"/>
      <c r="F142" s="152"/>
      <c r="G142" s="152"/>
      <c r="H142" s="152"/>
      <c r="I142" s="152"/>
      <c r="J142" s="153"/>
      <c r="K142" s="158" t="s">
        <v>10</v>
      </c>
      <c r="L142" s="150" t="s">
        <v>2</v>
      </c>
      <c r="M142" s="150" t="s">
        <v>3</v>
      </c>
      <c r="N142" s="159" t="s">
        <v>4</v>
      </c>
      <c r="O142" s="150" t="s">
        <v>5</v>
      </c>
      <c r="P142" s="148" t="s">
        <v>6</v>
      </c>
      <c r="Q142" s="148" t="s">
        <v>7</v>
      </c>
      <c r="R142" s="150" t="s">
        <v>8</v>
      </c>
    </row>
    <row r="143" spans="1:18" ht="15.75" customHeight="1">
      <c r="A143" s="149"/>
      <c r="B143" s="40" t="s">
        <v>74</v>
      </c>
      <c r="C143" s="40" t="s">
        <v>75</v>
      </c>
      <c r="D143" s="40" t="s">
        <v>76</v>
      </c>
      <c r="E143" s="40" t="s">
        <v>77</v>
      </c>
      <c r="F143" s="40" t="s">
        <v>78</v>
      </c>
      <c r="G143" s="40" t="s">
        <v>79</v>
      </c>
      <c r="H143" s="40" t="s">
        <v>80</v>
      </c>
      <c r="I143" s="40" t="s">
        <v>81</v>
      </c>
      <c r="J143" s="40" t="s">
        <v>82</v>
      </c>
      <c r="K143" s="149"/>
      <c r="L143" s="149"/>
      <c r="M143" s="149"/>
      <c r="N143" s="149"/>
      <c r="O143" s="149"/>
      <c r="P143" s="149"/>
      <c r="Q143" s="149"/>
      <c r="R143" s="149"/>
    </row>
    <row r="144" spans="1:18" ht="15.75" customHeight="1">
      <c r="A144" s="40">
        <v>1402</v>
      </c>
      <c r="B144" s="41">
        <v>30</v>
      </c>
      <c r="C144" s="41"/>
      <c r="D144" s="41"/>
      <c r="E144" s="41"/>
      <c r="F144" s="41"/>
      <c r="G144" s="41"/>
      <c r="H144" s="41"/>
      <c r="I144" s="41"/>
      <c r="J144" s="41"/>
      <c r="K144" s="97"/>
      <c r="L144" s="98"/>
      <c r="M144" s="99"/>
      <c r="N144" s="100"/>
      <c r="O144" s="47"/>
      <c r="P144" s="48">
        <f>B144</f>
        <v>30</v>
      </c>
      <c r="Q144" s="49"/>
      <c r="R144" s="47"/>
    </row>
    <row r="145" spans="1:19" ht="15.75" customHeight="1">
      <c r="A145" s="40">
        <v>1501</v>
      </c>
      <c r="B145" s="41"/>
      <c r="C145" s="41">
        <v>23</v>
      </c>
      <c r="D145" s="41"/>
      <c r="E145" s="41"/>
      <c r="F145" s="41"/>
      <c r="G145" s="41"/>
      <c r="H145" s="41"/>
      <c r="I145" s="41"/>
      <c r="J145" s="41"/>
      <c r="K145" s="97"/>
      <c r="L145" s="103"/>
      <c r="M145" s="64"/>
      <c r="N145" s="104"/>
      <c r="O145" s="52">
        <f>IF(C145=0,"",C145/B144)</f>
        <v>0.76666666666666672</v>
      </c>
      <c r="P145" s="53">
        <v>23</v>
      </c>
      <c r="Q145" s="54">
        <f t="shared" ref="Q145:Q152" si="12">IF(P145=0,"",P145/P144)</f>
        <v>0.76666666666666672</v>
      </c>
      <c r="R145" s="54">
        <f t="shared" ref="R145:R152" si="13">IF(P145=0,"",100%-Q145)</f>
        <v>0.23333333333333328</v>
      </c>
    </row>
    <row r="146" spans="1:19" ht="15.75" customHeight="1">
      <c r="A146" s="40">
        <v>1502</v>
      </c>
      <c r="B146" s="41"/>
      <c r="C146" s="41"/>
      <c r="D146" s="41">
        <v>18</v>
      </c>
      <c r="E146" s="41"/>
      <c r="F146" s="41"/>
      <c r="G146" s="41"/>
      <c r="H146" s="41"/>
      <c r="I146" s="41"/>
      <c r="J146" s="41"/>
      <c r="K146" s="97"/>
      <c r="L146" s="103"/>
      <c r="M146" s="64"/>
      <c r="N146" s="104"/>
      <c r="O146" s="52">
        <f>IF(D146=0,"",D146/C145)</f>
        <v>0.78260869565217395</v>
      </c>
      <c r="P146" s="53">
        <v>21</v>
      </c>
      <c r="Q146" s="54">
        <f t="shared" si="12"/>
        <v>0.91304347826086951</v>
      </c>
      <c r="R146" s="54">
        <f t="shared" si="13"/>
        <v>8.6956521739130488E-2</v>
      </c>
      <c r="S146" s="8">
        <f>P146/P144</f>
        <v>0.7</v>
      </c>
    </row>
    <row r="147" spans="1:19" ht="15.75" customHeight="1">
      <c r="A147" s="40">
        <v>1601</v>
      </c>
      <c r="B147" s="41"/>
      <c r="C147" s="41"/>
      <c r="D147" s="41"/>
      <c r="E147" s="41">
        <v>18</v>
      </c>
      <c r="F147" s="41"/>
      <c r="G147" s="41"/>
      <c r="H147" s="41"/>
      <c r="I147" s="41"/>
      <c r="J147" s="41"/>
      <c r="K147" s="97"/>
      <c r="L147" s="103"/>
      <c r="M147" s="64"/>
      <c r="N147" s="104"/>
      <c r="O147" s="52">
        <f>IF(E147=0,"",E147/D146)</f>
        <v>1</v>
      </c>
      <c r="P147" s="53">
        <v>20</v>
      </c>
      <c r="Q147" s="54">
        <f t="shared" si="12"/>
        <v>0.95238095238095233</v>
      </c>
      <c r="R147" s="54">
        <f t="shared" si="13"/>
        <v>4.7619047619047672E-2</v>
      </c>
    </row>
    <row r="148" spans="1:19" ht="15.75" customHeight="1">
      <c r="A148" s="40">
        <v>1602</v>
      </c>
      <c r="B148" s="41"/>
      <c r="C148" s="41"/>
      <c r="D148" s="41"/>
      <c r="E148" s="41"/>
      <c r="F148" s="41">
        <v>14</v>
      </c>
      <c r="G148" s="41"/>
      <c r="H148" s="41"/>
      <c r="I148" s="41"/>
      <c r="J148" s="41"/>
      <c r="K148" s="97"/>
      <c r="L148" s="103"/>
      <c r="M148" s="64"/>
      <c r="N148" s="104"/>
      <c r="O148" s="52">
        <f>IF(F148=0,"",F148/E147)</f>
        <v>0.77777777777777779</v>
      </c>
      <c r="P148" s="53">
        <v>17</v>
      </c>
      <c r="Q148" s="54">
        <f t="shared" si="12"/>
        <v>0.85</v>
      </c>
      <c r="R148" s="54">
        <f t="shared" si="13"/>
        <v>0.15000000000000002</v>
      </c>
    </row>
    <row r="149" spans="1:19" ht="15.75" customHeight="1">
      <c r="A149" s="40">
        <v>1701</v>
      </c>
      <c r="B149" s="41"/>
      <c r="C149" s="41"/>
      <c r="D149" s="41"/>
      <c r="E149" s="41"/>
      <c r="F149" s="41"/>
      <c r="G149" s="41">
        <v>12</v>
      </c>
      <c r="H149" s="41"/>
      <c r="I149" s="41"/>
      <c r="J149" s="41"/>
      <c r="K149" s="97"/>
      <c r="L149" s="103"/>
      <c r="M149" s="64"/>
      <c r="N149" s="104"/>
      <c r="O149" s="52">
        <f>IF(G149=0,"",G149/F148)</f>
        <v>0.8571428571428571</v>
      </c>
      <c r="P149" s="53">
        <v>15</v>
      </c>
      <c r="Q149" s="54">
        <f t="shared" si="12"/>
        <v>0.88235294117647056</v>
      </c>
      <c r="R149" s="54">
        <f t="shared" si="13"/>
        <v>0.11764705882352944</v>
      </c>
    </row>
    <row r="150" spans="1:19" ht="15.75" customHeight="1">
      <c r="A150" s="40">
        <v>1702</v>
      </c>
      <c r="B150" s="41"/>
      <c r="C150" s="41"/>
      <c r="D150" s="41"/>
      <c r="E150" s="41"/>
      <c r="F150" s="41"/>
      <c r="G150" s="41"/>
      <c r="H150" s="41">
        <v>11</v>
      </c>
      <c r="I150" s="41"/>
      <c r="J150" s="41"/>
      <c r="K150" s="97"/>
      <c r="L150" s="103"/>
      <c r="M150" s="64"/>
      <c r="N150" s="104"/>
      <c r="O150" s="52">
        <f>IF(H150=0,"",H150/G149)</f>
        <v>0.91666666666666663</v>
      </c>
      <c r="P150" s="53">
        <v>15</v>
      </c>
      <c r="Q150" s="54">
        <f t="shared" si="12"/>
        <v>1</v>
      </c>
      <c r="R150" s="54">
        <f t="shared" si="13"/>
        <v>0</v>
      </c>
    </row>
    <row r="151" spans="1:19" ht="15.75" customHeight="1">
      <c r="A151" s="40">
        <v>1801</v>
      </c>
      <c r="B151" s="41"/>
      <c r="C151" s="41"/>
      <c r="D151" s="41"/>
      <c r="E151" s="41"/>
      <c r="F151" s="41"/>
      <c r="G151" s="41"/>
      <c r="H151" s="41"/>
      <c r="I151" s="41">
        <v>11</v>
      </c>
      <c r="J151" s="41"/>
      <c r="K151" s="97"/>
      <c r="L151" s="103"/>
      <c r="M151" s="64"/>
      <c r="N151" s="104"/>
      <c r="O151" s="52">
        <f>IF(I151=0,"",I151/H150)</f>
        <v>1</v>
      </c>
      <c r="P151" s="53">
        <v>15</v>
      </c>
      <c r="Q151" s="54">
        <f t="shared" si="12"/>
        <v>1</v>
      </c>
      <c r="R151" s="54">
        <f t="shared" si="13"/>
        <v>0</v>
      </c>
    </row>
    <row r="152" spans="1:19" ht="15.75" customHeight="1">
      <c r="A152" s="40">
        <v>1802</v>
      </c>
      <c r="B152" s="41"/>
      <c r="C152" s="41"/>
      <c r="D152" s="41"/>
      <c r="E152" s="41"/>
      <c r="F152" s="41"/>
      <c r="G152" s="41"/>
      <c r="H152" s="41"/>
      <c r="I152" s="41"/>
      <c r="J152" s="41">
        <v>11</v>
      </c>
      <c r="K152" s="97">
        <v>11</v>
      </c>
      <c r="L152" s="103"/>
      <c r="M152" s="64"/>
      <c r="N152" s="104"/>
      <c r="O152" s="55">
        <f>IF(J152=0,"",J152/I151)</f>
        <v>1</v>
      </c>
      <c r="P152" s="53">
        <v>15</v>
      </c>
      <c r="Q152" s="56">
        <f t="shared" si="12"/>
        <v>1</v>
      </c>
      <c r="R152" s="56">
        <f t="shared" si="13"/>
        <v>0</v>
      </c>
    </row>
    <row r="153" spans="1:19" ht="15.75" customHeight="1">
      <c r="A153" s="40">
        <v>1901</v>
      </c>
      <c r="B153" s="42"/>
      <c r="C153" s="42"/>
      <c r="D153" s="42"/>
      <c r="E153" s="42"/>
      <c r="F153" s="42"/>
      <c r="G153" s="42"/>
      <c r="H153" s="42"/>
      <c r="I153" s="42"/>
      <c r="J153" s="42">
        <v>4</v>
      </c>
      <c r="K153" s="43">
        <v>4</v>
      </c>
      <c r="L153" s="50"/>
      <c r="M153" s="2"/>
      <c r="N153" s="1"/>
      <c r="O153" s="83"/>
      <c r="P153" s="58">
        <v>4</v>
      </c>
      <c r="Q153" s="84"/>
      <c r="R153" s="85"/>
    </row>
    <row r="154" spans="1:19" ht="15.75" customHeight="1">
      <c r="A154" s="40">
        <v>1902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3"/>
      <c r="L154" s="50"/>
      <c r="M154" s="2"/>
      <c r="N154" s="1"/>
      <c r="O154" s="61"/>
      <c r="P154" s="62"/>
      <c r="Q154" s="63"/>
      <c r="R154" s="61"/>
    </row>
    <row r="155" spans="1:19" ht="15.75" customHeight="1">
      <c r="A155" s="40">
        <v>2001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3"/>
      <c r="L155" s="50"/>
      <c r="M155" s="2"/>
      <c r="N155" s="1"/>
      <c r="O155" s="61"/>
      <c r="P155" s="62"/>
      <c r="Q155" s="63"/>
      <c r="R155" s="61"/>
    </row>
    <row r="156" spans="1:19" ht="15.75" customHeight="1">
      <c r="A156" s="40">
        <v>2002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3"/>
      <c r="L156" s="50"/>
      <c r="M156" s="2"/>
      <c r="N156" s="1"/>
      <c r="O156" s="61"/>
      <c r="P156" s="62"/>
      <c r="Q156" s="63"/>
      <c r="R156" s="61"/>
    </row>
    <row r="157" spans="1:19" ht="15.75" customHeight="1">
      <c r="A157" s="40">
        <v>2101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3"/>
      <c r="L157" s="50"/>
      <c r="M157" s="2"/>
      <c r="N157" s="1"/>
      <c r="O157" s="64"/>
      <c r="P157" s="65"/>
      <c r="Q157" s="66"/>
      <c r="R157" s="67"/>
    </row>
    <row r="158" spans="1:19" ht="15.75" customHeight="1">
      <c r="A158" s="40">
        <v>2102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3"/>
      <c r="L158" s="50"/>
      <c r="M158" s="2"/>
      <c r="N158" s="1"/>
      <c r="O158" s="68" t="s">
        <v>58</v>
      </c>
      <c r="P158" s="69">
        <v>9</v>
      </c>
      <c r="Q158" s="70">
        <f>IF(SUM(K146:K158)=0,"",SUM(K146:K158))</f>
        <v>15</v>
      </c>
      <c r="R158" s="71" t="s">
        <v>10</v>
      </c>
    </row>
    <row r="159" spans="1:19" ht="15.75" customHeight="1">
      <c r="A159" s="40">
        <v>2201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3"/>
      <c r="L159" s="50"/>
      <c r="M159" s="2"/>
      <c r="N159" s="1"/>
      <c r="O159" s="72" t="s">
        <v>60</v>
      </c>
      <c r="P159" s="73">
        <f>IF(P158/B144=0,"",P158/B144)</f>
        <v>0.3</v>
      </c>
      <c r="Q159" s="74">
        <f>IF(P158/Q158=0,"",P158/Q158)</f>
        <v>0.6</v>
      </c>
      <c r="R159" s="75" t="s">
        <v>61</v>
      </c>
    </row>
    <row r="160" spans="1:19" ht="15.75" customHeight="1">
      <c r="A160" s="40">
        <v>2202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3"/>
      <c r="L160" s="76"/>
      <c r="M160" s="77"/>
      <c r="N160" s="78"/>
      <c r="O160" s="77"/>
      <c r="P160" s="78"/>
      <c r="Q160" s="78"/>
      <c r="R160" s="79"/>
    </row>
    <row r="161" spans="1:19" ht="18" customHeight="1">
      <c r="A161" s="28"/>
      <c r="B161" s="1"/>
      <c r="C161" s="1"/>
      <c r="D161" s="151" t="s">
        <v>83</v>
      </c>
      <c r="E161" s="152"/>
      <c r="F161" s="152"/>
      <c r="G161" s="152"/>
      <c r="H161" s="152"/>
      <c r="I161" s="152"/>
      <c r="J161" s="153"/>
      <c r="K161" s="80">
        <f>SUM(K144:K157)</f>
        <v>15</v>
      </c>
      <c r="L161" s="81">
        <f>IF(K152=0,"",K152/B144)</f>
        <v>0.36666666666666664</v>
      </c>
      <c r="M161" s="81">
        <f>IF(K161=0,"",K161/B144)</f>
        <v>0.5</v>
      </c>
      <c r="N161" s="81">
        <f>IF(K152=0,"",M161-L161)</f>
        <v>0.13333333333333336</v>
      </c>
      <c r="O161" s="2"/>
      <c r="P161" s="1"/>
      <c r="Q161" s="25"/>
      <c r="R161" s="2"/>
    </row>
    <row r="162" spans="1:19" ht="12.75" customHeight="1"/>
    <row r="163" spans="1:19" ht="12.75" customHeight="1"/>
    <row r="164" spans="1:19" ht="26.25" customHeight="1">
      <c r="B164" s="154" t="s">
        <v>72</v>
      </c>
      <c r="C164" s="155"/>
      <c r="D164" s="155"/>
      <c r="E164" s="155"/>
      <c r="F164" s="155"/>
      <c r="G164" s="155"/>
      <c r="H164" s="155"/>
      <c r="I164" s="155"/>
      <c r="J164" s="155"/>
      <c r="K164" s="39" t="s">
        <v>69</v>
      </c>
      <c r="L164" s="2"/>
      <c r="M164" s="2"/>
      <c r="N164" s="1"/>
      <c r="O164" s="2"/>
      <c r="P164" s="1"/>
      <c r="Q164" s="1"/>
      <c r="R164" s="1"/>
    </row>
    <row r="165" spans="1:19" ht="20.25" customHeight="1">
      <c r="A165" s="156" t="s">
        <v>9</v>
      </c>
      <c r="B165" s="157" t="s">
        <v>73</v>
      </c>
      <c r="C165" s="152"/>
      <c r="D165" s="152"/>
      <c r="E165" s="152"/>
      <c r="F165" s="152"/>
      <c r="G165" s="152"/>
      <c r="H165" s="152"/>
      <c r="I165" s="152"/>
      <c r="J165" s="153"/>
      <c r="K165" s="158" t="s">
        <v>10</v>
      </c>
      <c r="L165" s="150" t="s">
        <v>2</v>
      </c>
      <c r="M165" s="150" t="s">
        <v>3</v>
      </c>
      <c r="N165" s="159" t="s">
        <v>4</v>
      </c>
      <c r="O165" s="150" t="s">
        <v>5</v>
      </c>
      <c r="P165" s="148" t="s">
        <v>6</v>
      </c>
      <c r="Q165" s="148" t="s">
        <v>7</v>
      </c>
      <c r="R165" s="150" t="s">
        <v>8</v>
      </c>
    </row>
    <row r="166" spans="1:19" ht="15.75" customHeight="1">
      <c r="A166" s="149"/>
      <c r="B166" s="40" t="s">
        <v>74</v>
      </c>
      <c r="C166" s="40" t="s">
        <v>75</v>
      </c>
      <c r="D166" s="40" t="s">
        <v>76</v>
      </c>
      <c r="E166" s="40" t="s">
        <v>77</v>
      </c>
      <c r="F166" s="40" t="s">
        <v>78</v>
      </c>
      <c r="G166" s="40" t="s">
        <v>79</v>
      </c>
      <c r="H166" s="40" t="s">
        <v>80</v>
      </c>
      <c r="I166" s="40" t="s">
        <v>81</v>
      </c>
      <c r="J166" s="40" t="s">
        <v>82</v>
      </c>
      <c r="K166" s="149"/>
      <c r="L166" s="149"/>
      <c r="M166" s="149"/>
      <c r="N166" s="149"/>
      <c r="O166" s="149"/>
      <c r="P166" s="149"/>
      <c r="Q166" s="149"/>
      <c r="R166" s="149"/>
    </row>
    <row r="167" spans="1:19" ht="15.75" customHeight="1">
      <c r="A167" s="40">
        <v>1501</v>
      </c>
      <c r="B167" s="41">
        <v>18</v>
      </c>
      <c r="C167" s="41"/>
      <c r="D167" s="41"/>
      <c r="E167" s="41"/>
      <c r="F167" s="41"/>
      <c r="G167" s="41"/>
      <c r="H167" s="41"/>
      <c r="I167" s="41"/>
      <c r="J167" s="41"/>
      <c r="K167" s="97"/>
      <c r="L167" s="98"/>
      <c r="M167" s="99"/>
      <c r="N167" s="100"/>
      <c r="O167" s="47"/>
      <c r="P167" s="48">
        <f>B167</f>
        <v>18</v>
      </c>
      <c r="Q167" s="49"/>
      <c r="R167" s="47"/>
    </row>
    <row r="168" spans="1:19" ht="15.75" customHeight="1">
      <c r="A168" s="40">
        <v>1502</v>
      </c>
      <c r="B168" s="41"/>
      <c r="C168" s="41">
        <v>10</v>
      </c>
      <c r="D168" s="41"/>
      <c r="E168" s="41"/>
      <c r="F168" s="41"/>
      <c r="G168" s="41"/>
      <c r="H168" s="41"/>
      <c r="I168" s="41"/>
      <c r="J168" s="41"/>
      <c r="K168" s="97"/>
      <c r="L168" s="103"/>
      <c r="M168" s="64"/>
      <c r="N168" s="104"/>
      <c r="O168" s="52">
        <f>IF(C168=0,"",C168/B167)</f>
        <v>0.55555555555555558</v>
      </c>
      <c r="P168" s="53">
        <v>10</v>
      </c>
      <c r="Q168" s="54">
        <f t="shared" ref="Q168:Q175" si="14">IF(P168=0,"",P168/P167)</f>
        <v>0.55555555555555558</v>
      </c>
      <c r="R168" s="54">
        <f t="shared" ref="R168:R175" si="15">IF(P168=0,"",100%-Q168)</f>
        <v>0.44444444444444442</v>
      </c>
    </row>
    <row r="169" spans="1:19" ht="15.75" customHeight="1">
      <c r="A169" s="40">
        <v>1601</v>
      </c>
      <c r="B169" s="41"/>
      <c r="C169" s="41"/>
      <c r="D169" s="41">
        <v>9</v>
      </c>
      <c r="E169" s="41"/>
      <c r="F169" s="41"/>
      <c r="G169" s="41"/>
      <c r="H169" s="41"/>
      <c r="I169" s="41"/>
      <c r="J169" s="41"/>
      <c r="K169" s="97"/>
      <c r="L169" s="103"/>
      <c r="M169" s="64"/>
      <c r="N169" s="104"/>
      <c r="O169" s="52">
        <f>IF(D169=0,"",D169/C168)</f>
        <v>0.9</v>
      </c>
      <c r="P169" s="53">
        <v>9</v>
      </c>
      <c r="Q169" s="54">
        <f t="shared" si="14"/>
        <v>0.9</v>
      </c>
      <c r="R169" s="54">
        <f t="shared" si="15"/>
        <v>9.9999999999999978E-2</v>
      </c>
      <c r="S169" s="8">
        <f>P169/P167</f>
        <v>0.5</v>
      </c>
    </row>
    <row r="170" spans="1:19" ht="15.75" customHeight="1">
      <c r="A170" s="40">
        <v>1602</v>
      </c>
      <c r="B170" s="41"/>
      <c r="C170" s="41"/>
      <c r="D170" s="41"/>
      <c r="E170" s="41">
        <v>8</v>
      </c>
      <c r="F170" s="41"/>
      <c r="G170" s="41"/>
      <c r="H170" s="41"/>
      <c r="I170" s="41"/>
      <c r="J170" s="41"/>
      <c r="K170" s="97"/>
      <c r="L170" s="103"/>
      <c r="M170" s="64"/>
      <c r="N170" s="104"/>
      <c r="O170" s="52">
        <f>IF(E170=0,"",E170/D169)</f>
        <v>0.88888888888888884</v>
      </c>
      <c r="P170" s="53">
        <v>8</v>
      </c>
      <c r="Q170" s="54">
        <f t="shared" si="14"/>
        <v>0.88888888888888884</v>
      </c>
      <c r="R170" s="54">
        <f t="shared" si="15"/>
        <v>0.11111111111111116</v>
      </c>
    </row>
    <row r="171" spans="1:19" ht="15.75" customHeight="1">
      <c r="A171" s="40">
        <v>1701</v>
      </c>
      <c r="B171" s="41"/>
      <c r="C171" s="41"/>
      <c r="D171" s="41"/>
      <c r="E171" s="41"/>
      <c r="F171" s="41">
        <v>8</v>
      </c>
      <c r="G171" s="41"/>
      <c r="H171" s="41"/>
      <c r="I171" s="41"/>
      <c r="J171" s="41"/>
      <c r="K171" s="97"/>
      <c r="L171" s="103"/>
      <c r="M171" s="64"/>
      <c r="N171" s="104"/>
      <c r="O171" s="52">
        <f>IF(F171=0,"",F171/E170)</f>
        <v>1</v>
      </c>
      <c r="P171" s="53">
        <v>8</v>
      </c>
      <c r="Q171" s="54">
        <f t="shared" si="14"/>
        <v>1</v>
      </c>
      <c r="R171" s="54">
        <f t="shared" si="15"/>
        <v>0</v>
      </c>
    </row>
    <row r="172" spans="1:19" ht="15.75" customHeight="1">
      <c r="A172" s="40">
        <v>1702</v>
      </c>
      <c r="B172" s="41"/>
      <c r="C172" s="41"/>
      <c r="D172" s="41"/>
      <c r="E172" s="41"/>
      <c r="F172" s="41"/>
      <c r="G172" s="41">
        <v>5</v>
      </c>
      <c r="H172" s="41"/>
      <c r="I172" s="41"/>
      <c r="J172" s="41"/>
      <c r="K172" s="97"/>
      <c r="L172" s="103"/>
      <c r="M172" s="64"/>
      <c r="N172" s="104"/>
      <c r="O172" s="52">
        <f>IF(G172=0,"",G172/F171)</f>
        <v>0.625</v>
      </c>
      <c r="P172" s="53">
        <v>8</v>
      </c>
      <c r="Q172" s="54">
        <f t="shared" si="14"/>
        <v>1</v>
      </c>
      <c r="R172" s="54">
        <f t="shared" si="15"/>
        <v>0</v>
      </c>
    </row>
    <row r="173" spans="1:19" ht="15.75" customHeight="1">
      <c r="A173" s="40">
        <v>1801</v>
      </c>
      <c r="B173" s="41"/>
      <c r="C173" s="41"/>
      <c r="D173" s="41"/>
      <c r="E173" s="41"/>
      <c r="F173" s="41"/>
      <c r="G173" s="41"/>
      <c r="H173" s="41">
        <v>5</v>
      </c>
      <c r="I173" s="41"/>
      <c r="J173" s="41"/>
      <c r="K173" s="97"/>
      <c r="L173" s="103"/>
      <c r="M173" s="64"/>
      <c r="N173" s="104"/>
      <c r="O173" s="52">
        <f>IF(H173=0,"",H173/G172)</f>
        <v>1</v>
      </c>
      <c r="P173" s="53">
        <v>8</v>
      </c>
      <c r="Q173" s="54">
        <f t="shared" si="14"/>
        <v>1</v>
      </c>
      <c r="R173" s="54">
        <f t="shared" si="15"/>
        <v>0</v>
      </c>
    </row>
    <row r="174" spans="1:19" ht="15.75" customHeight="1">
      <c r="A174" s="40">
        <v>1802</v>
      </c>
      <c r="B174" s="41"/>
      <c r="C174" s="41"/>
      <c r="D174" s="41"/>
      <c r="E174" s="41"/>
      <c r="F174" s="41"/>
      <c r="G174" s="41"/>
      <c r="H174" s="41"/>
      <c r="I174" s="41">
        <v>2</v>
      </c>
      <c r="J174" s="41"/>
      <c r="K174" s="97"/>
      <c r="L174" s="103"/>
      <c r="M174" s="64"/>
      <c r="N174" s="104"/>
      <c r="O174" s="52">
        <f>IF(I174=0,"",I174/H173)</f>
        <v>0.4</v>
      </c>
      <c r="P174" s="53">
        <v>7</v>
      </c>
      <c r="Q174" s="54">
        <f t="shared" si="14"/>
        <v>0.875</v>
      </c>
      <c r="R174" s="54">
        <f t="shared" si="15"/>
        <v>0.125</v>
      </c>
    </row>
    <row r="175" spans="1:19" ht="15.75" customHeight="1">
      <c r="A175" s="40">
        <v>1901</v>
      </c>
      <c r="B175" s="41"/>
      <c r="C175" s="41"/>
      <c r="D175" s="41"/>
      <c r="E175" s="41"/>
      <c r="F175" s="41"/>
      <c r="G175" s="41"/>
      <c r="H175" s="41"/>
      <c r="I175" s="41"/>
      <c r="J175" s="41">
        <v>2</v>
      </c>
      <c r="K175" s="97">
        <v>2</v>
      </c>
      <c r="L175" s="103"/>
      <c r="M175" s="64"/>
      <c r="N175" s="104"/>
      <c r="O175" s="55">
        <f>IF(J175=0,"",J175/I174)</f>
        <v>1</v>
      </c>
      <c r="P175" s="53">
        <v>6</v>
      </c>
      <c r="Q175" s="56">
        <f t="shared" si="14"/>
        <v>0.8571428571428571</v>
      </c>
      <c r="R175" s="56">
        <f t="shared" si="15"/>
        <v>0.1428571428571429</v>
      </c>
    </row>
    <row r="176" spans="1:19" ht="15.75" customHeight="1">
      <c r="A176" s="40">
        <v>1902</v>
      </c>
      <c r="B176" s="42"/>
      <c r="C176" s="42"/>
      <c r="D176" s="42"/>
      <c r="E176" s="42"/>
      <c r="F176" s="42"/>
      <c r="G176" s="42"/>
      <c r="H176" s="42"/>
      <c r="I176" s="42"/>
      <c r="J176" s="42">
        <v>2</v>
      </c>
      <c r="K176" s="43">
        <v>2</v>
      </c>
      <c r="L176" s="50"/>
      <c r="M176" s="2"/>
      <c r="N176" s="1"/>
      <c r="O176" s="83"/>
      <c r="P176" s="58">
        <v>5</v>
      </c>
      <c r="Q176" s="84"/>
      <c r="R176" s="85"/>
    </row>
    <row r="177" spans="1:26" ht="15.75" customHeight="1">
      <c r="A177" s="40">
        <v>2001</v>
      </c>
      <c r="B177" s="42"/>
      <c r="C177" s="42"/>
      <c r="D177" s="42"/>
      <c r="E177" s="42"/>
      <c r="F177" s="42"/>
      <c r="G177" s="42"/>
      <c r="H177" s="42"/>
      <c r="I177" s="42"/>
      <c r="J177" s="42">
        <v>1</v>
      </c>
      <c r="K177" s="43"/>
      <c r="L177" s="50"/>
      <c r="M177" s="2"/>
      <c r="N177" s="1"/>
      <c r="O177" s="61"/>
      <c r="P177" s="62">
        <v>2</v>
      </c>
      <c r="Q177" s="63"/>
      <c r="R177" s="61"/>
    </row>
    <row r="178" spans="1:26" ht="15.75" customHeight="1">
      <c r="A178" s="40">
        <v>2002</v>
      </c>
      <c r="B178" s="42"/>
      <c r="C178" s="42"/>
      <c r="D178" s="42"/>
      <c r="E178" s="42"/>
      <c r="F178" s="42"/>
      <c r="G178" s="42"/>
      <c r="H178" s="42"/>
      <c r="I178" s="42"/>
      <c r="J178" s="42">
        <v>1</v>
      </c>
      <c r="K178" s="43">
        <v>1</v>
      </c>
      <c r="L178" s="50"/>
      <c r="M178" s="2"/>
      <c r="N178" s="1"/>
      <c r="O178" s="61"/>
      <c r="P178" s="62">
        <v>2</v>
      </c>
      <c r="Q178" s="63"/>
      <c r="R178" s="61"/>
    </row>
    <row r="179" spans="1:26" ht="15.75" customHeight="1">
      <c r="A179" s="40">
        <v>2101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3"/>
      <c r="L179" s="50"/>
      <c r="M179" s="2"/>
      <c r="N179" s="1"/>
      <c r="O179" s="61"/>
      <c r="P179" s="62"/>
      <c r="Q179" s="63"/>
      <c r="R179" s="61"/>
      <c r="T179" s="1"/>
      <c r="U179" s="1"/>
      <c r="V179" s="1"/>
      <c r="W179" s="1"/>
      <c r="X179" s="1"/>
      <c r="Y179" s="1"/>
      <c r="Z179" s="1"/>
    </row>
    <row r="180" spans="1:26" ht="15.75" customHeight="1">
      <c r="A180" s="40">
        <v>2102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3"/>
      <c r="L180" s="50"/>
      <c r="M180" s="2"/>
      <c r="N180" s="1"/>
      <c r="O180" s="64"/>
      <c r="P180" s="65"/>
      <c r="Q180" s="66"/>
      <c r="R180" s="67"/>
      <c r="T180" s="1"/>
      <c r="U180" s="1"/>
      <c r="V180" s="1"/>
      <c r="W180" s="1"/>
      <c r="X180" s="1"/>
      <c r="Y180" s="1"/>
      <c r="Z180" s="1"/>
    </row>
    <row r="181" spans="1:26" ht="15.75" customHeight="1">
      <c r="A181" s="40">
        <v>2201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3"/>
      <c r="L181" s="50"/>
      <c r="M181" s="2"/>
      <c r="N181" s="1"/>
      <c r="O181" s="68" t="s">
        <v>58</v>
      </c>
      <c r="P181" s="69">
        <v>4</v>
      </c>
      <c r="Q181" s="70">
        <f>IF(SUM(K169:K181)=0,"",SUM(K169:K181))</f>
        <v>5</v>
      </c>
      <c r="R181" s="71" t="s">
        <v>10</v>
      </c>
      <c r="T181" s="1"/>
      <c r="U181" s="1"/>
      <c r="V181" s="1"/>
      <c r="W181" s="1"/>
      <c r="X181" s="1"/>
      <c r="Y181" s="1"/>
      <c r="Z181" s="1"/>
    </row>
    <row r="182" spans="1:26" ht="15.75" customHeight="1">
      <c r="A182" s="40">
        <v>2202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3"/>
      <c r="L182" s="50"/>
      <c r="M182" s="2"/>
      <c r="N182" s="1"/>
      <c r="O182" s="72" t="s">
        <v>60</v>
      </c>
      <c r="P182" s="73">
        <f>IF(P181/B167=0,"",P181/B167)</f>
        <v>0.22222222222222221</v>
      </c>
      <c r="Q182" s="74">
        <f>IF(P181/Q181=0,"",P181/Q181)</f>
        <v>0.8</v>
      </c>
      <c r="R182" s="75" t="s">
        <v>61</v>
      </c>
      <c r="T182" s="1"/>
      <c r="U182" s="1"/>
      <c r="V182" s="1"/>
      <c r="W182" s="1"/>
      <c r="X182" s="1"/>
      <c r="Y182" s="1"/>
      <c r="Z182" s="1"/>
    </row>
    <row r="183" spans="1:26" ht="15.75" customHeight="1">
      <c r="A183" s="40">
        <v>2301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3"/>
      <c r="L183" s="76"/>
      <c r="M183" s="77"/>
      <c r="N183" s="78"/>
      <c r="O183" s="77"/>
      <c r="P183" s="78"/>
      <c r="Q183" s="78"/>
      <c r="R183" s="79"/>
      <c r="T183" s="1"/>
      <c r="U183" s="1"/>
      <c r="V183" s="1"/>
      <c r="W183" s="1"/>
      <c r="X183" s="1"/>
      <c r="Y183" s="1"/>
      <c r="Z183" s="1"/>
    </row>
    <row r="184" spans="1:26" ht="18" customHeight="1">
      <c r="A184" s="28"/>
      <c r="B184" s="1"/>
      <c r="C184" s="1"/>
      <c r="D184" s="151" t="s">
        <v>83</v>
      </c>
      <c r="E184" s="152"/>
      <c r="F184" s="152"/>
      <c r="G184" s="152"/>
      <c r="H184" s="152"/>
      <c r="I184" s="152"/>
      <c r="J184" s="153"/>
      <c r="K184" s="80">
        <f>SUM(K167:K180)</f>
        <v>5</v>
      </c>
      <c r="L184" s="81">
        <f>IF(K175=0,"",K175/B167)</f>
        <v>0.1111111111111111</v>
      </c>
      <c r="M184" s="81">
        <f>IF(K184=0,"",K184/B167)</f>
        <v>0.27777777777777779</v>
      </c>
      <c r="N184" s="81">
        <f>IF(K175=0,"",M184-L184)</f>
        <v>0.16666666666666669</v>
      </c>
      <c r="O184" s="2"/>
      <c r="P184" s="1"/>
      <c r="Q184" s="25"/>
      <c r="R184" s="2"/>
      <c r="T184" s="1"/>
      <c r="U184" s="1"/>
      <c r="V184" s="1"/>
      <c r="W184" s="1"/>
      <c r="X184" s="1"/>
      <c r="Y184" s="1"/>
      <c r="Z184" s="1"/>
    </row>
    <row r="185" spans="1:26" ht="12.75" customHeight="1"/>
    <row r="186" spans="1:26" ht="12.75" customHeight="1"/>
    <row r="187" spans="1:26" ht="26.25" customHeight="1">
      <c r="B187" s="154" t="s">
        <v>72</v>
      </c>
      <c r="C187" s="155"/>
      <c r="D187" s="155"/>
      <c r="E187" s="155"/>
      <c r="F187" s="155"/>
      <c r="G187" s="155"/>
      <c r="H187" s="155"/>
      <c r="I187" s="155"/>
      <c r="J187" s="155"/>
      <c r="K187" s="39" t="s">
        <v>71</v>
      </c>
      <c r="L187" s="2"/>
      <c r="M187" s="2"/>
      <c r="N187" s="1"/>
      <c r="O187" s="2"/>
      <c r="P187" s="1"/>
      <c r="Q187" s="1"/>
      <c r="R187" s="1"/>
    </row>
    <row r="188" spans="1:26" ht="20.25" customHeight="1">
      <c r="A188" s="156" t="s">
        <v>9</v>
      </c>
      <c r="B188" s="157" t="s">
        <v>73</v>
      </c>
      <c r="C188" s="152"/>
      <c r="D188" s="152"/>
      <c r="E188" s="152"/>
      <c r="F188" s="152"/>
      <c r="G188" s="152"/>
      <c r="H188" s="152"/>
      <c r="I188" s="152"/>
      <c r="J188" s="153"/>
      <c r="K188" s="158" t="s">
        <v>10</v>
      </c>
      <c r="L188" s="150" t="s">
        <v>2</v>
      </c>
      <c r="M188" s="150" t="s">
        <v>3</v>
      </c>
      <c r="N188" s="159" t="s">
        <v>4</v>
      </c>
      <c r="O188" s="150" t="s">
        <v>5</v>
      </c>
      <c r="P188" s="148" t="s">
        <v>6</v>
      </c>
      <c r="Q188" s="148" t="s">
        <v>7</v>
      </c>
      <c r="R188" s="150" t="s">
        <v>8</v>
      </c>
    </row>
    <row r="189" spans="1:26" ht="15.75" customHeight="1">
      <c r="A189" s="149"/>
      <c r="B189" s="40" t="s">
        <v>74</v>
      </c>
      <c r="C189" s="40" t="s">
        <v>75</v>
      </c>
      <c r="D189" s="40" t="s">
        <v>76</v>
      </c>
      <c r="E189" s="40" t="s">
        <v>77</v>
      </c>
      <c r="F189" s="40" t="s">
        <v>78</v>
      </c>
      <c r="G189" s="40" t="s">
        <v>79</v>
      </c>
      <c r="H189" s="40" t="s">
        <v>80</v>
      </c>
      <c r="I189" s="40" t="s">
        <v>81</v>
      </c>
      <c r="J189" s="40" t="s">
        <v>82</v>
      </c>
      <c r="K189" s="149"/>
      <c r="L189" s="149"/>
      <c r="M189" s="149"/>
      <c r="N189" s="149"/>
      <c r="O189" s="149"/>
      <c r="P189" s="149"/>
      <c r="Q189" s="149"/>
      <c r="R189" s="149"/>
    </row>
    <row r="190" spans="1:26" ht="15.75" customHeight="1">
      <c r="A190" s="40">
        <v>1502</v>
      </c>
      <c r="B190" s="41">
        <v>41</v>
      </c>
      <c r="C190" s="41"/>
      <c r="D190" s="41"/>
      <c r="E190" s="41"/>
      <c r="F190" s="41"/>
      <c r="G190" s="41"/>
      <c r="H190" s="41"/>
      <c r="I190" s="41"/>
      <c r="J190" s="41"/>
      <c r="K190" s="97"/>
      <c r="L190" s="98"/>
      <c r="M190" s="99"/>
      <c r="N190" s="100"/>
      <c r="O190" s="47"/>
      <c r="P190" s="48">
        <f>B190</f>
        <v>41</v>
      </c>
      <c r="Q190" s="49"/>
      <c r="R190" s="47"/>
    </row>
    <row r="191" spans="1:26" ht="15.75" customHeight="1">
      <c r="A191" s="40">
        <v>1601</v>
      </c>
      <c r="B191" s="41"/>
      <c r="C191" s="41">
        <v>26</v>
      </c>
      <c r="D191" s="41"/>
      <c r="E191" s="41"/>
      <c r="F191" s="41"/>
      <c r="G191" s="41"/>
      <c r="H191" s="41"/>
      <c r="I191" s="41"/>
      <c r="J191" s="41"/>
      <c r="K191" s="97"/>
      <c r="L191" s="103"/>
      <c r="M191" s="64"/>
      <c r="N191" s="104"/>
      <c r="O191" s="52">
        <f>IF(C191=0,"",C191/B190)</f>
        <v>0.63414634146341464</v>
      </c>
      <c r="P191" s="53">
        <v>26</v>
      </c>
      <c r="Q191" s="54">
        <f t="shared" ref="Q191:Q198" si="16">IF(P191=0,"",P191/P190)</f>
        <v>0.63414634146341464</v>
      </c>
      <c r="R191" s="54">
        <f t="shared" ref="R191:R198" si="17">IF(P191=0,"",100%-Q191)</f>
        <v>0.36585365853658536</v>
      </c>
    </row>
    <row r="192" spans="1:26" ht="15.75" customHeight="1">
      <c r="A192" s="40">
        <v>1602</v>
      </c>
      <c r="B192" s="41"/>
      <c r="C192" s="41"/>
      <c r="D192" s="41">
        <v>17</v>
      </c>
      <c r="E192" s="41"/>
      <c r="F192" s="41"/>
      <c r="G192" s="41"/>
      <c r="H192" s="41"/>
      <c r="I192" s="41"/>
      <c r="J192" s="41"/>
      <c r="K192" s="97"/>
      <c r="L192" s="103"/>
      <c r="M192" s="64"/>
      <c r="N192" s="104"/>
      <c r="O192" s="52">
        <f>IF(D192=0,"",D192/C191)</f>
        <v>0.65384615384615385</v>
      </c>
      <c r="P192" s="53">
        <v>20</v>
      </c>
      <c r="Q192" s="54">
        <f t="shared" si="16"/>
        <v>0.76923076923076927</v>
      </c>
      <c r="R192" s="54">
        <f t="shared" si="17"/>
        <v>0.23076923076923073</v>
      </c>
      <c r="S192" s="8">
        <f>P192/P190</f>
        <v>0.48780487804878048</v>
      </c>
    </row>
    <row r="193" spans="1:18" ht="15.75" customHeight="1">
      <c r="A193" s="40">
        <v>1701</v>
      </c>
      <c r="B193" s="41"/>
      <c r="C193" s="41"/>
      <c r="D193" s="41"/>
      <c r="E193" s="41">
        <v>17</v>
      </c>
      <c r="F193" s="41"/>
      <c r="G193" s="41"/>
      <c r="H193" s="41"/>
      <c r="I193" s="41"/>
      <c r="J193" s="41"/>
      <c r="K193" s="97"/>
      <c r="L193" s="103"/>
      <c r="M193" s="64"/>
      <c r="N193" s="104"/>
      <c r="O193" s="52">
        <f>IF(E193=0,"",E193/D192)</f>
        <v>1</v>
      </c>
      <c r="P193" s="53">
        <v>18</v>
      </c>
      <c r="Q193" s="54">
        <f t="shared" si="16"/>
        <v>0.9</v>
      </c>
      <c r="R193" s="54">
        <f t="shared" si="17"/>
        <v>9.9999999999999978E-2</v>
      </c>
    </row>
    <row r="194" spans="1:18" ht="15.75" customHeight="1">
      <c r="A194" s="40">
        <v>1702</v>
      </c>
      <c r="B194" s="41"/>
      <c r="C194" s="41"/>
      <c r="D194" s="41"/>
      <c r="E194" s="41"/>
      <c r="F194" s="41">
        <v>11</v>
      </c>
      <c r="G194" s="41"/>
      <c r="H194" s="41"/>
      <c r="I194" s="41"/>
      <c r="J194" s="41"/>
      <c r="K194" s="97"/>
      <c r="L194" s="103"/>
      <c r="M194" s="64"/>
      <c r="N194" s="104"/>
      <c r="O194" s="52">
        <f>IF(F194=0,"",F194/E193)</f>
        <v>0.6470588235294118</v>
      </c>
      <c r="P194" s="53">
        <v>15</v>
      </c>
      <c r="Q194" s="54">
        <f t="shared" si="16"/>
        <v>0.83333333333333337</v>
      </c>
      <c r="R194" s="54">
        <f t="shared" si="17"/>
        <v>0.16666666666666663</v>
      </c>
    </row>
    <row r="195" spans="1:18" ht="15.75" customHeight="1">
      <c r="A195" s="40">
        <v>1801</v>
      </c>
      <c r="B195" s="41"/>
      <c r="C195" s="41"/>
      <c r="D195" s="41"/>
      <c r="E195" s="41"/>
      <c r="F195" s="41"/>
      <c r="G195" s="41">
        <v>10</v>
      </c>
      <c r="H195" s="41"/>
      <c r="I195" s="41"/>
      <c r="J195" s="41"/>
      <c r="K195" s="97"/>
      <c r="L195" s="103"/>
      <c r="M195" s="64"/>
      <c r="N195" s="104"/>
      <c r="O195" s="52">
        <f>IF(G195=0,"",G195/F194)</f>
        <v>0.90909090909090906</v>
      </c>
      <c r="P195" s="53">
        <v>14</v>
      </c>
      <c r="Q195" s="54">
        <f t="shared" si="16"/>
        <v>0.93333333333333335</v>
      </c>
      <c r="R195" s="54">
        <f t="shared" si="17"/>
        <v>6.6666666666666652E-2</v>
      </c>
    </row>
    <row r="196" spans="1:18" ht="15.75" customHeight="1">
      <c r="A196" s="40">
        <v>1802</v>
      </c>
      <c r="B196" s="41"/>
      <c r="C196" s="41"/>
      <c r="D196" s="41"/>
      <c r="E196" s="41"/>
      <c r="F196" s="41"/>
      <c r="G196" s="41"/>
      <c r="H196" s="41">
        <v>10</v>
      </c>
      <c r="I196" s="41"/>
      <c r="J196" s="41"/>
      <c r="K196" s="97"/>
      <c r="L196" s="103"/>
      <c r="M196" s="64"/>
      <c r="N196" s="104"/>
      <c r="O196" s="52">
        <f>IF(H196=0,"",H196/G195)</f>
        <v>1</v>
      </c>
      <c r="P196" s="53">
        <v>14</v>
      </c>
      <c r="Q196" s="54">
        <f t="shared" si="16"/>
        <v>1</v>
      </c>
      <c r="R196" s="54">
        <f t="shared" si="17"/>
        <v>0</v>
      </c>
    </row>
    <row r="197" spans="1:18" ht="15.75" customHeight="1">
      <c r="A197" s="40">
        <v>1901</v>
      </c>
      <c r="B197" s="41"/>
      <c r="C197" s="41"/>
      <c r="D197" s="41"/>
      <c r="E197" s="41"/>
      <c r="F197" s="41"/>
      <c r="G197" s="41"/>
      <c r="H197" s="41"/>
      <c r="I197" s="41">
        <v>10</v>
      </c>
      <c r="J197" s="41"/>
      <c r="K197" s="97"/>
      <c r="L197" s="103"/>
      <c r="M197" s="64"/>
      <c r="N197" s="104"/>
      <c r="O197" s="52">
        <f>IF(I197=0,"",I197/H196)</f>
        <v>1</v>
      </c>
      <c r="P197" s="53">
        <v>14</v>
      </c>
      <c r="Q197" s="54">
        <f t="shared" si="16"/>
        <v>1</v>
      </c>
      <c r="R197" s="54">
        <f t="shared" si="17"/>
        <v>0</v>
      </c>
    </row>
    <row r="198" spans="1:18" ht="15.75" customHeight="1">
      <c r="A198" s="40">
        <v>1902</v>
      </c>
      <c r="B198" s="41"/>
      <c r="C198" s="41"/>
      <c r="D198" s="41"/>
      <c r="E198" s="41"/>
      <c r="F198" s="41"/>
      <c r="G198" s="41"/>
      <c r="H198" s="41"/>
      <c r="I198" s="41"/>
      <c r="J198" s="41">
        <v>10</v>
      </c>
      <c r="K198" s="97">
        <v>10</v>
      </c>
      <c r="L198" s="103"/>
      <c r="M198" s="64"/>
      <c r="N198" s="104"/>
      <c r="O198" s="55">
        <f>IF(J198=0,"",J198/I197)</f>
        <v>1</v>
      </c>
      <c r="P198" s="53">
        <v>14</v>
      </c>
      <c r="Q198" s="56">
        <f t="shared" si="16"/>
        <v>1</v>
      </c>
      <c r="R198" s="56">
        <f t="shared" si="17"/>
        <v>0</v>
      </c>
    </row>
    <row r="199" spans="1:18" ht="15.75" customHeight="1">
      <c r="A199" s="40">
        <v>2001</v>
      </c>
      <c r="B199" s="42"/>
      <c r="C199" s="42"/>
      <c r="D199" s="42"/>
      <c r="E199" s="42"/>
      <c r="F199" s="42"/>
      <c r="G199" s="42"/>
      <c r="H199" s="42"/>
      <c r="I199" s="42"/>
      <c r="J199" s="42">
        <v>3</v>
      </c>
      <c r="K199" s="43">
        <v>2</v>
      </c>
      <c r="L199" s="50"/>
      <c r="M199" s="2"/>
      <c r="N199" s="1"/>
      <c r="O199" s="83"/>
      <c r="P199" s="58">
        <v>4</v>
      </c>
      <c r="Q199" s="84"/>
      <c r="R199" s="85"/>
    </row>
    <row r="200" spans="1:18" ht="15.75" customHeight="1">
      <c r="A200" s="40">
        <v>2002</v>
      </c>
      <c r="B200" s="42"/>
      <c r="C200" s="42"/>
      <c r="D200" s="42"/>
      <c r="E200" s="42"/>
      <c r="F200" s="42"/>
      <c r="G200" s="42"/>
      <c r="H200" s="42"/>
      <c r="I200" s="42"/>
      <c r="J200" s="42">
        <v>1</v>
      </c>
      <c r="K200" s="43">
        <v>1</v>
      </c>
      <c r="L200" s="50"/>
      <c r="M200" s="2"/>
      <c r="N200" s="1"/>
      <c r="O200" s="61"/>
      <c r="P200" s="62">
        <v>1</v>
      </c>
      <c r="Q200" s="63"/>
      <c r="R200" s="61"/>
    </row>
    <row r="201" spans="1:18" ht="15.75" customHeight="1">
      <c r="A201" s="40">
        <v>2101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3"/>
      <c r="L201" s="50"/>
      <c r="M201" s="2"/>
      <c r="N201" s="1"/>
      <c r="O201" s="61"/>
      <c r="P201" s="62"/>
      <c r="Q201" s="63"/>
      <c r="R201" s="61"/>
    </row>
    <row r="202" spans="1:18" ht="15.75" customHeight="1">
      <c r="A202" s="40">
        <v>2102</v>
      </c>
      <c r="B202" s="42"/>
      <c r="C202" s="42"/>
      <c r="D202" s="42"/>
      <c r="E202" s="42"/>
      <c r="F202" s="42"/>
      <c r="G202" s="42"/>
      <c r="H202" s="42"/>
      <c r="I202" s="42"/>
      <c r="J202" s="42"/>
      <c r="K202" s="43"/>
      <c r="L202" s="50"/>
      <c r="M202" s="2"/>
      <c r="N202" s="1"/>
      <c r="O202" s="61"/>
      <c r="P202" s="62"/>
      <c r="Q202" s="63"/>
      <c r="R202" s="61"/>
    </row>
    <row r="203" spans="1:18" ht="15.75" customHeight="1">
      <c r="A203" s="40">
        <v>2201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3"/>
      <c r="L203" s="50"/>
      <c r="M203" s="2"/>
      <c r="N203" s="1"/>
      <c r="O203" s="64"/>
      <c r="P203" s="65"/>
      <c r="Q203" s="66"/>
      <c r="R203" s="67"/>
    </row>
    <row r="204" spans="1:18" ht="15.75" customHeight="1">
      <c r="A204" s="40">
        <v>2202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3"/>
      <c r="L204" s="50"/>
      <c r="M204" s="2"/>
      <c r="N204" s="1"/>
      <c r="O204" s="68" t="s">
        <v>58</v>
      </c>
      <c r="P204" s="69">
        <v>8</v>
      </c>
      <c r="Q204" s="70">
        <f>IF(SUM(K192:K204)=0,"",SUM(K192:K204))</f>
        <v>13</v>
      </c>
      <c r="R204" s="71" t="s">
        <v>10</v>
      </c>
    </row>
    <row r="205" spans="1:18" ht="15.75" customHeight="1">
      <c r="A205" s="40">
        <v>2301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3"/>
      <c r="L205" s="50"/>
      <c r="M205" s="2"/>
      <c r="N205" s="1"/>
      <c r="O205" s="72" t="s">
        <v>60</v>
      </c>
      <c r="P205" s="73">
        <f>IF(P204/B190=0,"",P204/B190)</f>
        <v>0.1951219512195122</v>
      </c>
      <c r="Q205" s="74">
        <f>IF(P204/Q204=0,"",P204/Q204)</f>
        <v>0.61538461538461542</v>
      </c>
      <c r="R205" s="75" t="s">
        <v>61</v>
      </c>
    </row>
    <row r="206" spans="1:18" ht="15.75" customHeight="1">
      <c r="A206" s="40">
        <v>2302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3"/>
      <c r="L206" s="76"/>
      <c r="M206" s="77"/>
      <c r="N206" s="78"/>
      <c r="O206" s="77"/>
      <c r="P206" s="78"/>
      <c r="Q206" s="78"/>
      <c r="R206" s="79"/>
    </row>
    <row r="207" spans="1:18" ht="18" customHeight="1">
      <c r="A207" s="28"/>
      <c r="B207" s="1"/>
      <c r="C207" s="1"/>
      <c r="D207" s="151" t="s">
        <v>83</v>
      </c>
      <c r="E207" s="152"/>
      <c r="F207" s="152"/>
      <c r="G207" s="152"/>
      <c r="H207" s="152"/>
      <c r="I207" s="152"/>
      <c r="J207" s="153"/>
      <c r="K207" s="80">
        <f>SUM(K190:K203)</f>
        <v>13</v>
      </c>
      <c r="L207" s="81">
        <f>IF(K198=0,"",K198/B190)</f>
        <v>0.24390243902439024</v>
      </c>
      <c r="M207" s="81">
        <f>IF(K207=0,"",K207/B190)</f>
        <v>0.31707317073170732</v>
      </c>
      <c r="N207" s="81">
        <f>IF(K198=0,"",M207-L207)</f>
        <v>7.3170731707317083E-2</v>
      </c>
      <c r="O207" s="2"/>
      <c r="P207" s="1"/>
      <c r="Q207" s="25"/>
      <c r="R207" s="2"/>
    </row>
    <row r="208" spans="1:18" ht="12.75" customHeight="1"/>
    <row r="209" spans="1:19" ht="12.75" customHeight="1"/>
    <row r="210" spans="1:19" ht="26.25" customHeight="1">
      <c r="B210" s="154" t="s">
        <v>72</v>
      </c>
      <c r="C210" s="155"/>
      <c r="D210" s="155"/>
      <c r="E210" s="155"/>
      <c r="F210" s="155"/>
      <c r="G210" s="155"/>
      <c r="H210" s="155"/>
      <c r="I210" s="155"/>
      <c r="J210" s="155"/>
      <c r="K210" s="39" t="s">
        <v>84</v>
      </c>
      <c r="L210" s="2"/>
      <c r="M210" s="2"/>
      <c r="N210" s="1"/>
      <c r="O210" s="2"/>
      <c r="P210" s="1"/>
      <c r="Q210" s="1"/>
      <c r="R210" s="1"/>
    </row>
    <row r="211" spans="1:19" ht="20.25" customHeight="1">
      <c r="A211" s="156" t="s">
        <v>9</v>
      </c>
      <c r="B211" s="157" t="s">
        <v>73</v>
      </c>
      <c r="C211" s="152"/>
      <c r="D211" s="152"/>
      <c r="E211" s="152"/>
      <c r="F211" s="152"/>
      <c r="G211" s="152"/>
      <c r="H211" s="152"/>
      <c r="I211" s="152"/>
      <c r="J211" s="153"/>
      <c r="K211" s="158" t="s">
        <v>10</v>
      </c>
      <c r="L211" s="150" t="s">
        <v>2</v>
      </c>
      <c r="M211" s="150" t="s">
        <v>3</v>
      </c>
      <c r="N211" s="159" t="s">
        <v>4</v>
      </c>
      <c r="O211" s="150" t="s">
        <v>5</v>
      </c>
      <c r="P211" s="148" t="s">
        <v>6</v>
      </c>
      <c r="Q211" s="148" t="s">
        <v>7</v>
      </c>
      <c r="R211" s="150" t="s">
        <v>8</v>
      </c>
    </row>
    <row r="212" spans="1:19" ht="15.75" customHeight="1">
      <c r="A212" s="149"/>
      <c r="B212" s="40" t="s">
        <v>74</v>
      </c>
      <c r="C212" s="40" t="s">
        <v>75</v>
      </c>
      <c r="D212" s="40" t="s">
        <v>76</v>
      </c>
      <c r="E212" s="40" t="s">
        <v>77</v>
      </c>
      <c r="F212" s="40" t="s">
        <v>78</v>
      </c>
      <c r="G212" s="40" t="s">
        <v>79</v>
      </c>
      <c r="H212" s="40" t="s">
        <v>80</v>
      </c>
      <c r="I212" s="40" t="s">
        <v>81</v>
      </c>
      <c r="J212" s="40" t="s">
        <v>82</v>
      </c>
      <c r="K212" s="149"/>
      <c r="L212" s="149"/>
      <c r="M212" s="149"/>
      <c r="N212" s="149"/>
      <c r="O212" s="149"/>
      <c r="P212" s="149"/>
      <c r="Q212" s="149"/>
      <c r="R212" s="149"/>
    </row>
    <row r="213" spans="1:19" ht="15.75" customHeight="1">
      <c r="A213" s="40">
        <v>1601</v>
      </c>
      <c r="B213" s="41">
        <v>12</v>
      </c>
      <c r="C213" s="41"/>
      <c r="D213" s="41"/>
      <c r="E213" s="41"/>
      <c r="F213" s="42"/>
      <c r="G213" s="42"/>
      <c r="H213" s="42"/>
      <c r="I213" s="42"/>
      <c r="J213" s="42"/>
      <c r="K213" s="43"/>
      <c r="L213" s="44"/>
      <c r="M213" s="45"/>
      <c r="N213" s="46"/>
      <c r="O213" s="47"/>
      <c r="P213" s="48">
        <f>B213</f>
        <v>12</v>
      </c>
      <c r="Q213" s="49"/>
      <c r="R213" s="47"/>
    </row>
    <row r="214" spans="1:19" ht="15.75" customHeight="1">
      <c r="A214" s="40">
        <v>1602</v>
      </c>
      <c r="B214" s="41"/>
      <c r="C214" s="41">
        <v>11</v>
      </c>
      <c r="D214" s="41"/>
      <c r="E214" s="41"/>
      <c r="F214" s="42"/>
      <c r="G214" s="42"/>
      <c r="H214" s="42"/>
      <c r="I214" s="42"/>
      <c r="J214" s="42"/>
      <c r="K214" s="43"/>
      <c r="L214" s="50"/>
      <c r="M214" s="2"/>
      <c r="N214" s="51"/>
      <c r="O214" s="52">
        <f>IF(C214=0,"",C214/B213)</f>
        <v>0.91666666666666663</v>
      </c>
      <c r="P214" s="53">
        <v>11</v>
      </c>
      <c r="Q214" s="54">
        <f t="shared" ref="Q214:Q221" si="18">IF(P214=0,"",P214/P213)</f>
        <v>0.91666666666666663</v>
      </c>
      <c r="R214" s="54">
        <f t="shared" ref="R214:R221" si="19">IF(P214=0,"",100%-Q214)</f>
        <v>8.333333333333337E-2</v>
      </c>
    </row>
    <row r="215" spans="1:19" ht="15.75" customHeight="1">
      <c r="A215" s="40">
        <v>1701</v>
      </c>
      <c r="B215" s="41"/>
      <c r="C215" s="41"/>
      <c r="D215" s="41">
        <v>11</v>
      </c>
      <c r="E215" s="41"/>
      <c r="F215" s="42"/>
      <c r="G215" s="42"/>
      <c r="H215" s="42"/>
      <c r="I215" s="42"/>
      <c r="J215" s="42"/>
      <c r="K215" s="43"/>
      <c r="L215" s="50"/>
      <c r="M215" s="2"/>
      <c r="N215" s="51"/>
      <c r="O215" s="52">
        <f>IF(D215=0,"",D215/C214)</f>
        <v>1</v>
      </c>
      <c r="P215" s="53">
        <v>11</v>
      </c>
      <c r="Q215" s="54">
        <f t="shared" si="18"/>
        <v>1</v>
      </c>
      <c r="R215" s="54">
        <f t="shared" si="19"/>
        <v>0</v>
      </c>
      <c r="S215" s="8">
        <f>P215/P213</f>
        <v>0.91666666666666663</v>
      </c>
    </row>
    <row r="216" spans="1:19" ht="15.75" customHeight="1">
      <c r="A216" s="40">
        <v>1702</v>
      </c>
      <c r="B216" s="41"/>
      <c r="C216" s="41"/>
      <c r="D216" s="41"/>
      <c r="E216" s="41">
        <v>6</v>
      </c>
      <c r="F216" s="42"/>
      <c r="G216" s="42"/>
      <c r="H216" s="42"/>
      <c r="I216" s="42"/>
      <c r="J216" s="42"/>
      <c r="K216" s="43"/>
      <c r="L216" s="50"/>
      <c r="M216" s="2"/>
      <c r="N216" s="51"/>
      <c r="O216" s="52">
        <f>IF(E216=0,"",E216/D215)</f>
        <v>0.54545454545454541</v>
      </c>
      <c r="P216" s="53">
        <v>7</v>
      </c>
      <c r="Q216" s="54">
        <f t="shared" si="18"/>
        <v>0.63636363636363635</v>
      </c>
      <c r="R216" s="54">
        <f t="shared" si="19"/>
        <v>0.36363636363636365</v>
      </c>
    </row>
    <row r="217" spans="1:19" ht="15.75" customHeight="1">
      <c r="A217" s="40">
        <v>1801</v>
      </c>
      <c r="B217" s="42"/>
      <c r="C217" s="42"/>
      <c r="D217" s="42"/>
      <c r="E217" s="42"/>
      <c r="F217" s="42">
        <v>2</v>
      </c>
      <c r="G217" s="42"/>
      <c r="H217" s="42"/>
      <c r="I217" s="42"/>
      <c r="J217" s="42"/>
      <c r="K217" s="43"/>
      <c r="L217" s="50"/>
      <c r="M217" s="2"/>
      <c r="N217" s="51"/>
      <c r="O217" s="52">
        <f>IF(F217=0,"",F217/E216)</f>
        <v>0.33333333333333331</v>
      </c>
      <c r="P217" s="53">
        <v>5</v>
      </c>
      <c r="Q217" s="54">
        <f t="shared" si="18"/>
        <v>0.7142857142857143</v>
      </c>
      <c r="R217" s="54">
        <f t="shared" si="19"/>
        <v>0.2857142857142857</v>
      </c>
    </row>
    <row r="218" spans="1:19" ht="15.75" customHeight="1">
      <c r="A218" s="40">
        <v>1802</v>
      </c>
      <c r="B218" s="42"/>
      <c r="C218" s="42"/>
      <c r="D218" s="42"/>
      <c r="E218" s="42"/>
      <c r="F218" s="42"/>
      <c r="G218" s="42">
        <v>2</v>
      </c>
      <c r="H218" s="42"/>
      <c r="I218" s="42"/>
      <c r="J218" s="42"/>
      <c r="K218" s="43"/>
      <c r="L218" s="50"/>
      <c r="M218" s="2"/>
      <c r="N218" s="51"/>
      <c r="O218" s="52">
        <f>IF(G218=0,"",G218/F217)</f>
        <v>1</v>
      </c>
      <c r="P218" s="53">
        <v>5</v>
      </c>
      <c r="Q218" s="54">
        <f t="shared" si="18"/>
        <v>1</v>
      </c>
      <c r="R218" s="54">
        <f t="shared" si="19"/>
        <v>0</v>
      </c>
    </row>
    <row r="219" spans="1:19" ht="15.75" customHeight="1">
      <c r="A219" s="40">
        <v>1901</v>
      </c>
      <c r="B219" s="42"/>
      <c r="C219" s="42"/>
      <c r="D219" s="42"/>
      <c r="E219" s="42"/>
      <c r="F219" s="42"/>
      <c r="G219" s="42"/>
      <c r="H219" s="42">
        <v>2</v>
      </c>
      <c r="I219" s="42"/>
      <c r="J219" s="42"/>
      <c r="K219" s="43"/>
      <c r="L219" s="50"/>
      <c r="M219" s="2"/>
      <c r="N219" s="51"/>
      <c r="O219" s="52">
        <f>IF(H219=0,"",H219/G218)</f>
        <v>1</v>
      </c>
      <c r="P219" s="53">
        <v>5</v>
      </c>
      <c r="Q219" s="54">
        <f t="shared" si="18"/>
        <v>1</v>
      </c>
      <c r="R219" s="54">
        <f t="shared" si="19"/>
        <v>0</v>
      </c>
    </row>
    <row r="220" spans="1:19" ht="15.75" customHeight="1">
      <c r="A220" s="40">
        <v>1902</v>
      </c>
      <c r="B220" s="42"/>
      <c r="C220" s="42"/>
      <c r="D220" s="42"/>
      <c r="E220" s="42"/>
      <c r="F220" s="42"/>
      <c r="G220" s="42"/>
      <c r="H220" s="42"/>
      <c r="I220" s="42">
        <v>2</v>
      </c>
      <c r="J220" s="42"/>
      <c r="K220" s="43"/>
      <c r="L220" s="50"/>
      <c r="M220" s="2"/>
      <c r="N220" s="51"/>
      <c r="O220" s="52">
        <f>IF(I220=0,"",I220/H219)</f>
        <v>1</v>
      </c>
      <c r="P220" s="53">
        <v>5</v>
      </c>
      <c r="Q220" s="54">
        <f t="shared" si="18"/>
        <v>1</v>
      </c>
      <c r="R220" s="54">
        <f t="shared" si="19"/>
        <v>0</v>
      </c>
    </row>
    <row r="221" spans="1:19" ht="15.75" customHeight="1">
      <c r="A221" s="40">
        <v>2001</v>
      </c>
      <c r="B221" s="42"/>
      <c r="C221" s="42"/>
      <c r="D221" s="42"/>
      <c r="E221" s="42"/>
      <c r="F221" s="42"/>
      <c r="G221" s="42"/>
      <c r="H221" s="42"/>
      <c r="I221" s="42"/>
      <c r="J221" s="42">
        <v>2</v>
      </c>
      <c r="K221" s="43">
        <v>2</v>
      </c>
      <c r="L221" s="50"/>
      <c r="M221" s="2"/>
      <c r="N221" s="51"/>
      <c r="O221" s="55">
        <f>IF(J221=0,"",J221/I220)</f>
        <v>1</v>
      </c>
      <c r="P221" s="53">
        <v>5</v>
      </c>
      <c r="Q221" s="56">
        <f t="shared" si="18"/>
        <v>1</v>
      </c>
      <c r="R221" s="56">
        <f t="shared" si="19"/>
        <v>0</v>
      </c>
    </row>
    <row r="222" spans="1:19" ht="15.75" customHeight="1">
      <c r="A222" s="40">
        <v>2002</v>
      </c>
      <c r="B222" s="42"/>
      <c r="C222" s="42"/>
      <c r="D222" s="42"/>
      <c r="E222" s="42"/>
      <c r="F222" s="42"/>
      <c r="G222" s="42"/>
      <c r="H222" s="42"/>
      <c r="I222" s="42"/>
      <c r="J222" s="42">
        <v>2</v>
      </c>
      <c r="K222" s="43">
        <v>2</v>
      </c>
      <c r="L222" s="50"/>
      <c r="M222" s="2"/>
      <c r="N222" s="1"/>
      <c r="O222" s="83"/>
      <c r="P222" s="58">
        <v>3</v>
      </c>
      <c r="Q222" s="84"/>
      <c r="R222" s="85"/>
    </row>
    <row r="223" spans="1:19" ht="15.75" customHeight="1">
      <c r="A223" s="40">
        <v>2101</v>
      </c>
      <c r="B223" s="42"/>
      <c r="C223" s="42"/>
      <c r="D223" s="42"/>
      <c r="E223" s="42"/>
      <c r="F223" s="42"/>
      <c r="G223" s="42"/>
      <c r="H223" s="42"/>
      <c r="I223" s="42"/>
      <c r="J223" s="42">
        <v>1</v>
      </c>
      <c r="K223" s="43">
        <v>1</v>
      </c>
      <c r="L223" s="50"/>
      <c r="M223" s="2"/>
      <c r="N223" s="1"/>
      <c r="O223" s="61"/>
      <c r="P223" s="62">
        <v>1</v>
      </c>
      <c r="Q223" s="63"/>
      <c r="R223" s="61"/>
    </row>
    <row r="224" spans="1:19" ht="15.75" customHeight="1">
      <c r="A224" s="40">
        <v>2102</v>
      </c>
      <c r="B224" s="42"/>
      <c r="C224" s="42"/>
      <c r="D224" s="42"/>
      <c r="E224" s="42"/>
      <c r="F224" s="42"/>
      <c r="G224" s="42"/>
      <c r="H224" s="42"/>
      <c r="I224" s="42"/>
      <c r="J224" s="42"/>
      <c r="K224" s="43"/>
      <c r="L224" s="50"/>
      <c r="M224" s="2"/>
      <c r="N224" s="1"/>
      <c r="O224" s="61"/>
      <c r="P224" s="62"/>
      <c r="Q224" s="63"/>
      <c r="R224" s="61"/>
    </row>
    <row r="225" spans="1:19" ht="15.75" customHeight="1">
      <c r="A225" s="40">
        <v>2201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3"/>
      <c r="L225" s="50"/>
      <c r="M225" s="2"/>
      <c r="N225" s="1"/>
      <c r="O225" s="61"/>
      <c r="P225" s="62"/>
      <c r="Q225" s="63"/>
      <c r="R225" s="61"/>
    </row>
    <row r="226" spans="1:19" ht="15.75" customHeight="1">
      <c r="A226" s="40">
        <v>2202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3"/>
      <c r="L226" s="50"/>
      <c r="M226" s="2"/>
      <c r="N226" s="1"/>
      <c r="O226" s="64"/>
      <c r="P226" s="65"/>
      <c r="Q226" s="66"/>
      <c r="R226" s="67"/>
    </row>
    <row r="227" spans="1:19" ht="15.75" customHeight="1">
      <c r="A227" s="40">
        <v>2301</v>
      </c>
      <c r="B227" s="42"/>
      <c r="C227" s="42"/>
      <c r="D227" s="42"/>
      <c r="E227" s="42"/>
      <c r="F227" s="42"/>
      <c r="G227" s="42"/>
      <c r="H227" s="42"/>
      <c r="I227" s="42"/>
      <c r="J227" s="42"/>
      <c r="K227" s="43"/>
      <c r="L227" s="50"/>
      <c r="M227" s="2"/>
      <c r="N227" s="1"/>
      <c r="O227" s="68" t="s">
        <v>58</v>
      </c>
      <c r="P227" s="69">
        <v>2</v>
      </c>
      <c r="Q227" s="70">
        <f>IF(SUM(K215:K227)=0,"",SUM(K215:K227))</f>
        <v>5</v>
      </c>
      <c r="R227" s="71" t="s">
        <v>10</v>
      </c>
    </row>
    <row r="228" spans="1:19" ht="15.75" customHeight="1">
      <c r="A228" s="40">
        <v>2302</v>
      </c>
      <c r="B228" s="42"/>
      <c r="C228" s="42"/>
      <c r="D228" s="42"/>
      <c r="E228" s="42"/>
      <c r="F228" s="42"/>
      <c r="G228" s="42"/>
      <c r="H228" s="42"/>
      <c r="I228" s="42"/>
      <c r="J228" s="42"/>
      <c r="K228" s="43"/>
      <c r="L228" s="50"/>
      <c r="M228" s="2"/>
      <c r="N228" s="1"/>
      <c r="O228" s="72" t="s">
        <v>60</v>
      </c>
      <c r="P228" s="73">
        <f>IF(P227/B213=0,"",P227/B213)</f>
        <v>0.16666666666666666</v>
      </c>
      <c r="Q228" s="74">
        <f>IF(P227/Q227=0,"",P227/Q227)</f>
        <v>0.4</v>
      </c>
      <c r="R228" s="75" t="s">
        <v>61</v>
      </c>
    </row>
    <row r="229" spans="1:19" ht="15.75" customHeight="1">
      <c r="A229" s="40">
        <v>2401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3"/>
      <c r="L229" s="76"/>
      <c r="M229" s="77"/>
      <c r="N229" s="78"/>
      <c r="O229" s="77"/>
      <c r="P229" s="78"/>
      <c r="Q229" s="78"/>
      <c r="R229" s="79"/>
    </row>
    <row r="230" spans="1:19" ht="18" customHeight="1">
      <c r="A230" s="28"/>
      <c r="B230" s="1"/>
      <c r="C230" s="1"/>
      <c r="D230" s="151" t="s">
        <v>83</v>
      </c>
      <c r="E230" s="152"/>
      <c r="F230" s="152"/>
      <c r="G230" s="152"/>
      <c r="H230" s="152"/>
      <c r="I230" s="152"/>
      <c r="J230" s="153"/>
      <c r="K230" s="80">
        <f>SUM(K213:K226)</f>
        <v>5</v>
      </c>
      <c r="L230" s="81">
        <f>IF(K221=0,"",K221/B213)</f>
        <v>0.16666666666666666</v>
      </c>
      <c r="M230" s="81">
        <f>IF(K230=0,"",K230/B213)</f>
        <v>0.41666666666666669</v>
      </c>
      <c r="N230" s="81">
        <f>IF(K221=0,"",M230-L230)</f>
        <v>0.25</v>
      </c>
      <c r="O230" s="2"/>
      <c r="P230" s="1"/>
      <c r="Q230" s="25"/>
      <c r="R230" s="2"/>
    </row>
    <row r="231" spans="1:19" ht="12.75" customHeight="1"/>
    <row r="232" spans="1:19" ht="12.75" customHeight="1"/>
    <row r="233" spans="1:19" ht="26.25" customHeight="1">
      <c r="A233" s="154" t="s">
        <v>11</v>
      </c>
      <c r="B233" s="155"/>
      <c r="C233" s="155"/>
      <c r="D233" s="155"/>
      <c r="E233" s="155"/>
      <c r="F233" s="155"/>
      <c r="G233" s="162" t="s">
        <v>85</v>
      </c>
      <c r="H233" s="155"/>
      <c r="I233" s="155"/>
      <c r="J233" s="82"/>
      <c r="K233" s="82"/>
      <c r="L233" s="1"/>
      <c r="M233" s="2"/>
      <c r="N233" s="2"/>
      <c r="O233" s="1"/>
      <c r="P233" s="2"/>
      <c r="Q233" s="1"/>
      <c r="R233" s="1"/>
    </row>
    <row r="234" spans="1:19" ht="20.25" customHeight="1">
      <c r="A234" s="156" t="s">
        <v>9</v>
      </c>
      <c r="B234" s="157" t="s">
        <v>73</v>
      </c>
      <c r="C234" s="152"/>
      <c r="D234" s="152"/>
      <c r="E234" s="152"/>
      <c r="F234" s="152"/>
      <c r="G234" s="152"/>
      <c r="H234" s="152"/>
      <c r="I234" s="152"/>
      <c r="J234" s="153"/>
      <c r="K234" s="158" t="s">
        <v>10</v>
      </c>
      <c r="L234" s="150" t="s">
        <v>2</v>
      </c>
      <c r="M234" s="150" t="s">
        <v>3</v>
      </c>
      <c r="N234" s="159" t="s">
        <v>4</v>
      </c>
      <c r="O234" s="150" t="s">
        <v>5</v>
      </c>
      <c r="P234" s="148" t="s">
        <v>6</v>
      </c>
      <c r="Q234" s="148" t="s">
        <v>7</v>
      </c>
      <c r="R234" s="150" t="s">
        <v>8</v>
      </c>
    </row>
    <row r="235" spans="1:19" ht="15.75" customHeight="1">
      <c r="A235" s="149"/>
      <c r="B235" s="40" t="s">
        <v>74</v>
      </c>
      <c r="C235" s="40" t="s">
        <v>75</v>
      </c>
      <c r="D235" s="40" t="s">
        <v>76</v>
      </c>
      <c r="E235" s="40" t="s">
        <v>77</v>
      </c>
      <c r="F235" s="40" t="s">
        <v>78</v>
      </c>
      <c r="G235" s="40" t="s">
        <v>79</v>
      </c>
      <c r="H235" s="40" t="s">
        <v>80</v>
      </c>
      <c r="I235" s="40" t="s">
        <v>81</v>
      </c>
      <c r="J235" s="40" t="s">
        <v>82</v>
      </c>
      <c r="K235" s="149"/>
      <c r="L235" s="149"/>
      <c r="M235" s="149"/>
      <c r="N235" s="149"/>
      <c r="O235" s="149"/>
      <c r="P235" s="149"/>
      <c r="Q235" s="149"/>
      <c r="R235" s="149"/>
    </row>
    <row r="236" spans="1:19" ht="15.75" customHeight="1">
      <c r="A236" s="40">
        <v>1602</v>
      </c>
      <c r="B236" s="41">
        <v>53</v>
      </c>
      <c r="C236" s="42"/>
      <c r="D236" s="42"/>
      <c r="E236" s="42"/>
      <c r="F236" s="42"/>
      <c r="G236" s="42"/>
      <c r="H236" s="42"/>
      <c r="I236" s="42"/>
      <c r="J236" s="42"/>
      <c r="K236" s="43"/>
      <c r="L236" s="44"/>
      <c r="M236" s="45"/>
      <c r="N236" s="46"/>
      <c r="O236" s="47"/>
      <c r="P236" s="48">
        <f>B236</f>
        <v>53</v>
      </c>
      <c r="Q236" s="49"/>
      <c r="R236" s="47"/>
    </row>
    <row r="237" spans="1:19" ht="15.75" customHeight="1">
      <c r="A237" s="40">
        <v>1701</v>
      </c>
      <c r="B237" s="42"/>
      <c r="C237" s="42">
        <v>40</v>
      </c>
      <c r="D237" s="42"/>
      <c r="E237" s="42"/>
      <c r="F237" s="42"/>
      <c r="G237" s="42"/>
      <c r="H237" s="42"/>
      <c r="I237" s="42"/>
      <c r="J237" s="42"/>
      <c r="K237" s="43"/>
      <c r="L237" s="50"/>
      <c r="M237" s="2"/>
      <c r="N237" s="51"/>
      <c r="O237" s="52">
        <f>IF(C237=0,"",C237/B236)</f>
        <v>0.75471698113207553</v>
      </c>
      <c r="P237" s="53">
        <v>40</v>
      </c>
      <c r="Q237" s="54">
        <f t="shared" ref="Q237:Q244" si="20">IF(P237=0,"",P237/P236)</f>
        <v>0.75471698113207553</v>
      </c>
      <c r="R237" s="54">
        <f t="shared" ref="R237:R244" si="21">IF(P237=0,"",100%-Q237)</f>
        <v>0.24528301886792447</v>
      </c>
    </row>
    <row r="238" spans="1:19" ht="15.75" customHeight="1">
      <c r="A238" s="40">
        <v>1702</v>
      </c>
      <c r="B238" s="42"/>
      <c r="C238" s="42"/>
      <c r="D238" s="42">
        <v>27</v>
      </c>
      <c r="E238" s="42"/>
      <c r="F238" s="42"/>
      <c r="G238" s="42"/>
      <c r="H238" s="42"/>
      <c r="I238" s="42"/>
      <c r="J238" s="42"/>
      <c r="K238" s="43"/>
      <c r="L238" s="50"/>
      <c r="M238" s="2"/>
      <c r="N238" s="51"/>
      <c r="O238" s="52">
        <f>IF(D238=0,"",D238/C237)</f>
        <v>0.67500000000000004</v>
      </c>
      <c r="P238" s="53">
        <v>30</v>
      </c>
      <c r="Q238" s="54">
        <f t="shared" si="20"/>
        <v>0.75</v>
      </c>
      <c r="R238" s="54">
        <f t="shared" si="21"/>
        <v>0.25</v>
      </c>
      <c r="S238" s="87">
        <f>P238/P236</f>
        <v>0.56603773584905659</v>
      </c>
    </row>
    <row r="239" spans="1:19" ht="15.75" customHeight="1">
      <c r="A239" s="40">
        <v>1801</v>
      </c>
      <c r="B239" s="42"/>
      <c r="C239" s="42"/>
      <c r="D239" s="42"/>
      <c r="E239" s="42">
        <v>19</v>
      </c>
      <c r="F239" s="42"/>
      <c r="G239" s="42"/>
      <c r="H239" s="42"/>
      <c r="I239" s="42"/>
      <c r="J239" s="42"/>
      <c r="K239" s="43"/>
      <c r="L239" s="50"/>
      <c r="M239" s="2"/>
      <c r="N239" s="51"/>
      <c r="O239" s="52">
        <f>IF(E239=0,"",E239/D238)</f>
        <v>0.70370370370370372</v>
      </c>
      <c r="P239" s="53">
        <v>21</v>
      </c>
      <c r="Q239" s="54">
        <f t="shared" si="20"/>
        <v>0.7</v>
      </c>
      <c r="R239" s="54">
        <f t="shared" si="21"/>
        <v>0.30000000000000004</v>
      </c>
    </row>
    <row r="240" spans="1:19" ht="15.75" customHeight="1">
      <c r="A240" s="40">
        <v>1802</v>
      </c>
      <c r="B240" s="42"/>
      <c r="C240" s="42"/>
      <c r="D240" s="42"/>
      <c r="E240" s="42"/>
      <c r="F240" s="42">
        <v>19</v>
      </c>
      <c r="G240" s="42"/>
      <c r="H240" s="42"/>
      <c r="I240" s="42"/>
      <c r="J240" s="42"/>
      <c r="K240" s="43"/>
      <c r="L240" s="50"/>
      <c r="M240" s="2"/>
      <c r="N240" s="51"/>
      <c r="O240" s="52">
        <f>IF(F240=0,"",F240/E239)</f>
        <v>1</v>
      </c>
      <c r="P240" s="53">
        <v>20</v>
      </c>
      <c r="Q240" s="54">
        <f t="shared" si="20"/>
        <v>0.95238095238095233</v>
      </c>
      <c r="R240" s="54">
        <f t="shared" si="21"/>
        <v>4.7619047619047672E-2</v>
      </c>
    </row>
    <row r="241" spans="1:18" ht="15.75" customHeight="1">
      <c r="A241" s="40">
        <v>1901</v>
      </c>
      <c r="B241" s="42"/>
      <c r="C241" s="42"/>
      <c r="D241" s="42"/>
      <c r="E241" s="42"/>
      <c r="F241" s="42"/>
      <c r="G241" s="42">
        <v>12</v>
      </c>
      <c r="H241" s="42"/>
      <c r="I241" s="42"/>
      <c r="J241" s="42"/>
      <c r="K241" s="43"/>
      <c r="L241" s="50"/>
      <c r="M241" s="2"/>
      <c r="N241" s="51"/>
      <c r="O241" s="52">
        <f>IF(G241=0,"",G241/F240)</f>
        <v>0.63157894736842102</v>
      </c>
      <c r="P241" s="53">
        <v>20</v>
      </c>
      <c r="Q241" s="54">
        <f t="shared" si="20"/>
        <v>1</v>
      </c>
      <c r="R241" s="54">
        <f t="shared" si="21"/>
        <v>0</v>
      </c>
    </row>
    <row r="242" spans="1:18" ht="15.75" customHeight="1">
      <c r="A242" s="40">
        <v>1902</v>
      </c>
      <c r="B242" s="42"/>
      <c r="C242" s="42"/>
      <c r="D242" s="42"/>
      <c r="E242" s="42"/>
      <c r="F242" s="42"/>
      <c r="G242" s="42"/>
      <c r="H242" s="42">
        <v>12</v>
      </c>
      <c r="I242" s="42"/>
      <c r="J242" s="42"/>
      <c r="K242" s="43"/>
      <c r="L242" s="50"/>
      <c r="M242" s="2"/>
      <c r="N242" s="51"/>
      <c r="O242" s="52">
        <f>IF(H242=0,"",H242/G241)</f>
        <v>1</v>
      </c>
      <c r="P242" s="53">
        <v>19</v>
      </c>
      <c r="Q242" s="54">
        <f t="shared" si="20"/>
        <v>0.95</v>
      </c>
      <c r="R242" s="54">
        <f t="shared" si="21"/>
        <v>5.0000000000000044E-2</v>
      </c>
    </row>
    <row r="243" spans="1:18" ht="15.75" customHeight="1">
      <c r="A243" s="40">
        <v>2001</v>
      </c>
      <c r="B243" s="42"/>
      <c r="C243" s="42"/>
      <c r="D243" s="42"/>
      <c r="E243" s="42"/>
      <c r="F243" s="42"/>
      <c r="G243" s="42"/>
      <c r="H243" s="42"/>
      <c r="I243" s="42">
        <v>12</v>
      </c>
      <c r="J243" s="42"/>
      <c r="K243" s="43"/>
      <c r="L243" s="50"/>
      <c r="M243" s="2"/>
      <c r="N243" s="51"/>
      <c r="O243" s="52">
        <f>IF(I243=0,"",I243/H242)</f>
        <v>1</v>
      </c>
      <c r="P243" s="53">
        <v>19</v>
      </c>
      <c r="Q243" s="54">
        <f t="shared" si="20"/>
        <v>1</v>
      </c>
      <c r="R243" s="54">
        <f t="shared" si="21"/>
        <v>0</v>
      </c>
    </row>
    <row r="244" spans="1:18" ht="15.75" customHeight="1">
      <c r="A244" s="40">
        <v>2002</v>
      </c>
      <c r="B244" s="42"/>
      <c r="C244" s="42"/>
      <c r="D244" s="42"/>
      <c r="E244" s="42"/>
      <c r="F244" s="42"/>
      <c r="G244" s="42"/>
      <c r="H244" s="42"/>
      <c r="I244" s="42"/>
      <c r="J244" s="42">
        <v>11</v>
      </c>
      <c r="K244" s="43">
        <v>10</v>
      </c>
      <c r="L244" s="50"/>
      <c r="M244" s="2"/>
      <c r="N244" s="51"/>
      <c r="O244" s="55">
        <f>IF(J244=0,"",J244/I243)</f>
        <v>0.91666666666666663</v>
      </c>
      <c r="P244" s="53">
        <v>18</v>
      </c>
      <c r="Q244" s="56">
        <f t="shared" si="20"/>
        <v>0.94736842105263153</v>
      </c>
      <c r="R244" s="56">
        <f t="shared" si="21"/>
        <v>5.2631578947368474E-2</v>
      </c>
    </row>
    <row r="245" spans="1:18" ht="15.75" customHeight="1">
      <c r="A245" s="40">
        <v>2101</v>
      </c>
      <c r="B245" s="42"/>
      <c r="C245" s="42"/>
      <c r="D245" s="42"/>
      <c r="E245" s="42"/>
      <c r="F245" s="42"/>
      <c r="G245" s="42"/>
      <c r="H245" s="42"/>
      <c r="I245" s="42"/>
      <c r="J245" s="42">
        <v>8</v>
      </c>
      <c r="K245" s="43">
        <v>6</v>
      </c>
      <c r="L245" s="50"/>
      <c r="M245" s="2"/>
      <c r="N245" s="1"/>
      <c r="O245" s="83"/>
      <c r="P245" s="58">
        <v>8</v>
      </c>
      <c r="Q245" s="84"/>
      <c r="R245" s="85"/>
    </row>
    <row r="246" spans="1:18" ht="15.75" customHeight="1">
      <c r="A246" s="40">
        <v>2102</v>
      </c>
      <c r="B246" s="42"/>
      <c r="C246" s="42"/>
      <c r="D246" s="42"/>
      <c r="E246" s="42"/>
      <c r="F246" s="42"/>
      <c r="G246" s="42"/>
      <c r="H246" s="42"/>
      <c r="I246" s="42"/>
      <c r="J246" s="42">
        <v>3</v>
      </c>
      <c r="K246" s="43">
        <v>2</v>
      </c>
      <c r="L246" s="50"/>
      <c r="M246" s="2"/>
      <c r="N246" s="1"/>
      <c r="O246" s="61"/>
      <c r="P246" s="62">
        <v>3</v>
      </c>
      <c r="Q246" s="63"/>
      <c r="R246" s="61"/>
    </row>
    <row r="247" spans="1:18" ht="15.75" customHeight="1">
      <c r="A247" s="40">
        <v>2201</v>
      </c>
      <c r="B247" s="42"/>
      <c r="C247" s="42"/>
      <c r="D247" s="42"/>
      <c r="E247" s="42"/>
      <c r="F247" s="42"/>
      <c r="G247" s="42"/>
      <c r="H247" s="42"/>
      <c r="I247" s="42"/>
      <c r="J247" s="42">
        <v>1</v>
      </c>
      <c r="K247" s="43">
        <v>1</v>
      </c>
      <c r="L247" s="50"/>
      <c r="M247" s="2"/>
      <c r="N247" s="1"/>
      <c r="O247" s="61"/>
      <c r="P247" s="62">
        <v>1</v>
      </c>
      <c r="Q247" s="63"/>
      <c r="R247" s="61"/>
    </row>
    <row r="248" spans="1:18" ht="15.75" customHeight="1">
      <c r="A248" s="40">
        <v>2202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43"/>
      <c r="L248" s="50"/>
      <c r="M248" s="2"/>
      <c r="N248" s="1"/>
      <c r="O248" s="61"/>
      <c r="P248" s="62"/>
      <c r="Q248" s="63"/>
      <c r="R248" s="61"/>
    </row>
    <row r="249" spans="1:18" ht="15.75" customHeight="1">
      <c r="A249" s="40">
        <v>2301</v>
      </c>
      <c r="B249" s="42"/>
      <c r="C249" s="42"/>
      <c r="D249" s="42"/>
      <c r="E249" s="42"/>
      <c r="F249" s="42"/>
      <c r="G249" s="42"/>
      <c r="H249" s="42"/>
      <c r="I249" s="42"/>
      <c r="J249" s="42"/>
      <c r="K249" s="43"/>
      <c r="L249" s="50"/>
      <c r="M249" s="2"/>
      <c r="N249" s="1"/>
      <c r="O249" s="64"/>
      <c r="P249" s="65"/>
      <c r="Q249" s="66"/>
      <c r="R249" s="67"/>
    </row>
    <row r="250" spans="1:18" ht="15.75" customHeight="1">
      <c r="A250" s="40">
        <v>2302</v>
      </c>
      <c r="B250" s="42"/>
      <c r="C250" s="42"/>
      <c r="D250" s="42"/>
      <c r="E250" s="42"/>
      <c r="F250" s="42"/>
      <c r="G250" s="42"/>
      <c r="H250" s="42"/>
      <c r="I250" s="42"/>
      <c r="J250" s="42"/>
      <c r="K250" s="43"/>
      <c r="L250" s="50"/>
      <c r="M250" s="2"/>
      <c r="N250" s="1"/>
      <c r="O250" s="68" t="s">
        <v>58</v>
      </c>
      <c r="P250" s="69">
        <v>9</v>
      </c>
      <c r="Q250" s="70">
        <f>IF(SUM(K238:K250)=0,"",SUM(K238:K250))</f>
        <v>19</v>
      </c>
      <c r="R250" s="71" t="s">
        <v>10</v>
      </c>
    </row>
    <row r="251" spans="1:18" ht="15.75" customHeight="1">
      <c r="A251" s="40">
        <v>2401</v>
      </c>
      <c r="B251" s="42"/>
      <c r="C251" s="42"/>
      <c r="D251" s="42"/>
      <c r="E251" s="42"/>
      <c r="F251" s="42"/>
      <c r="G251" s="42"/>
      <c r="H251" s="42"/>
      <c r="I251" s="42"/>
      <c r="J251" s="42"/>
      <c r="K251" s="43"/>
      <c r="L251" s="50"/>
      <c r="M251" s="2"/>
      <c r="N251" s="1"/>
      <c r="O251" s="72" t="s">
        <v>60</v>
      </c>
      <c r="P251" s="73">
        <f>IF(P250/B236=0,"",P250/B236)</f>
        <v>0.16981132075471697</v>
      </c>
      <c r="Q251" s="74">
        <f>IF(P250/Q250=0,"",P250/Q250)</f>
        <v>0.47368421052631576</v>
      </c>
      <c r="R251" s="75" t="s">
        <v>61</v>
      </c>
    </row>
    <row r="252" spans="1:18" ht="15.75" customHeight="1">
      <c r="A252" s="40">
        <v>2402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3"/>
      <c r="L252" s="76"/>
      <c r="M252" s="77"/>
      <c r="N252" s="78"/>
      <c r="O252" s="77"/>
      <c r="P252" s="78"/>
      <c r="Q252" s="78"/>
      <c r="R252" s="79"/>
    </row>
    <row r="253" spans="1:18" ht="18" customHeight="1">
      <c r="A253" s="28"/>
      <c r="B253" s="1"/>
      <c r="C253" s="1"/>
      <c r="D253" s="151" t="s">
        <v>83</v>
      </c>
      <c r="E253" s="152"/>
      <c r="F253" s="152"/>
      <c r="G253" s="152"/>
      <c r="H253" s="152"/>
      <c r="I253" s="152"/>
      <c r="J253" s="153"/>
      <c r="K253" s="80">
        <f>SUM(K244:K249)</f>
        <v>19</v>
      </c>
      <c r="L253" s="81">
        <f>IF(K244=0,"",K244/B236)</f>
        <v>0.18867924528301888</v>
      </c>
      <c r="M253" s="81">
        <f>IF(K253=0,"",K253/B236)</f>
        <v>0.35849056603773582</v>
      </c>
      <c r="N253" s="81">
        <f>IF(K245=0,"",M253-L253)</f>
        <v>0.16981132075471694</v>
      </c>
      <c r="O253" s="2"/>
      <c r="P253" s="1"/>
      <c r="Q253" s="25"/>
      <c r="R253" s="2"/>
    </row>
    <row r="254" spans="1:18" ht="12.75" customHeight="1"/>
    <row r="255" spans="1:18" ht="12.75" customHeight="1"/>
    <row r="256" spans="1:18" ht="26.25" customHeight="1">
      <c r="A256" s="154" t="s">
        <v>11</v>
      </c>
      <c r="B256" s="155"/>
      <c r="C256" s="155"/>
      <c r="D256" s="155"/>
      <c r="E256" s="155"/>
      <c r="F256" s="155"/>
      <c r="G256" s="162" t="s">
        <v>86</v>
      </c>
      <c r="H256" s="155"/>
      <c r="I256" s="155"/>
      <c r="J256" s="82"/>
      <c r="K256" s="82"/>
      <c r="L256" s="1"/>
      <c r="M256" s="2"/>
      <c r="N256" s="2"/>
      <c r="O256" s="1"/>
      <c r="P256" s="2"/>
      <c r="Q256" s="1"/>
      <c r="R256" s="1"/>
    </row>
    <row r="257" spans="1:19" ht="20.25" customHeight="1">
      <c r="A257" s="156" t="s">
        <v>9</v>
      </c>
      <c r="B257" s="157" t="s">
        <v>73</v>
      </c>
      <c r="C257" s="152"/>
      <c r="D257" s="152"/>
      <c r="E257" s="152"/>
      <c r="F257" s="152"/>
      <c r="G257" s="152"/>
      <c r="H257" s="152"/>
      <c r="I257" s="152"/>
      <c r="J257" s="153"/>
      <c r="K257" s="158" t="s">
        <v>10</v>
      </c>
      <c r="L257" s="150" t="s">
        <v>2</v>
      </c>
      <c r="M257" s="150" t="s">
        <v>3</v>
      </c>
      <c r="N257" s="159" t="s">
        <v>4</v>
      </c>
      <c r="O257" s="150" t="s">
        <v>5</v>
      </c>
      <c r="P257" s="148" t="s">
        <v>6</v>
      </c>
      <c r="Q257" s="148" t="s">
        <v>7</v>
      </c>
      <c r="R257" s="150" t="s">
        <v>8</v>
      </c>
    </row>
    <row r="258" spans="1:19" ht="15.75" customHeight="1">
      <c r="A258" s="149"/>
      <c r="B258" s="40" t="s">
        <v>74</v>
      </c>
      <c r="C258" s="40" t="s">
        <v>75</v>
      </c>
      <c r="D258" s="40" t="s">
        <v>76</v>
      </c>
      <c r="E258" s="40" t="s">
        <v>77</v>
      </c>
      <c r="F258" s="40" t="s">
        <v>78</v>
      </c>
      <c r="G258" s="40" t="s">
        <v>79</v>
      </c>
      <c r="H258" s="40" t="s">
        <v>80</v>
      </c>
      <c r="I258" s="40" t="s">
        <v>81</v>
      </c>
      <c r="J258" s="40" t="s">
        <v>82</v>
      </c>
      <c r="K258" s="149"/>
      <c r="L258" s="149"/>
      <c r="M258" s="149"/>
      <c r="N258" s="149"/>
      <c r="O258" s="149"/>
      <c r="P258" s="149"/>
      <c r="Q258" s="149"/>
      <c r="R258" s="149"/>
    </row>
    <row r="259" spans="1:19" ht="15.75" customHeight="1">
      <c r="A259" s="40">
        <v>1701</v>
      </c>
      <c r="B259" s="41">
        <v>16</v>
      </c>
      <c r="C259" s="42"/>
      <c r="D259" s="42"/>
      <c r="E259" s="42"/>
      <c r="F259" s="42"/>
      <c r="G259" s="42"/>
      <c r="H259" s="42"/>
      <c r="I259" s="42"/>
      <c r="J259" s="42"/>
      <c r="K259" s="43"/>
      <c r="L259" s="44"/>
      <c r="M259" s="45"/>
      <c r="N259" s="46"/>
      <c r="O259" s="47"/>
      <c r="P259" s="48">
        <f>B259</f>
        <v>16</v>
      </c>
      <c r="Q259" s="49"/>
      <c r="R259" s="47"/>
    </row>
    <row r="260" spans="1:19" ht="15.75" customHeight="1">
      <c r="A260" s="40">
        <v>1702</v>
      </c>
      <c r="B260" s="42"/>
      <c r="C260" s="42">
        <v>10</v>
      </c>
      <c r="D260" s="42"/>
      <c r="E260" s="42"/>
      <c r="F260" s="42"/>
      <c r="G260" s="42"/>
      <c r="H260" s="42"/>
      <c r="I260" s="42"/>
      <c r="J260" s="42"/>
      <c r="K260" s="43"/>
      <c r="L260" s="50"/>
      <c r="M260" s="2"/>
      <c r="N260" s="51"/>
      <c r="O260" s="52">
        <f>IF(C260=0,"",C260/B259)</f>
        <v>0.625</v>
      </c>
      <c r="P260" s="53">
        <v>10</v>
      </c>
      <c r="Q260" s="54">
        <f t="shared" ref="Q260:Q268" si="22">IF(P260=0,"",P260/P259)</f>
        <v>0.625</v>
      </c>
      <c r="R260" s="54">
        <f t="shared" ref="R260:R268" si="23">IF(P260=0,"",100%-Q260)</f>
        <v>0.375</v>
      </c>
    </row>
    <row r="261" spans="1:19" ht="15.75" customHeight="1">
      <c r="A261" s="40">
        <v>1801</v>
      </c>
      <c r="B261" s="42"/>
      <c r="C261" s="42"/>
      <c r="D261" s="42">
        <v>9</v>
      </c>
      <c r="E261" s="42"/>
      <c r="F261" s="42"/>
      <c r="G261" s="42"/>
      <c r="H261" s="42"/>
      <c r="I261" s="42"/>
      <c r="J261" s="42"/>
      <c r="K261" s="43"/>
      <c r="L261" s="50"/>
      <c r="M261" s="2"/>
      <c r="N261" s="51"/>
      <c r="O261" s="52">
        <f>IF(D261=0,"",D261/C260)</f>
        <v>0.9</v>
      </c>
      <c r="P261" s="53">
        <v>9</v>
      </c>
      <c r="Q261" s="54">
        <f t="shared" si="22"/>
        <v>0.9</v>
      </c>
      <c r="R261" s="54">
        <f t="shared" si="23"/>
        <v>9.9999999999999978E-2</v>
      </c>
      <c r="S261" s="87">
        <f>P261/P259</f>
        <v>0.5625</v>
      </c>
    </row>
    <row r="262" spans="1:19" ht="15.75" customHeight="1">
      <c r="A262" s="40">
        <v>1802</v>
      </c>
      <c r="B262" s="42"/>
      <c r="C262" s="42"/>
      <c r="D262" s="42"/>
      <c r="E262" s="42">
        <v>8</v>
      </c>
      <c r="F262" s="42"/>
      <c r="G262" s="42"/>
      <c r="H262" s="42"/>
      <c r="I262" s="42"/>
      <c r="J262" s="42"/>
      <c r="K262" s="43"/>
      <c r="L262" s="50"/>
      <c r="M262" s="2"/>
      <c r="N262" s="51"/>
      <c r="O262" s="52">
        <f>IF(E262=0,"",E262/D261)</f>
        <v>0.88888888888888884</v>
      </c>
      <c r="P262" s="53">
        <v>8</v>
      </c>
      <c r="Q262" s="54">
        <f t="shared" si="22"/>
        <v>0.88888888888888884</v>
      </c>
      <c r="R262" s="54">
        <f t="shared" si="23"/>
        <v>0.11111111111111116</v>
      </c>
    </row>
    <row r="263" spans="1:19" ht="15.75" customHeight="1">
      <c r="A263" s="40">
        <v>1901</v>
      </c>
      <c r="B263" s="42"/>
      <c r="C263" s="42"/>
      <c r="D263" s="42"/>
      <c r="E263" s="42"/>
      <c r="F263" s="42">
        <v>8</v>
      </c>
      <c r="G263" s="42"/>
      <c r="H263" s="42"/>
      <c r="I263" s="42"/>
      <c r="J263" s="42"/>
      <c r="K263" s="43"/>
      <c r="L263" s="50"/>
      <c r="M263" s="2"/>
      <c r="N263" s="51"/>
      <c r="O263" s="52">
        <f>IF(F263=0,"",F263/E262)</f>
        <v>1</v>
      </c>
      <c r="P263" s="53">
        <v>8</v>
      </c>
      <c r="Q263" s="54">
        <f t="shared" si="22"/>
        <v>1</v>
      </c>
      <c r="R263" s="54">
        <f t="shared" si="23"/>
        <v>0</v>
      </c>
    </row>
    <row r="264" spans="1:19" ht="15.75" customHeight="1">
      <c r="A264" s="40">
        <v>1902</v>
      </c>
      <c r="B264" s="42"/>
      <c r="C264" s="42"/>
      <c r="D264" s="42"/>
      <c r="E264" s="42"/>
      <c r="F264" s="42"/>
      <c r="G264" s="42">
        <v>5</v>
      </c>
      <c r="H264" s="42"/>
      <c r="I264" s="42"/>
      <c r="J264" s="42"/>
      <c r="K264" s="43"/>
      <c r="L264" s="50"/>
      <c r="M264" s="2"/>
      <c r="N264" s="51"/>
      <c r="O264" s="52">
        <f>IF(G264=0,"",G264/F263)</f>
        <v>0.625</v>
      </c>
      <c r="P264" s="53">
        <v>8</v>
      </c>
      <c r="Q264" s="54">
        <f t="shared" si="22"/>
        <v>1</v>
      </c>
      <c r="R264" s="54">
        <f t="shared" si="23"/>
        <v>0</v>
      </c>
    </row>
    <row r="265" spans="1:19" ht="15.75" customHeight="1">
      <c r="A265" s="40">
        <v>2001</v>
      </c>
      <c r="B265" s="42"/>
      <c r="C265" s="42"/>
      <c r="D265" s="42"/>
      <c r="E265" s="42"/>
      <c r="F265" s="42"/>
      <c r="G265" s="42"/>
      <c r="H265" s="42">
        <v>5</v>
      </c>
      <c r="I265" s="42"/>
      <c r="J265" s="42"/>
      <c r="K265" s="43"/>
      <c r="L265" s="50"/>
      <c r="M265" s="2"/>
      <c r="N265" s="51"/>
      <c r="O265" s="52">
        <f>IF(H265=0,"",H265/G264)</f>
        <v>1</v>
      </c>
      <c r="P265" s="53">
        <v>7</v>
      </c>
      <c r="Q265" s="54">
        <f t="shared" si="22"/>
        <v>0.875</v>
      </c>
      <c r="R265" s="54">
        <f t="shared" si="23"/>
        <v>0.125</v>
      </c>
    </row>
    <row r="266" spans="1:19" ht="15.75" customHeight="1">
      <c r="A266" s="40">
        <v>2002</v>
      </c>
      <c r="B266" s="42"/>
      <c r="C266" s="42"/>
      <c r="D266" s="42"/>
      <c r="E266" s="42"/>
      <c r="F266" s="42"/>
      <c r="G266" s="42"/>
      <c r="H266" s="42"/>
      <c r="I266" s="42">
        <v>5</v>
      </c>
      <c r="J266" s="42"/>
      <c r="K266" s="43"/>
      <c r="L266" s="50"/>
      <c r="M266" s="2"/>
      <c r="N266" s="51"/>
      <c r="O266" s="52">
        <f>IF(I266=0,"",I266/H265)</f>
        <v>1</v>
      </c>
      <c r="P266" s="53">
        <v>7</v>
      </c>
      <c r="Q266" s="54">
        <f t="shared" si="22"/>
        <v>1</v>
      </c>
      <c r="R266" s="54">
        <f t="shared" si="23"/>
        <v>0</v>
      </c>
    </row>
    <row r="267" spans="1:19" ht="15.75" customHeight="1">
      <c r="A267" s="40">
        <v>2101</v>
      </c>
      <c r="B267" s="42"/>
      <c r="C267" s="42"/>
      <c r="D267" s="42"/>
      <c r="E267" s="42"/>
      <c r="F267" s="42"/>
      <c r="G267" s="42"/>
      <c r="H267" s="42"/>
      <c r="I267" s="42"/>
      <c r="J267" s="42">
        <v>5</v>
      </c>
      <c r="K267" s="43">
        <v>3</v>
      </c>
      <c r="L267" s="50"/>
      <c r="M267" s="2"/>
      <c r="N267" s="51"/>
      <c r="O267" s="55">
        <f>IF(J267=0,"",J267/I266)</f>
        <v>1</v>
      </c>
      <c r="P267" s="53">
        <v>6</v>
      </c>
      <c r="Q267" s="56">
        <f t="shared" si="22"/>
        <v>0.8571428571428571</v>
      </c>
      <c r="R267" s="56">
        <f t="shared" si="23"/>
        <v>0.1428571428571429</v>
      </c>
    </row>
    <row r="268" spans="1:19" ht="15.75" customHeight="1">
      <c r="A268" s="40">
        <v>2102</v>
      </c>
      <c r="B268" s="42"/>
      <c r="C268" s="42"/>
      <c r="D268" s="42"/>
      <c r="E268" s="42"/>
      <c r="F268" s="42"/>
      <c r="G268" s="42"/>
      <c r="H268" s="42"/>
      <c r="I268" s="42"/>
      <c r="J268" s="42">
        <v>3</v>
      </c>
      <c r="K268" s="43">
        <v>1</v>
      </c>
      <c r="L268" s="50"/>
      <c r="M268" s="2"/>
      <c r="N268" s="1"/>
      <c r="O268" s="83"/>
      <c r="P268" s="58">
        <v>3</v>
      </c>
      <c r="Q268" s="84">
        <f t="shared" si="22"/>
        <v>0.5</v>
      </c>
      <c r="R268" s="85">
        <f t="shared" si="23"/>
        <v>0.5</v>
      </c>
    </row>
    <row r="269" spans="1:19" ht="15.75" customHeight="1">
      <c r="A269" s="40">
        <v>2201</v>
      </c>
      <c r="B269" s="42"/>
      <c r="C269" s="42"/>
      <c r="D269" s="42"/>
      <c r="E269" s="42"/>
      <c r="F269" s="42"/>
      <c r="G269" s="42"/>
      <c r="H269" s="42"/>
      <c r="I269" s="42"/>
      <c r="J269" s="42">
        <v>2</v>
      </c>
      <c r="K269" s="43">
        <v>2</v>
      </c>
      <c r="L269" s="50"/>
      <c r="M269" s="2"/>
      <c r="N269" s="1"/>
      <c r="O269" s="61"/>
      <c r="P269" s="62">
        <v>2</v>
      </c>
      <c r="Q269" s="63"/>
      <c r="R269" s="61"/>
    </row>
    <row r="270" spans="1:19" ht="15.75" customHeight="1">
      <c r="A270" s="40">
        <v>2202</v>
      </c>
      <c r="B270" s="42"/>
      <c r="C270" s="42"/>
      <c r="D270" s="42"/>
      <c r="E270" s="42"/>
      <c r="F270" s="42"/>
      <c r="G270" s="42"/>
      <c r="H270" s="42"/>
      <c r="I270" s="42"/>
      <c r="J270" s="42"/>
      <c r="K270" s="43"/>
      <c r="L270" s="50"/>
      <c r="M270" s="2"/>
      <c r="N270" s="1"/>
      <c r="O270" s="61"/>
      <c r="P270" s="62"/>
      <c r="Q270" s="63"/>
      <c r="R270" s="61"/>
    </row>
    <row r="271" spans="1:19" ht="15.75" customHeight="1">
      <c r="A271" s="40">
        <v>2301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43"/>
      <c r="L271" s="50"/>
      <c r="M271" s="2"/>
      <c r="N271" s="1"/>
      <c r="O271" s="61"/>
      <c r="P271" s="62"/>
      <c r="Q271" s="63"/>
      <c r="R271" s="61"/>
    </row>
    <row r="272" spans="1:19" ht="15.75" customHeight="1">
      <c r="A272" s="40">
        <v>2302</v>
      </c>
      <c r="B272" s="42"/>
      <c r="C272" s="42"/>
      <c r="D272" s="42"/>
      <c r="E272" s="42"/>
      <c r="F272" s="42"/>
      <c r="G272" s="42"/>
      <c r="H272" s="42"/>
      <c r="I272" s="42"/>
      <c r="J272" s="42"/>
      <c r="K272" s="43"/>
      <c r="L272" s="50"/>
      <c r="M272" s="2"/>
      <c r="N272" s="1"/>
      <c r="O272" s="64"/>
      <c r="P272" s="65"/>
      <c r="Q272" s="66"/>
      <c r="R272" s="67"/>
    </row>
    <row r="273" spans="1:19" ht="15.75" customHeight="1">
      <c r="A273" s="40">
        <v>2401</v>
      </c>
      <c r="B273" s="42"/>
      <c r="C273" s="42"/>
      <c r="D273" s="42"/>
      <c r="E273" s="42"/>
      <c r="F273" s="42"/>
      <c r="G273" s="42"/>
      <c r="H273" s="42"/>
      <c r="I273" s="42"/>
      <c r="J273" s="42"/>
      <c r="K273" s="43"/>
      <c r="L273" s="50"/>
      <c r="M273" s="2"/>
      <c r="N273" s="1"/>
      <c r="O273" s="68" t="s">
        <v>58</v>
      </c>
      <c r="P273" s="69">
        <v>3</v>
      </c>
      <c r="Q273" s="70">
        <f>IF(SUM(K261:K273)=0,"",SUM(K261:K273))</f>
        <v>6</v>
      </c>
      <c r="R273" s="71" t="s">
        <v>10</v>
      </c>
    </row>
    <row r="274" spans="1:19" ht="15.75" customHeight="1">
      <c r="A274" s="40">
        <v>2402</v>
      </c>
      <c r="B274" s="42"/>
      <c r="C274" s="42"/>
      <c r="D274" s="42"/>
      <c r="E274" s="42"/>
      <c r="F274" s="42"/>
      <c r="G274" s="42"/>
      <c r="H274" s="42"/>
      <c r="I274" s="42"/>
      <c r="J274" s="42"/>
      <c r="K274" s="43"/>
      <c r="L274" s="50"/>
      <c r="M274" s="2"/>
      <c r="N274" s="1"/>
      <c r="O274" s="72" t="s">
        <v>60</v>
      </c>
      <c r="P274" s="73">
        <f>IF(P273/B259=0,"",P273/B259)</f>
        <v>0.1875</v>
      </c>
      <c r="Q274" s="74">
        <f>IF(P273/Q273=0,"",P273/Q273)</f>
        <v>0.5</v>
      </c>
      <c r="R274" s="75" t="s">
        <v>61</v>
      </c>
    </row>
    <row r="275" spans="1:19" ht="15.75" customHeight="1">
      <c r="A275" s="40">
        <v>2501</v>
      </c>
      <c r="B275" s="42"/>
      <c r="C275" s="42"/>
      <c r="D275" s="42"/>
      <c r="E275" s="42"/>
      <c r="F275" s="42"/>
      <c r="G275" s="42"/>
      <c r="H275" s="42"/>
      <c r="I275" s="42"/>
      <c r="J275" s="42"/>
      <c r="K275" s="43"/>
      <c r="L275" s="76"/>
      <c r="M275" s="77"/>
      <c r="N275" s="78"/>
      <c r="O275" s="77"/>
      <c r="P275" s="78"/>
      <c r="Q275" s="78"/>
      <c r="R275" s="79"/>
    </row>
    <row r="276" spans="1:19" ht="18" customHeight="1">
      <c r="A276" s="28"/>
      <c r="B276" s="1"/>
      <c r="C276" s="1"/>
      <c r="D276" s="151" t="s">
        <v>83</v>
      </c>
      <c r="E276" s="152"/>
      <c r="F276" s="152"/>
      <c r="G276" s="152"/>
      <c r="H276" s="152"/>
      <c r="I276" s="152"/>
      <c r="J276" s="153"/>
      <c r="K276" s="80">
        <f>SUM(K267:K271)</f>
        <v>6</v>
      </c>
      <c r="L276" s="81">
        <f>IF(K267=0,"",K267/B259)</f>
        <v>0.1875</v>
      </c>
      <c r="M276" s="81">
        <f>IF(K276=0,"",K276/B259)</f>
        <v>0.375</v>
      </c>
      <c r="N276" s="81">
        <f>IF(K268=0,"",M276-L276)</f>
        <v>0.1875</v>
      </c>
      <c r="O276" s="2"/>
      <c r="P276" s="1"/>
      <c r="Q276" s="25"/>
      <c r="R276" s="2"/>
    </row>
    <row r="277" spans="1:19" ht="12.75" customHeight="1"/>
    <row r="278" spans="1:19" ht="12.75" customHeight="1"/>
    <row r="279" spans="1:19" ht="26.25" customHeight="1">
      <c r="B279" s="154" t="s">
        <v>72</v>
      </c>
      <c r="C279" s="155"/>
      <c r="D279" s="155"/>
      <c r="E279" s="155"/>
      <c r="F279" s="155"/>
      <c r="G279" s="155"/>
      <c r="H279" s="155"/>
      <c r="I279" s="155"/>
      <c r="J279" s="155"/>
      <c r="K279" s="39" t="s">
        <v>87</v>
      </c>
      <c r="L279" s="2"/>
      <c r="M279" s="2"/>
      <c r="N279" s="1"/>
      <c r="O279" s="2"/>
      <c r="P279" s="1"/>
      <c r="Q279" s="1"/>
      <c r="R279" s="1"/>
    </row>
    <row r="280" spans="1:19" ht="20.25" customHeight="1">
      <c r="A280" s="156" t="s">
        <v>9</v>
      </c>
      <c r="B280" s="157" t="s">
        <v>73</v>
      </c>
      <c r="C280" s="152"/>
      <c r="D280" s="152"/>
      <c r="E280" s="152"/>
      <c r="F280" s="152"/>
      <c r="G280" s="152"/>
      <c r="H280" s="152"/>
      <c r="I280" s="152"/>
      <c r="J280" s="153"/>
      <c r="K280" s="158" t="s">
        <v>10</v>
      </c>
      <c r="L280" s="150" t="s">
        <v>2</v>
      </c>
      <c r="M280" s="150" t="s">
        <v>3</v>
      </c>
      <c r="N280" s="159" t="s">
        <v>4</v>
      </c>
      <c r="O280" s="150" t="s">
        <v>5</v>
      </c>
      <c r="P280" s="148" t="s">
        <v>6</v>
      </c>
      <c r="Q280" s="148" t="s">
        <v>7</v>
      </c>
      <c r="R280" s="150" t="s">
        <v>8</v>
      </c>
    </row>
    <row r="281" spans="1:19" ht="15.75" customHeight="1">
      <c r="A281" s="149"/>
      <c r="B281" s="40" t="s">
        <v>74</v>
      </c>
      <c r="C281" s="40" t="s">
        <v>75</v>
      </c>
      <c r="D281" s="40" t="s">
        <v>76</v>
      </c>
      <c r="E281" s="40" t="s">
        <v>77</v>
      </c>
      <c r="F281" s="40" t="s">
        <v>78</v>
      </c>
      <c r="G281" s="40" t="s">
        <v>79</v>
      </c>
      <c r="H281" s="40" t="s">
        <v>80</v>
      </c>
      <c r="I281" s="40" t="s">
        <v>81</v>
      </c>
      <c r="J281" s="40" t="s">
        <v>82</v>
      </c>
      <c r="K281" s="149"/>
      <c r="L281" s="149"/>
      <c r="M281" s="149"/>
      <c r="N281" s="149"/>
      <c r="O281" s="149"/>
      <c r="P281" s="149"/>
      <c r="Q281" s="149"/>
      <c r="R281" s="149"/>
    </row>
    <row r="282" spans="1:19" ht="15.75" customHeight="1">
      <c r="A282" s="40">
        <v>1702</v>
      </c>
      <c r="B282" s="41">
        <v>54</v>
      </c>
      <c r="C282" s="42"/>
      <c r="D282" s="42"/>
      <c r="E282" s="42"/>
      <c r="F282" s="42"/>
      <c r="G282" s="42"/>
      <c r="H282" s="42"/>
      <c r="I282" s="42"/>
      <c r="J282" s="42"/>
      <c r="K282" s="43"/>
      <c r="L282" s="44"/>
      <c r="M282" s="45"/>
      <c r="N282" s="46"/>
      <c r="O282" s="47"/>
      <c r="P282" s="48">
        <f>B282</f>
        <v>54</v>
      </c>
      <c r="Q282" s="49"/>
      <c r="R282" s="47"/>
    </row>
    <row r="283" spans="1:19" ht="15.75" customHeight="1">
      <c r="A283" s="40">
        <v>1801</v>
      </c>
      <c r="B283" s="42"/>
      <c r="C283" s="42">
        <v>37</v>
      </c>
      <c r="D283" s="42"/>
      <c r="E283" s="42"/>
      <c r="F283" s="42"/>
      <c r="G283" s="42"/>
      <c r="H283" s="42"/>
      <c r="I283" s="42"/>
      <c r="J283" s="42"/>
      <c r="K283" s="43"/>
      <c r="L283" s="50"/>
      <c r="M283" s="2"/>
      <c r="N283" s="51"/>
      <c r="O283" s="52">
        <f>IF(C283=0,"",C283/B282)</f>
        <v>0.68518518518518523</v>
      </c>
      <c r="P283" s="53">
        <v>37</v>
      </c>
      <c r="Q283" s="54">
        <f t="shared" ref="Q283:Q290" si="24">IF(P283=0,"",P283/P282)</f>
        <v>0.68518518518518523</v>
      </c>
      <c r="R283" s="54">
        <f t="shared" ref="R283:R290" si="25">IF(P283=0,"",100%-Q283)</f>
        <v>0.31481481481481477</v>
      </c>
    </row>
    <row r="284" spans="1:19" ht="15.75" customHeight="1">
      <c r="A284" s="40">
        <v>1802</v>
      </c>
      <c r="B284" s="42"/>
      <c r="C284" s="42"/>
      <c r="D284" s="42">
        <v>33</v>
      </c>
      <c r="E284" s="42"/>
      <c r="F284" s="42"/>
      <c r="G284" s="42"/>
      <c r="H284" s="42"/>
      <c r="I284" s="42"/>
      <c r="J284" s="42"/>
      <c r="K284" s="43"/>
      <c r="L284" s="50"/>
      <c r="M284" s="2"/>
      <c r="N284" s="51"/>
      <c r="O284" s="52">
        <f>IF(D284=0,"",D284/C283)</f>
        <v>0.89189189189189189</v>
      </c>
      <c r="P284" s="53">
        <v>33</v>
      </c>
      <c r="Q284" s="54">
        <f t="shared" si="24"/>
        <v>0.89189189189189189</v>
      </c>
      <c r="R284" s="54">
        <f t="shared" si="25"/>
        <v>0.10810810810810811</v>
      </c>
      <c r="S284" s="8">
        <f>P284/P282</f>
        <v>0.61111111111111116</v>
      </c>
    </row>
    <row r="285" spans="1:19" ht="15.75" customHeight="1">
      <c r="A285" s="40">
        <v>1901</v>
      </c>
      <c r="B285" s="42"/>
      <c r="C285" s="42"/>
      <c r="D285" s="42"/>
      <c r="E285" s="42">
        <v>23</v>
      </c>
      <c r="F285" s="42"/>
      <c r="G285" s="42"/>
      <c r="H285" s="42"/>
      <c r="I285" s="42"/>
      <c r="J285" s="42"/>
      <c r="K285" s="43"/>
      <c r="L285" s="50"/>
      <c r="M285" s="2"/>
      <c r="N285" s="51"/>
      <c r="O285" s="52">
        <f>IF(E285=0,"",E285/D284)</f>
        <v>0.69696969696969702</v>
      </c>
      <c r="P285" s="53">
        <v>23</v>
      </c>
      <c r="Q285" s="54">
        <f t="shared" si="24"/>
        <v>0.69696969696969702</v>
      </c>
      <c r="R285" s="54">
        <f t="shared" si="25"/>
        <v>0.30303030303030298</v>
      </c>
    </row>
    <row r="286" spans="1:19" ht="15.75" customHeight="1">
      <c r="A286" s="40">
        <v>1902</v>
      </c>
      <c r="B286" s="42"/>
      <c r="C286" s="42"/>
      <c r="D286" s="42"/>
      <c r="E286" s="42"/>
      <c r="F286" s="42">
        <v>22</v>
      </c>
      <c r="G286" s="42"/>
      <c r="H286" s="42"/>
      <c r="I286" s="42"/>
      <c r="J286" s="42"/>
      <c r="K286" s="43"/>
      <c r="L286" s="50"/>
      <c r="M286" s="2"/>
      <c r="N286" s="51"/>
      <c r="O286" s="52">
        <f>IF(F286=0,"",F286/E285)</f>
        <v>0.95652173913043481</v>
      </c>
      <c r="P286" s="53">
        <v>22</v>
      </c>
      <c r="Q286" s="54">
        <f t="shared" si="24"/>
        <v>0.95652173913043481</v>
      </c>
      <c r="R286" s="54">
        <f t="shared" si="25"/>
        <v>4.3478260869565188E-2</v>
      </c>
    </row>
    <row r="287" spans="1:19" ht="15.75" customHeight="1">
      <c r="A287" s="40">
        <v>2001</v>
      </c>
      <c r="B287" s="42"/>
      <c r="C287" s="42"/>
      <c r="D287" s="42"/>
      <c r="E287" s="42"/>
      <c r="F287" s="42"/>
      <c r="G287" s="42">
        <v>18</v>
      </c>
      <c r="H287" s="42"/>
      <c r="I287" s="42"/>
      <c r="J287" s="42"/>
      <c r="K287" s="43"/>
      <c r="L287" s="50"/>
      <c r="M287" s="2"/>
      <c r="N287" s="51"/>
      <c r="O287" s="52">
        <f>IF(G287=0,"",G287/F286)</f>
        <v>0.81818181818181823</v>
      </c>
      <c r="P287" s="53">
        <v>18</v>
      </c>
      <c r="Q287" s="54">
        <f t="shared" si="24"/>
        <v>0.81818181818181823</v>
      </c>
      <c r="R287" s="54">
        <f t="shared" si="25"/>
        <v>0.18181818181818177</v>
      </c>
    </row>
    <row r="288" spans="1:19" ht="15.75" customHeight="1">
      <c r="A288" s="40">
        <v>2002</v>
      </c>
      <c r="B288" s="42"/>
      <c r="C288" s="42"/>
      <c r="D288" s="42"/>
      <c r="E288" s="42"/>
      <c r="F288" s="42"/>
      <c r="G288" s="42"/>
      <c r="H288" s="42">
        <v>18</v>
      </c>
      <c r="I288" s="42"/>
      <c r="J288" s="42"/>
      <c r="K288" s="43"/>
      <c r="L288" s="50"/>
      <c r="M288" s="2"/>
      <c r="N288" s="51"/>
      <c r="O288" s="52">
        <f>IF(H288=0,"",H288/G287)</f>
        <v>1</v>
      </c>
      <c r="P288" s="53">
        <v>18</v>
      </c>
      <c r="Q288" s="54">
        <f t="shared" si="24"/>
        <v>1</v>
      </c>
      <c r="R288" s="54">
        <f t="shared" si="25"/>
        <v>0</v>
      </c>
    </row>
    <row r="289" spans="1:18" ht="15.75" customHeight="1">
      <c r="A289" s="40">
        <v>2101</v>
      </c>
      <c r="B289" s="42"/>
      <c r="C289" s="42"/>
      <c r="D289" s="42"/>
      <c r="E289" s="42"/>
      <c r="F289" s="42"/>
      <c r="G289" s="42"/>
      <c r="H289" s="42"/>
      <c r="I289" s="42">
        <v>18</v>
      </c>
      <c r="J289" s="42"/>
      <c r="K289" s="43"/>
      <c r="L289" s="50"/>
      <c r="M289" s="2"/>
      <c r="N289" s="51"/>
      <c r="O289" s="52">
        <f>IF(I289=0,"",I289/H288)</f>
        <v>1</v>
      </c>
      <c r="P289" s="53">
        <v>18</v>
      </c>
      <c r="Q289" s="54">
        <f t="shared" si="24"/>
        <v>1</v>
      </c>
      <c r="R289" s="54">
        <f t="shared" si="25"/>
        <v>0</v>
      </c>
    </row>
    <row r="290" spans="1:18" ht="15.75" customHeight="1">
      <c r="A290" s="40">
        <v>2102</v>
      </c>
      <c r="B290" s="42"/>
      <c r="C290" s="42"/>
      <c r="D290" s="42"/>
      <c r="E290" s="42"/>
      <c r="F290" s="42"/>
      <c r="G290" s="42"/>
      <c r="H290" s="42"/>
      <c r="I290" s="42"/>
      <c r="J290" s="42">
        <v>18</v>
      </c>
      <c r="K290" s="43">
        <v>15</v>
      </c>
      <c r="L290" s="50"/>
      <c r="M290" s="2"/>
      <c r="N290" s="51"/>
      <c r="O290" s="55">
        <f>IF(J290=0,"",J290/I289)</f>
        <v>1</v>
      </c>
      <c r="P290" s="53">
        <v>18</v>
      </c>
      <c r="Q290" s="56">
        <f t="shared" si="24"/>
        <v>1</v>
      </c>
      <c r="R290" s="56">
        <f t="shared" si="25"/>
        <v>0</v>
      </c>
    </row>
    <row r="291" spans="1:18" ht="15.75" customHeight="1">
      <c r="A291" s="40">
        <v>2201</v>
      </c>
      <c r="B291" s="42"/>
      <c r="C291" s="42"/>
      <c r="D291" s="42"/>
      <c r="E291" s="42"/>
      <c r="F291" s="42"/>
      <c r="G291" s="42"/>
      <c r="H291" s="42"/>
      <c r="I291" s="42"/>
      <c r="J291" s="42">
        <v>3</v>
      </c>
      <c r="K291" s="43">
        <v>2</v>
      </c>
      <c r="L291" s="50"/>
      <c r="M291" s="2"/>
      <c r="N291" s="1"/>
      <c r="O291" s="83"/>
      <c r="P291" s="58">
        <v>3</v>
      </c>
      <c r="Q291" s="84"/>
      <c r="R291" s="85"/>
    </row>
    <row r="292" spans="1:18" ht="15.75" customHeight="1">
      <c r="A292" s="40">
        <v>2202</v>
      </c>
      <c r="B292" s="42"/>
      <c r="C292" s="42"/>
      <c r="D292" s="42"/>
      <c r="E292" s="42"/>
      <c r="F292" s="42"/>
      <c r="G292" s="42"/>
      <c r="H292" s="42"/>
      <c r="I292" s="42"/>
      <c r="J292" s="42"/>
      <c r="K292" s="43"/>
      <c r="L292" s="50"/>
      <c r="M292" s="2"/>
      <c r="N292" s="1"/>
      <c r="O292" s="61"/>
      <c r="P292" s="62"/>
      <c r="Q292" s="63"/>
      <c r="R292" s="61"/>
    </row>
    <row r="293" spans="1:18" ht="15.75" customHeight="1">
      <c r="A293" s="40">
        <v>2301</v>
      </c>
      <c r="B293" s="42"/>
      <c r="C293" s="42"/>
      <c r="D293" s="42"/>
      <c r="E293" s="42"/>
      <c r="F293" s="42"/>
      <c r="G293" s="42"/>
      <c r="H293" s="42"/>
      <c r="I293" s="42"/>
      <c r="J293" s="42"/>
      <c r="K293" s="43"/>
      <c r="L293" s="50"/>
      <c r="M293" s="2"/>
      <c r="N293" s="1"/>
      <c r="O293" s="61"/>
      <c r="P293" s="62"/>
      <c r="Q293" s="63"/>
      <c r="R293" s="61"/>
    </row>
    <row r="294" spans="1:18" ht="15.75" customHeight="1">
      <c r="A294" s="40">
        <v>2302</v>
      </c>
      <c r="B294" s="42"/>
      <c r="C294" s="42"/>
      <c r="D294" s="42"/>
      <c r="E294" s="42"/>
      <c r="F294" s="42"/>
      <c r="G294" s="42"/>
      <c r="H294" s="42"/>
      <c r="I294" s="42"/>
      <c r="J294" s="42"/>
      <c r="K294" s="43"/>
      <c r="L294" s="50"/>
      <c r="M294" s="2"/>
      <c r="N294" s="1"/>
      <c r="O294" s="61"/>
      <c r="P294" s="62"/>
      <c r="Q294" s="63"/>
      <c r="R294" s="61"/>
    </row>
    <row r="295" spans="1:18" ht="15.75" customHeight="1">
      <c r="A295" s="40">
        <v>2401</v>
      </c>
      <c r="B295" s="42"/>
      <c r="C295" s="42"/>
      <c r="D295" s="42"/>
      <c r="E295" s="42"/>
      <c r="F295" s="42"/>
      <c r="G295" s="42"/>
      <c r="H295" s="42"/>
      <c r="I295" s="42"/>
      <c r="J295" s="42"/>
      <c r="K295" s="43"/>
      <c r="L295" s="50"/>
      <c r="M295" s="2"/>
      <c r="N295" s="1"/>
      <c r="O295" s="64"/>
      <c r="P295" s="65"/>
      <c r="Q295" s="66"/>
      <c r="R295" s="67"/>
    </row>
    <row r="296" spans="1:18" ht="15.75" customHeight="1">
      <c r="A296" s="40">
        <v>2402</v>
      </c>
      <c r="B296" s="42"/>
      <c r="C296" s="42"/>
      <c r="D296" s="42"/>
      <c r="E296" s="42"/>
      <c r="F296" s="42"/>
      <c r="G296" s="42"/>
      <c r="H296" s="42"/>
      <c r="I296" s="42"/>
      <c r="J296" s="42"/>
      <c r="K296" s="43"/>
      <c r="L296" s="50"/>
      <c r="M296" s="2"/>
      <c r="N296" s="1"/>
      <c r="O296" s="68" t="s">
        <v>58</v>
      </c>
      <c r="P296" s="69">
        <v>2</v>
      </c>
      <c r="Q296" s="70">
        <f>IF(SUM(K284:K296)=0,"",SUM(K284:K296))</f>
        <v>17</v>
      </c>
      <c r="R296" s="71" t="s">
        <v>10</v>
      </c>
    </row>
    <row r="297" spans="1:18" ht="15.75" customHeight="1">
      <c r="A297" s="40">
        <v>2501</v>
      </c>
      <c r="B297" s="42"/>
      <c r="C297" s="42"/>
      <c r="D297" s="42"/>
      <c r="E297" s="42"/>
      <c r="F297" s="42"/>
      <c r="G297" s="42"/>
      <c r="H297" s="42"/>
      <c r="I297" s="42"/>
      <c r="J297" s="42"/>
      <c r="K297" s="43"/>
      <c r="L297" s="50"/>
      <c r="M297" s="2"/>
      <c r="N297" s="1"/>
      <c r="O297" s="72" t="s">
        <v>60</v>
      </c>
      <c r="P297" s="73">
        <f>IF(P296/B282=0,"",P296/B282)</f>
        <v>3.7037037037037035E-2</v>
      </c>
      <c r="Q297" s="74">
        <f>IF(P296/Q296=0,"",P296/Q296)</f>
        <v>0.11764705882352941</v>
      </c>
      <c r="R297" s="75" t="s">
        <v>61</v>
      </c>
    </row>
    <row r="298" spans="1:18" ht="15.75" customHeight="1">
      <c r="A298" s="40">
        <v>2502</v>
      </c>
      <c r="B298" s="42"/>
      <c r="C298" s="42"/>
      <c r="D298" s="42"/>
      <c r="E298" s="42"/>
      <c r="F298" s="42"/>
      <c r="G298" s="42"/>
      <c r="H298" s="42"/>
      <c r="I298" s="42"/>
      <c r="J298" s="42"/>
      <c r="K298" s="43"/>
      <c r="L298" s="76"/>
      <c r="M298" s="77"/>
      <c r="N298" s="78"/>
      <c r="O298" s="77"/>
      <c r="P298" s="78"/>
      <c r="Q298" s="78"/>
      <c r="R298" s="79"/>
    </row>
    <row r="299" spans="1:18" ht="18" customHeight="1">
      <c r="A299" s="28"/>
      <c r="B299" s="1"/>
      <c r="C299" s="1"/>
      <c r="D299" s="151" t="s">
        <v>83</v>
      </c>
      <c r="E299" s="152"/>
      <c r="F299" s="152"/>
      <c r="G299" s="152"/>
      <c r="H299" s="152"/>
      <c r="I299" s="152"/>
      <c r="J299" s="153"/>
      <c r="K299" s="80">
        <f>SUM(K282:K295)</f>
        <v>17</v>
      </c>
      <c r="L299" s="81">
        <f>IF(K290=0,"",K290/B282)</f>
        <v>0.27777777777777779</v>
      </c>
      <c r="M299" s="81">
        <f>IF(K299=0,"",K299/B282)</f>
        <v>0.31481481481481483</v>
      </c>
      <c r="N299" s="81">
        <f>IF(K290=0,"",M299-L299)</f>
        <v>3.7037037037037035E-2</v>
      </c>
      <c r="O299" s="2"/>
      <c r="P299" s="1"/>
      <c r="Q299" s="25"/>
      <c r="R299" s="2"/>
    </row>
    <row r="300" spans="1:18" ht="12.75" customHeight="1"/>
    <row r="301" spans="1:18" ht="12.75" customHeight="1">
      <c r="A301" s="117" t="s">
        <v>107</v>
      </c>
    </row>
    <row r="302" spans="1:18" ht="12.75" customHeight="1"/>
    <row r="303" spans="1:18" ht="12.75" customHeight="1"/>
    <row r="304" spans="1:18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8">
    <mergeCell ref="M234:M235"/>
    <mergeCell ref="N234:N235"/>
    <mergeCell ref="O234:O235"/>
    <mergeCell ref="P234:P235"/>
    <mergeCell ref="Q234:Q235"/>
    <mergeCell ref="R234:R235"/>
    <mergeCell ref="D230:J230"/>
    <mergeCell ref="A233:F233"/>
    <mergeCell ref="G233:I233"/>
    <mergeCell ref="A234:A235"/>
    <mergeCell ref="B234:J234"/>
    <mergeCell ref="K234:K235"/>
    <mergeCell ref="L234:L235"/>
    <mergeCell ref="M257:M258"/>
    <mergeCell ref="N257:N258"/>
    <mergeCell ref="O257:O258"/>
    <mergeCell ref="P257:P258"/>
    <mergeCell ref="Q257:Q258"/>
    <mergeCell ref="R257:R258"/>
    <mergeCell ref="D253:J253"/>
    <mergeCell ref="A256:F256"/>
    <mergeCell ref="G256:I256"/>
    <mergeCell ref="A257:A258"/>
    <mergeCell ref="B257:J257"/>
    <mergeCell ref="K257:K258"/>
    <mergeCell ref="L257:L25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80:N281"/>
    <mergeCell ref="O280:O281"/>
    <mergeCell ref="P280:P281"/>
    <mergeCell ref="Q280:Q281"/>
    <mergeCell ref="R280:R281"/>
    <mergeCell ref="D276:J276"/>
    <mergeCell ref="B279:J279"/>
    <mergeCell ref="A280:A281"/>
    <mergeCell ref="B280:J280"/>
    <mergeCell ref="K280:K281"/>
    <mergeCell ref="L280:L281"/>
    <mergeCell ref="M280:M281"/>
    <mergeCell ref="D299:J299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M96:M97"/>
    <mergeCell ref="N119:N120"/>
    <mergeCell ref="O119:O120"/>
    <mergeCell ref="P119:P120"/>
    <mergeCell ref="Q119:Q120"/>
    <mergeCell ref="R119:R120"/>
    <mergeCell ref="D115:J115"/>
    <mergeCell ref="B118:J118"/>
    <mergeCell ref="A119:A120"/>
    <mergeCell ref="B119:J119"/>
    <mergeCell ref="K119:K120"/>
    <mergeCell ref="L119:L120"/>
    <mergeCell ref="M119:M120"/>
    <mergeCell ref="N142:N143"/>
    <mergeCell ref="O142:O143"/>
    <mergeCell ref="P142:P143"/>
    <mergeCell ref="Q142:Q143"/>
    <mergeCell ref="R142:R143"/>
    <mergeCell ref="D138:J138"/>
    <mergeCell ref="B141:J141"/>
    <mergeCell ref="A142:A143"/>
    <mergeCell ref="B142:J142"/>
    <mergeCell ref="K142:K143"/>
    <mergeCell ref="L142:L143"/>
    <mergeCell ref="M142:M143"/>
    <mergeCell ref="N165:N166"/>
    <mergeCell ref="O165:O166"/>
    <mergeCell ref="P165:P166"/>
    <mergeCell ref="Q165:Q166"/>
    <mergeCell ref="R165:R166"/>
    <mergeCell ref="D161:J161"/>
    <mergeCell ref="B164:J164"/>
    <mergeCell ref="A165:A166"/>
    <mergeCell ref="B165:J165"/>
    <mergeCell ref="K165:K166"/>
    <mergeCell ref="L165:L166"/>
    <mergeCell ref="M165:M166"/>
    <mergeCell ref="N188:N189"/>
    <mergeCell ref="O188:O189"/>
    <mergeCell ref="P188:P189"/>
    <mergeCell ref="Q188:Q189"/>
    <mergeCell ref="R188:R189"/>
    <mergeCell ref="D184:J184"/>
    <mergeCell ref="B187:J187"/>
    <mergeCell ref="A188:A189"/>
    <mergeCell ref="B188:J188"/>
    <mergeCell ref="K188:K189"/>
    <mergeCell ref="L188:L189"/>
    <mergeCell ref="M188:M189"/>
    <mergeCell ref="N211:N212"/>
    <mergeCell ref="O211:O212"/>
    <mergeCell ref="P211:P212"/>
    <mergeCell ref="Q211:Q212"/>
    <mergeCell ref="R211:R212"/>
    <mergeCell ref="D207:J207"/>
    <mergeCell ref="B210:J210"/>
    <mergeCell ref="A211:A212"/>
    <mergeCell ref="B211:J211"/>
    <mergeCell ref="K211:K212"/>
    <mergeCell ref="L211:L212"/>
    <mergeCell ref="M211:M21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69696"/>
  </sheetPr>
  <dimension ref="A1:W1000"/>
  <sheetViews>
    <sheetView topLeftCell="A13" workbookViewId="0">
      <selection activeCell="P43" sqref="P43"/>
    </sheetView>
  </sheetViews>
  <sheetFormatPr baseColWidth="10" defaultColWidth="12.5703125" defaultRowHeight="15" customHeight="1"/>
  <cols>
    <col min="1" max="1" width="11.5703125" customWidth="1"/>
    <col min="2" max="10" width="4.5703125" customWidth="1"/>
    <col min="11" max="11" width="15.7109375" customWidth="1"/>
    <col min="12" max="12" width="11.140625" customWidth="1"/>
    <col min="13" max="13" width="10.7109375" customWidth="1"/>
    <col min="14" max="14" width="11" customWidth="1"/>
    <col min="15" max="15" width="14.5703125" customWidth="1"/>
    <col min="16" max="17" width="11.5703125" customWidth="1"/>
    <col min="18" max="18" width="12.7109375" customWidth="1"/>
    <col min="19" max="26" width="10" customWidth="1"/>
  </cols>
  <sheetData>
    <row r="1" spans="1:19" ht="12.75" customHeight="1"/>
    <row r="2" spans="1:19" ht="12.75" customHeight="1"/>
    <row r="3" spans="1:19" ht="26.25" customHeight="1">
      <c r="B3" s="154" t="s">
        <v>72</v>
      </c>
      <c r="C3" s="155"/>
      <c r="D3" s="155"/>
      <c r="E3" s="155"/>
      <c r="F3" s="155"/>
      <c r="G3" s="155"/>
      <c r="H3" s="155"/>
      <c r="I3" s="155"/>
      <c r="J3" s="155"/>
      <c r="K3" s="39" t="s">
        <v>88</v>
      </c>
      <c r="L3" s="2"/>
      <c r="M3" s="2"/>
      <c r="N3" s="1"/>
      <c r="O3" s="2"/>
      <c r="P3" s="1"/>
      <c r="Q3" s="1"/>
      <c r="R3" s="1"/>
    </row>
    <row r="4" spans="1:19" ht="20.25" customHeight="1">
      <c r="A4" s="156" t="s">
        <v>9</v>
      </c>
      <c r="B4" s="157" t="s">
        <v>73</v>
      </c>
      <c r="C4" s="152"/>
      <c r="D4" s="152"/>
      <c r="E4" s="152"/>
      <c r="F4" s="152"/>
      <c r="G4" s="152"/>
      <c r="H4" s="152"/>
      <c r="I4" s="152"/>
      <c r="J4" s="153"/>
      <c r="K4" s="158" t="s">
        <v>10</v>
      </c>
      <c r="L4" s="150" t="s">
        <v>2</v>
      </c>
      <c r="M4" s="150" t="s">
        <v>3</v>
      </c>
      <c r="N4" s="159" t="s">
        <v>4</v>
      </c>
      <c r="O4" s="150" t="s">
        <v>5</v>
      </c>
      <c r="P4" s="148" t="s">
        <v>6</v>
      </c>
      <c r="Q4" s="148" t="s">
        <v>7</v>
      </c>
      <c r="R4" s="150" t="s">
        <v>8</v>
      </c>
    </row>
    <row r="5" spans="1:19" ht="15.75" customHeight="1">
      <c r="A5" s="149"/>
      <c r="B5" s="40" t="s">
        <v>74</v>
      </c>
      <c r="C5" s="40" t="s">
        <v>75</v>
      </c>
      <c r="D5" s="40" t="s">
        <v>76</v>
      </c>
      <c r="E5" s="40" t="s">
        <v>77</v>
      </c>
      <c r="F5" s="40" t="s">
        <v>78</v>
      </c>
      <c r="G5" s="40" t="s">
        <v>79</v>
      </c>
      <c r="H5" s="40" t="s">
        <v>80</v>
      </c>
      <c r="I5" s="40" t="s">
        <v>81</v>
      </c>
      <c r="J5" s="40" t="s">
        <v>82</v>
      </c>
      <c r="K5" s="149"/>
      <c r="L5" s="149"/>
      <c r="M5" s="149"/>
      <c r="N5" s="149"/>
      <c r="O5" s="149"/>
      <c r="P5" s="149"/>
      <c r="Q5" s="149"/>
      <c r="R5" s="149"/>
    </row>
    <row r="6" spans="1:19" ht="15.75" customHeight="1">
      <c r="A6" s="40">
        <v>1801</v>
      </c>
      <c r="B6" s="41">
        <v>18</v>
      </c>
      <c r="C6" s="42"/>
      <c r="D6" s="42"/>
      <c r="E6" s="42"/>
      <c r="F6" s="42"/>
      <c r="G6" s="42"/>
      <c r="H6" s="42"/>
      <c r="I6" s="42"/>
      <c r="J6" s="42"/>
      <c r="K6" s="43"/>
      <c r="L6" s="44"/>
      <c r="M6" s="45"/>
      <c r="N6" s="46"/>
      <c r="O6" s="47"/>
      <c r="P6" s="48">
        <f>B6</f>
        <v>18</v>
      </c>
      <c r="Q6" s="49"/>
      <c r="R6" s="47"/>
    </row>
    <row r="7" spans="1:19" ht="15.75" customHeight="1">
      <c r="A7" s="40">
        <v>1802</v>
      </c>
      <c r="B7" s="42"/>
      <c r="C7" s="42">
        <v>16</v>
      </c>
      <c r="D7" s="42"/>
      <c r="E7" s="42"/>
      <c r="F7" s="42"/>
      <c r="G7" s="42"/>
      <c r="H7" s="42"/>
      <c r="I7" s="42"/>
      <c r="J7" s="42"/>
      <c r="K7" s="43"/>
      <c r="L7" s="50"/>
      <c r="M7" s="2"/>
      <c r="N7" s="51"/>
      <c r="O7" s="52">
        <f>IF(C7=0,"",C7/B6)</f>
        <v>0.88888888888888884</v>
      </c>
      <c r="P7" s="53">
        <v>16</v>
      </c>
      <c r="Q7" s="54">
        <f t="shared" ref="Q7:Q14" si="0">IF(P7=0,"",P7/P6)</f>
        <v>0.88888888888888884</v>
      </c>
      <c r="R7" s="54">
        <f t="shared" ref="R7:R14" si="1">IF(P7=0,"",100%-Q7)</f>
        <v>0.11111111111111116</v>
      </c>
    </row>
    <row r="8" spans="1:19" ht="15.75" customHeight="1">
      <c r="A8" s="40">
        <v>1901</v>
      </c>
      <c r="B8" s="42"/>
      <c r="C8" s="42"/>
      <c r="D8" s="42">
        <v>11</v>
      </c>
      <c r="E8" s="42"/>
      <c r="F8" s="42"/>
      <c r="G8" s="42"/>
      <c r="H8" s="42"/>
      <c r="I8" s="42"/>
      <c r="J8" s="42"/>
      <c r="K8" s="43"/>
      <c r="L8" s="50"/>
      <c r="M8" s="2"/>
      <c r="N8" s="51"/>
      <c r="O8" s="52">
        <f>IF(D8=0,"",D8/C7)</f>
        <v>0.6875</v>
      </c>
      <c r="P8" s="53">
        <v>12</v>
      </c>
      <c r="Q8" s="54">
        <f t="shared" si="0"/>
        <v>0.75</v>
      </c>
      <c r="R8" s="54">
        <f t="shared" si="1"/>
        <v>0.25</v>
      </c>
      <c r="S8" s="8">
        <f>P8/P6</f>
        <v>0.66666666666666663</v>
      </c>
    </row>
    <row r="9" spans="1:19" ht="15.75" customHeight="1">
      <c r="A9" s="40">
        <v>1902</v>
      </c>
      <c r="B9" s="42"/>
      <c r="C9" s="42"/>
      <c r="D9" s="42"/>
      <c r="E9" s="42">
        <v>8</v>
      </c>
      <c r="F9" s="42"/>
      <c r="G9" s="42"/>
      <c r="H9" s="42"/>
      <c r="I9" s="42"/>
      <c r="J9" s="42"/>
      <c r="K9" s="43"/>
      <c r="L9" s="50"/>
      <c r="M9" s="2"/>
      <c r="N9" s="51"/>
      <c r="O9" s="52">
        <f>IF(E9=0,"",E9/D8)</f>
        <v>0.72727272727272729</v>
      </c>
      <c r="P9" s="53">
        <v>9</v>
      </c>
      <c r="Q9" s="54">
        <f t="shared" si="0"/>
        <v>0.75</v>
      </c>
      <c r="R9" s="54">
        <f t="shared" si="1"/>
        <v>0.25</v>
      </c>
    </row>
    <row r="10" spans="1:19" ht="15.75" customHeight="1">
      <c r="A10" s="40">
        <v>2001</v>
      </c>
      <c r="B10" s="42"/>
      <c r="C10" s="42"/>
      <c r="D10" s="42"/>
      <c r="E10" s="42"/>
      <c r="F10" s="42">
        <v>6</v>
      </c>
      <c r="G10" s="42"/>
      <c r="H10" s="42"/>
      <c r="I10" s="42"/>
      <c r="J10" s="42"/>
      <c r="K10" s="43"/>
      <c r="L10" s="50"/>
      <c r="M10" s="2"/>
      <c r="N10" s="51"/>
      <c r="O10" s="52">
        <f>IF(F10=0,"",F10/E9)</f>
        <v>0.75</v>
      </c>
      <c r="P10" s="53">
        <v>8</v>
      </c>
      <c r="Q10" s="54">
        <f t="shared" si="0"/>
        <v>0.88888888888888884</v>
      </c>
      <c r="R10" s="54">
        <f t="shared" si="1"/>
        <v>0.11111111111111116</v>
      </c>
    </row>
    <row r="11" spans="1:19" ht="15.75" customHeight="1">
      <c r="A11" s="40">
        <v>2002</v>
      </c>
      <c r="B11" s="42"/>
      <c r="C11" s="42"/>
      <c r="D11" s="42"/>
      <c r="E11" s="42"/>
      <c r="F11" s="42"/>
      <c r="G11" s="42">
        <v>6</v>
      </c>
      <c r="H11" s="42"/>
      <c r="I11" s="42"/>
      <c r="J11" s="42"/>
      <c r="K11" s="43"/>
      <c r="L11" s="50"/>
      <c r="M11" s="2"/>
      <c r="N11" s="51"/>
      <c r="O11" s="52">
        <f>IF(G11=0,"",G11/F10)</f>
        <v>1</v>
      </c>
      <c r="P11" s="53">
        <v>7</v>
      </c>
      <c r="Q11" s="54">
        <f t="shared" si="0"/>
        <v>0.875</v>
      </c>
      <c r="R11" s="54">
        <f t="shared" si="1"/>
        <v>0.125</v>
      </c>
    </row>
    <row r="12" spans="1:19" ht="15.75" customHeight="1">
      <c r="A12" s="40">
        <v>2101</v>
      </c>
      <c r="B12" s="42"/>
      <c r="C12" s="42"/>
      <c r="D12" s="42"/>
      <c r="E12" s="42"/>
      <c r="F12" s="42"/>
      <c r="G12" s="42"/>
      <c r="H12" s="42">
        <v>6</v>
      </c>
      <c r="I12" s="42"/>
      <c r="J12" s="42"/>
      <c r="K12" s="43"/>
      <c r="L12" s="50"/>
      <c r="M12" s="2"/>
      <c r="N12" s="51"/>
      <c r="O12" s="52">
        <f>IF(H12=0,"",H12/G11)</f>
        <v>1</v>
      </c>
      <c r="P12" s="53">
        <v>7</v>
      </c>
      <c r="Q12" s="54">
        <f t="shared" si="0"/>
        <v>1</v>
      </c>
      <c r="R12" s="54">
        <f t="shared" si="1"/>
        <v>0</v>
      </c>
    </row>
    <row r="13" spans="1:19" ht="15.75" customHeight="1">
      <c r="A13" s="40">
        <v>2102</v>
      </c>
      <c r="B13" s="42"/>
      <c r="C13" s="42"/>
      <c r="D13" s="42"/>
      <c r="E13" s="42"/>
      <c r="F13" s="42"/>
      <c r="G13" s="42"/>
      <c r="H13" s="42"/>
      <c r="I13" s="42">
        <v>5</v>
      </c>
      <c r="J13" s="42"/>
      <c r="K13" s="43"/>
      <c r="L13" s="50"/>
      <c r="M13" s="2"/>
      <c r="N13" s="51"/>
      <c r="O13" s="52">
        <f>IF(I13=0,"",I13/H12)</f>
        <v>0.83333333333333337</v>
      </c>
      <c r="P13" s="53">
        <v>7</v>
      </c>
      <c r="Q13" s="54">
        <f t="shared" si="0"/>
        <v>1</v>
      </c>
      <c r="R13" s="54">
        <f t="shared" si="1"/>
        <v>0</v>
      </c>
    </row>
    <row r="14" spans="1:19" ht="15.75" customHeight="1">
      <c r="A14" s="40">
        <v>2201</v>
      </c>
      <c r="B14" s="42"/>
      <c r="C14" s="42"/>
      <c r="D14" s="42"/>
      <c r="E14" s="42"/>
      <c r="F14" s="42"/>
      <c r="G14" s="42"/>
      <c r="H14" s="42"/>
      <c r="I14" s="42"/>
      <c r="J14" s="42">
        <v>5</v>
      </c>
      <c r="K14" s="43">
        <v>0</v>
      </c>
      <c r="L14" s="50"/>
      <c r="M14" s="2"/>
      <c r="N14" s="51"/>
      <c r="O14" s="55">
        <f>IF(J14=0,"",J14/I13)</f>
        <v>1</v>
      </c>
      <c r="P14" s="53">
        <v>7</v>
      </c>
      <c r="Q14" s="56">
        <f t="shared" si="0"/>
        <v>1</v>
      </c>
      <c r="R14" s="56">
        <f t="shared" si="1"/>
        <v>0</v>
      </c>
    </row>
    <row r="15" spans="1:19" ht="15.75" customHeight="1">
      <c r="A15" s="40">
        <v>2202</v>
      </c>
      <c r="B15" s="42"/>
      <c r="C15" s="42"/>
      <c r="D15" s="42"/>
      <c r="E15" s="42"/>
      <c r="F15" s="42"/>
      <c r="G15" s="42"/>
      <c r="H15" s="42"/>
      <c r="I15" s="42"/>
      <c r="J15" s="42">
        <v>2</v>
      </c>
      <c r="K15" s="88">
        <v>1</v>
      </c>
      <c r="L15" s="50"/>
      <c r="M15" s="2"/>
      <c r="N15" s="1"/>
      <c r="O15" s="83"/>
      <c r="P15" s="58">
        <v>2</v>
      </c>
      <c r="Q15" s="84"/>
      <c r="R15" s="85"/>
    </row>
    <row r="16" spans="1:19" ht="15.75" customHeight="1">
      <c r="A16" s="40">
        <v>2301</v>
      </c>
      <c r="B16" s="42"/>
      <c r="C16" s="42"/>
      <c r="D16" s="42"/>
      <c r="E16" s="42"/>
      <c r="F16" s="42"/>
      <c r="G16" s="42"/>
      <c r="H16" s="42"/>
      <c r="I16" s="42"/>
      <c r="J16" s="42">
        <v>1</v>
      </c>
      <c r="K16" s="43">
        <v>1</v>
      </c>
      <c r="L16" s="50"/>
      <c r="M16" s="2"/>
      <c r="N16" s="1"/>
      <c r="O16" s="61"/>
      <c r="P16" s="62">
        <v>1</v>
      </c>
      <c r="Q16" s="63"/>
      <c r="R16" s="61"/>
    </row>
    <row r="17" spans="1:19" ht="15.75" customHeight="1">
      <c r="A17" s="40">
        <v>2302</v>
      </c>
      <c r="B17" s="42"/>
      <c r="C17" s="42"/>
      <c r="D17" s="42"/>
      <c r="E17" s="42"/>
      <c r="F17" s="42"/>
      <c r="G17" s="42"/>
      <c r="H17" s="42"/>
      <c r="I17" s="42"/>
      <c r="J17" s="42"/>
      <c r="K17" s="43"/>
      <c r="L17" s="50"/>
      <c r="M17" s="2"/>
      <c r="N17" s="1"/>
      <c r="O17" s="61"/>
      <c r="P17" s="62"/>
      <c r="Q17" s="63"/>
      <c r="R17" s="61"/>
    </row>
    <row r="18" spans="1:19" ht="15.75" customHeight="1">
      <c r="A18" s="40">
        <v>2401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  <c r="L18" s="50"/>
      <c r="M18" s="2"/>
      <c r="N18" s="1"/>
      <c r="O18" s="61"/>
      <c r="P18" s="62"/>
      <c r="Q18" s="63"/>
      <c r="R18" s="61"/>
    </row>
    <row r="19" spans="1:19" ht="15.75" customHeight="1">
      <c r="A19" s="40">
        <v>2402</v>
      </c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50"/>
      <c r="M19" s="2"/>
      <c r="N19" s="1"/>
      <c r="O19" s="64"/>
      <c r="P19" s="65"/>
      <c r="Q19" s="66"/>
      <c r="R19" s="67"/>
    </row>
    <row r="20" spans="1:19" ht="15.75" customHeight="1">
      <c r="A20" s="40">
        <v>2501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50"/>
      <c r="M20" s="2"/>
      <c r="N20" s="1"/>
      <c r="O20" s="68" t="s">
        <v>58</v>
      </c>
      <c r="P20" s="69">
        <v>5</v>
      </c>
      <c r="Q20" s="146">
        <f>IF(SUM(K8:K20)=0,"",SUM(K8:K20))</f>
        <v>2</v>
      </c>
      <c r="R20" s="71" t="s">
        <v>10</v>
      </c>
    </row>
    <row r="21" spans="1:19" ht="15.75" customHeight="1">
      <c r="A21" s="40">
        <v>2502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50"/>
      <c r="M21" s="2"/>
      <c r="N21" s="1"/>
      <c r="O21" s="72" t="s">
        <v>60</v>
      </c>
      <c r="P21" s="73">
        <f>IF(P20/B6=0,"",P20/B6)</f>
        <v>0.27777777777777779</v>
      </c>
      <c r="Q21" s="147">
        <f>IF(P20/Q20=0,"",P20/Q20)</f>
        <v>2.5</v>
      </c>
      <c r="R21" s="75" t="s">
        <v>61</v>
      </c>
    </row>
    <row r="22" spans="1:19" ht="15.75" customHeight="1">
      <c r="A22" s="40">
        <v>2601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76"/>
      <c r="M22" s="77"/>
      <c r="N22" s="78"/>
      <c r="O22" s="77"/>
      <c r="P22" s="78"/>
      <c r="Q22" s="78"/>
      <c r="R22" s="79"/>
    </row>
    <row r="23" spans="1:19" ht="18" customHeight="1">
      <c r="A23" s="28"/>
      <c r="B23" s="1"/>
      <c r="C23" s="1"/>
      <c r="D23" s="151" t="s">
        <v>83</v>
      </c>
      <c r="E23" s="152"/>
      <c r="F23" s="152"/>
      <c r="G23" s="152"/>
      <c r="H23" s="152"/>
      <c r="I23" s="152"/>
      <c r="J23" s="153"/>
      <c r="K23" s="80">
        <f>SUM(K6:K19)</f>
        <v>2</v>
      </c>
      <c r="L23" s="81" t="str">
        <f>IF(K14=0,"",K14/B6)</f>
        <v/>
      </c>
      <c r="M23" s="81">
        <f>IF(K23=0,"",K23/B6)</f>
        <v>0.1111111111111111</v>
      </c>
      <c r="N23" s="81"/>
      <c r="O23" s="2"/>
      <c r="P23" s="1"/>
      <c r="Q23" s="25"/>
      <c r="R23" s="2"/>
    </row>
    <row r="24" spans="1:19" ht="12.75" customHeight="1"/>
    <row r="25" spans="1:19" ht="12.75" customHeight="1"/>
    <row r="26" spans="1:19" ht="26.25" customHeight="1">
      <c r="B26" s="154" t="s">
        <v>72</v>
      </c>
      <c r="C26" s="155"/>
      <c r="D26" s="155"/>
      <c r="E26" s="155"/>
      <c r="F26" s="155"/>
      <c r="G26" s="155"/>
      <c r="H26" s="155"/>
      <c r="I26" s="155"/>
      <c r="J26" s="155"/>
      <c r="K26" s="39" t="s">
        <v>89</v>
      </c>
      <c r="L26" s="2"/>
      <c r="M26" s="2"/>
      <c r="N26" s="1"/>
      <c r="O26" s="2"/>
      <c r="P26" s="1"/>
      <c r="Q26" s="1"/>
      <c r="R26" s="1"/>
    </row>
    <row r="27" spans="1:19" ht="20.25" customHeight="1">
      <c r="A27" s="156" t="s">
        <v>9</v>
      </c>
      <c r="B27" s="157" t="s">
        <v>73</v>
      </c>
      <c r="C27" s="152"/>
      <c r="D27" s="152"/>
      <c r="E27" s="152"/>
      <c r="F27" s="152"/>
      <c r="G27" s="152"/>
      <c r="H27" s="152"/>
      <c r="I27" s="152"/>
      <c r="J27" s="153"/>
      <c r="K27" s="158" t="s">
        <v>10</v>
      </c>
      <c r="L27" s="150" t="s">
        <v>2</v>
      </c>
      <c r="M27" s="150" t="s">
        <v>3</v>
      </c>
      <c r="N27" s="159" t="s">
        <v>4</v>
      </c>
      <c r="O27" s="150" t="s">
        <v>5</v>
      </c>
      <c r="P27" s="148" t="s">
        <v>6</v>
      </c>
      <c r="Q27" s="148" t="s">
        <v>7</v>
      </c>
      <c r="R27" s="150" t="s">
        <v>8</v>
      </c>
    </row>
    <row r="28" spans="1:19" ht="15.75" customHeight="1">
      <c r="A28" s="149"/>
      <c r="B28" s="40" t="s">
        <v>74</v>
      </c>
      <c r="C28" s="40" t="s">
        <v>75</v>
      </c>
      <c r="D28" s="40" t="s">
        <v>76</v>
      </c>
      <c r="E28" s="40" t="s">
        <v>77</v>
      </c>
      <c r="F28" s="40" t="s">
        <v>78</v>
      </c>
      <c r="G28" s="40" t="s">
        <v>79</v>
      </c>
      <c r="H28" s="40" t="s">
        <v>80</v>
      </c>
      <c r="I28" s="40" t="s">
        <v>81</v>
      </c>
      <c r="J28" s="40" t="s">
        <v>82</v>
      </c>
      <c r="K28" s="149"/>
      <c r="L28" s="149"/>
      <c r="M28" s="149"/>
      <c r="N28" s="149"/>
      <c r="O28" s="149"/>
      <c r="P28" s="149"/>
      <c r="Q28" s="149"/>
      <c r="R28" s="149"/>
    </row>
    <row r="29" spans="1:19" ht="15.75" customHeight="1">
      <c r="A29" s="40">
        <v>1802</v>
      </c>
      <c r="B29" s="41">
        <v>35</v>
      </c>
      <c r="C29" s="42"/>
      <c r="D29" s="42"/>
      <c r="E29" s="42"/>
      <c r="F29" s="42"/>
      <c r="G29" s="42"/>
      <c r="H29" s="42"/>
      <c r="I29" s="42"/>
      <c r="J29" s="42"/>
      <c r="K29" s="43"/>
      <c r="L29" s="44"/>
      <c r="M29" s="45"/>
      <c r="N29" s="46"/>
      <c r="O29" s="47"/>
      <c r="P29" s="48">
        <f>B29</f>
        <v>35</v>
      </c>
      <c r="Q29" s="49"/>
      <c r="R29" s="47"/>
    </row>
    <row r="30" spans="1:19" ht="15.75" customHeight="1">
      <c r="A30" s="40">
        <v>1901</v>
      </c>
      <c r="B30" s="42"/>
      <c r="C30" s="42">
        <v>27</v>
      </c>
      <c r="D30" s="42"/>
      <c r="E30" s="42"/>
      <c r="F30" s="42"/>
      <c r="G30" s="42"/>
      <c r="H30" s="42"/>
      <c r="I30" s="42"/>
      <c r="J30" s="42"/>
      <c r="K30" s="43"/>
      <c r="L30" s="50"/>
      <c r="M30" s="2"/>
      <c r="N30" s="51"/>
      <c r="O30" s="52">
        <f>IF(C30=0,"",C30/B29)</f>
        <v>0.77142857142857146</v>
      </c>
      <c r="P30" s="53">
        <v>27</v>
      </c>
      <c r="Q30" s="54">
        <f t="shared" ref="Q30:Q37" si="2">IF(P30=0,"",P30/P29)</f>
        <v>0.77142857142857146</v>
      </c>
      <c r="R30" s="54">
        <f t="shared" ref="R30:R37" si="3">IF(P30=0,"",100%-Q30)</f>
        <v>0.22857142857142854</v>
      </c>
    </row>
    <row r="31" spans="1:19" ht="15.75" customHeight="1">
      <c r="A31" s="40">
        <v>1902</v>
      </c>
      <c r="B31" s="42"/>
      <c r="C31" s="42"/>
      <c r="D31" s="42">
        <v>26</v>
      </c>
      <c r="E31" s="42"/>
      <c r="F31" s="42"/>
      <c r="G31" s="42"/>
      <c r="H31" s="42"/>
      <c r="I31" s="42"/>
      <c r="J31" s="42"/>
      <c r="K31" s="43"/>
      <c r="L31" s="50"/>
      <c r="M31" s="2"/>
      <c r="N31" s="51"/>
      <c r="O31" s="52">
        <f>IF(D31=0,"",D31/C30)</f>
        <v>0.96296296296296291</v>
      </c>
      <c r="P31" s="53">
        <v>26</v>
      </c>
      <c r="Q31" s="54">
        <f t="shared" si="2"/>
        <v>0.96296296296296291</v>
      </c>
      <c r="R31" s="54">
        <f t="shared" si="3"/>
        <v>3.703703703703709E-2</v>
      </c>
      <c r="S31" s="8">
        <f>P31/P29</f>
        <v>0.74285714285714288</v>
      </c>
    </row>
    <row r="32" spans="1:19" ht="15.75" customHeight="1">
      <c r="A32" s="40">
        <v>2001</v>
      </c>
      <c r="B32" s="42"/>
      <c r="C32" s="42"/>
      <c r="D32" s="42"/>
      <c r="E32" s="42">
        <v>20</v>
      </c>
      <c r="F32" s="42"/>
      <c r="G32" s="42"/>
      <c r="H32" s="42"/>
      <c r="I32" s="42"/>
      <c r="J32" s="42"/>
      <c r="K32" s="43"/>
      <c r="L32" s="50"/>
      <c r="M32" s="2"/>
      <c r="N32" s="51"/>
      <c r="O32" s="52">
        <f>IF(E32=0,"",E32/D31)</f>
        <v>0.76923076923076927</v>
      </c>
      <c r="P32" s="53">
        <v>21</v>
      </c>
      <c r="Q32" s="54">
        <f t="shared" si="2"/>
        <v>0.80769230769230771</v>
      </c>
      <c r="R32" s="54">
        <f t="shared" si="3"/>
        <v>0.19230769230769229</v>
      </c>
    </row>
    <row r="33" spans="1:18" ht="15.75" customHeight="1">
      <c r="A33" s="40">
        <v>2002</v>
      </c>
      <c r="B33" s="42"/>
      <c r="C33" s="42"/>
      <c r="D33" s="42"/>
      <c r="E33" s="42"/>
      <c r="F33" s="42">
        <v>18</v>
      </c>
      <c r="G33" s="42"/>
      <c r="H33" s="42"/>
      <c r="I33" s="42"/>
      <c r="J33" s="42"/>
      <c r="K33" s="43"/>
      <c r="L33" s="50"/>
      <c r="M33" s="2"/>
      <c r="N33" s="51"/>
      <c r="O33" s="52">
        <f>IF(F33=0,"",F33/E32)</f>
        <v>0.9</v>
      </c>
      <c r="P33" s="53">
        <v>19</v>
      </c>
      <c r="Q33" s="54">
        <f t="shared" si="2"/>
        <v>0.90476190476190477</v>
      </c>
      <c r="R33" s="54">
        <f t="shared" si="3"/>
        <v>9.5238095238095233E-2</v>
      </c>
    </row>
    <row r="34" spans="1:18" ht="15.75" customHeight="1">
      <c r="A34" s="40">
        <v>2101</v>
      </c>
      <c r="B34" s="42"/>
      <c r="C34" s="42"/>
      <c r="D34" s="42"/>
      <c r="E34" s="42"/>
      <c r="F34" s="42"/>
      <c r="G34" s="42">
        <v>17</v>
      </c>
      <c r="H34" s="42"/>
      <c r="I34" s="42"/>
      <c r="J34" s="42"/>
      <c r="K34" s="43"/>
      <c r="L34" s="50"/>
      <c r="M34" s="2"/>
      <c r="N34" s="51"/>
      <c r="O34" s="52">
        <f>IF(G34=0,"",G34/F33)</f>
        <v>0.94444444444444442</v>
      </c>
      <c r="P34" s="53">
        <v>18</v>
      </c>
      <c r="Q34" s="54">
        <f t="shared" si="2"/>
        <v>0.94736842105263153</v>
      </c>
      <c r="R34" s="54">
        <f t="shared" si="3"/>
        <v>5.2631578947368474E-2</v>
      </c>
    </row>
    <row r="35" spans="1:18" ht="15.75" customHeight="1">
      <c r="A35" s="40">
        <v>2102</v>
      </c>
      <c r="B35" s="42"/>
      <c r="C35" s="42"/>
      <c r="D35" s="42"/>
      <c r="E35" s="42"/>
      <c r="F35" s="42"/>
      <c r="G35" s="42"/>
      <c r="H35" s="42">
        <v>17</v>
      </c>
      <c r="I35" s="42"/>
      <c r="J35" s="42"/>
      <c r="K35" s="43"/>
      <c r="L35" s="50"/>
      <c r="M35" s="2"/>
      <c r="N35" s="51"/>
      <c r="O35" s="52">
        <f>IF(H35=0,"",H35/G34)</f>
        <v>1</v>
      </c>
      <c r="P35" s="53">
        <v>18</v>
      </c>
      <c r="Q35" s="54">
        <f t="shared" si="2"/>
        <v>1</v>
      </c>
      <c r="R35" s="54">
        <f t="shared" si="3"/>
        <v>0</v>
      </c>
    </row>
    <row r="36" spans="1:18" ht="15.75" customHeight="1">
      <c r="A36" s="40">
        <v>2201</v>
      </c>
      <c r="B36" s="42"/>
      <c r="C36" s="42"/>
      <c r="D36" s="42"/>
      <c r="E36" s="42"/>
      <c r="F36" s="42"/>
      <c r="G36" s="42"/>
      <c r="H36" s="42"/>
      <c r="I36" s="42">
        <v>17</v>
      </c>
      <c r="J36" s="42"/>
      <c r="K36" s="43"/>
      <c r="L36" s="50"/>
      <c r="M36" s="2"/>
      <c r="N36" s="51"/>
      <c r="O36" s="52">
        <f>IF(I36=0,"",I36/H35)</f>
        <v>1</v>
      </c>
      <c r="P36" s="53">
        <v>18</v>
      </c>
      <c r="Q36" s="54">
        <f t="shared" si="2"/>
        <v>1</v>
      </c>
      <c r="R36" s="54">
        <f t="shared" si="3"/>
        <v>0</v>
      </c>
    </row>
    <row r="37" spans="1:18" ht="15.75" customHeight="1">
      <c r="A37" s="40">
        <v>2202</v>
      </c>
      <c r="B37" s="42"/>
      <c r="C37" s="42"/>
      <c r="D37" s="42"/>
      <c r="E37" s="42"/>
      <c r="F37" s="42"/>
      <c r="G37" s="42"/>
      <c r="H37" s="42"/>
      <c r="I37" s="42"/>
      <c r="J37" s="42">
        <v>16</v>
      </c>
      <c r="K37" s="88">
        <v>8</v>
      </c>
      <c r="L37" s="50"/>
      <c r="M37" s="2"/>
      <c r="N37" s="51"/>
      <c r="O37" s="55">
        <f>IF(J37=0,"",J37/I36)</f>
        <v>0.94117647058823528</v>
      </c>
      <c r="P37" s="53">
        <v>17</v>
      </c>
      <c r="Q37" s="56">
        <f t="shared" si="2"/>
        <v>0.94444444444444442</v>
      </c>
      <c r="R37" s="56">
        <f t="shared" si="3"/>
        <v>5.555555555555558E-2</v>
      </c>
    </row>
    <row r="38" spans="1:18" ht="15.75" customHeight="1">
      <c r="A38" s="40">
        <v>2301</v>
      </c>
      <c r="B38" s="42"/>
      <c r="C38" s="42"/>
      <c r="D38" s="42"/>
      <c r="E38" s="42"/>
      <c r="F38" s="42"/>
      <c r="G38" s="42"/>
      <c r="H38" s="42"/>
      <c r="I38" s="42"/>
      <c r="J38" s="42">
        <v>10</v>
      </c>
      <c r="K38" s="43">
        <v>6</v>
      </c>
      <c r="L38" s="50"/>
      <c r="M38" s="2"/>
      <c r="N38" s="1"/>
      <c r="O38" s="83"/>
      <c r="P38" s="58">
        <v>10</v>
      </c>
      <c r="Q38" s="84"/>
      <c r="R38" s="85"/>
    </row>
    <row r="39" spans="1:18" ht="15.75" customHeight="1">
      <c r="A39" s="40">
        <v>2302</v>
      </c>
      <c r="B39" s="42"/>
      <c r="C39" s="42"/>
      <c r="D39" s="42"/>
      <c r="E39" s="42"/>
      <c r="F39" s="42"/>
      <c r="G39" s="42"/>
      <c r="H39" s="42"/>
      <c r="I39" s="42"/>
      <c r="J39" s="42">
        <v>3</v>
      </c>
      <c r="K39" s="43"/>
      <c r="L39" s="50"/>
      <c r="M39" s="2"/>
      <c r="N39" s="1"/>
      <c r="O39" s="61"/>
      <c r="P39" s="62">
        <v>3</v>
      </c>
      <c r="Q39" s="63"/>
      <c r="R39" s="61"/>
    </row>
    <row r="40" spans="1:18" ht="15.75" customHeight="1">
      <c r="A40" s="40">
        <v>2401</v>
      </c>
      <c r="B40" s="42"/>
      <c r="C40" s="42"/>
      <c r="D40" s="42"/>
      <c r="E40" s="42"/>
      <c r="F40" s="42"/>
      <c r="G40" s="42"/>
      <c r="H40" s="42"/>
      <c r="I40" s="42"/>
      <c r="J40" s="42">
        <v>1</v>
      </c>
      <c r="K40" s="43"/>
      <c r="L40" s="50"/>
      <c r="M40" s="2"/>
      <c r="N40" s="1"/>
      <c r="O40" s="61"/>
      <c r="P40" s="62">
        <v>1</v>
      </c>
      <c r="Q40" s="63"/>
      <c r="R40" s="61"/>
    </row>
    <row r="41" spans="1:18" ht="15.75" customHeight="1">
      <c r="A41" s="40">
        <v>2402</v>
      </c>
      <c r="B41" s="42"/>
      <c r="C41" s="42"/>
      <c r="D41" s="42"/>
      <c r="E41" s="42"/>
      <c r="F41" s="42"/>
      <c r="G41" s="42"/>
      <c r="H41" s="42"/>
      <c r="I41" s="42"/>
      <c r="J41" s="42">
        <v>1</v>
      </c>
      <c r="K41" s="43"/>
      <c r="L41" s="50"/>
      <c r="M41" s="2"/>
      <c r="N41" s="1"/>
      <c r="O41" s="64"/>
      <c r="P41" s="65">
        <v>1</v>
      </c>
      <c r="Q41" s="66"/>
      <c r="R41" s="67"/>
    </row>
    <row r="42" spans="1:18" ht="15.75" customHeight="1">
      <c r="A42" s="40">
        <v>2501</v>
      </c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50"/>
      <c r="M42" s="2"/>
      <c r="N42" s="1"/>
      <c r="O42" s="68" t="s">
        <v>58</v>
      </c>
      <c r="P42" s="69">
        <v>8</v>
      </c>
      <c r="Q42" s="70">
        <f>IF(SUM(K31:K42)=0,"",SUM(K31:K42))</f>
        <v>14</v>
      </c>
      <c r="R42" s="71" t="s">
        <v>10</v>
      </c>
    </row>
    <row r="43" spans="1:18" ht="15.75" customHeight="1">
      <c r="A43" s="40">
        <v>2502</v>
      </c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50"/>
      <c r="M43" s="2"/>
      <c r="N43" s="1"/>
      <c r="O43" s="72" t="s">
        <v>60</v>
      </c>
      <c r="P43" s="73">
        <f>IF(P42/B29=0,"",P42/B29)</f>
        <v>0.22857142857142856</v>
      </c>
      <c r="Q43" s="74">
        <f>IF(P42/Q42=0,"",P42/Q42)</f>
        <v>0.5714285714285714</v>
      </c>
      <c r="R43" s="75" t="s">
        <v>61</v>
      </c>
    </row>
    <row r="44" spans="1:18" ht="15.75" customHeight="1">
      <c r="A44" s="40">
        <v>2601</v>
      </c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76"/>
      <c r="M44" s="77"/>
      <c r="N44" s="78"/>
      <c r="O44" s="77"/>
      <c r="P44" s="78"/>
      <c r="Q44" s="78"/>
      <c r="R44" s="79"/>
    </row>
    <row r="45" spans="1:18" ht="18" customHeight="1">
      <c r="A45" s="28"/>
      <c r="B45" s="1"/>
      <c r="C45" s="1"/>
      <c r="D45" s="151" t="s">
        <v>83</v>
      </c>
      <c r="E45" s="152"/>
      <c r="F45" s="152"/>
      <c r="G45" s="152"/>
      <c r="H45" s="152"/>
      <c r="I45" s="152"/>
      <c r="J45" s="153"/>
      <c r="K45" s="80">
        <f>SUM(K29:K41)</f>
        <v>14</v>
      </c>
      <c r="L45" s="81">
        <f>IF(K37=0,"",K37/B29)</f>
        <v>0.22857142857142856</v>
      </c>
      <c r="M45" s="81">
        <f>IF(K45=0,"",K45/B29)</f>
        <v>0.4</v>
      </c>
      <c r="N45" s="81">
        <f>IF(K37=0,"",M45-L45)</f>
        <v>0.17142857142857146</v>
      </c>
      <c r="O45" s="2"/>
      <c r="P45" s="1"/>
      <c r="Q45" s="25"/>
      <c r="R45" s="2"/>
    </row>
    <row r="46" spans="1:18" ht="12.75" customHeight="1"/>
    <row r="47" spans="1:18" ht="12.75" customHeight="1"/>
    <row r="48" spans="1:18" ht="26.25" customHeight="1">
      <c r="B48" s="154" t="s">
        <v>72</v>
      </c>
      <c r="C48" s="155"/>
      <c r="D48" s="155"/>
      <c r="E48" s="155"/>
      <c r="F48" s="155"/>
      <c r="G48" s="155"/>
      <c r="H48" s="155"/>
      <c r="I48" s="155"/>
      <c r="J48" s="155"/>
      <c r="K48" s="39" t="s">
        <v>90</v>
      </c>
      <c r="L48" s="2"/>
      <c r="M48" s="2"/>
      <c r="N48" s="1"/>
      <c r="O48" s="2"/>
      <c r="P48" s="1"/>
      <c r="Q48" s="1"/>
      <c r="R48" s="1"/>
    </row>
    <row r="49" spans="1:19" ht="20.25" customHeight="1">
      <c r="A49" s="156" t="s">
        <v>9</v>
      </c>
      <c r="B49" s="157" t="s">
        <v>73</v>
      </c>
      <c r="C49" s="152"/>
      <c r="D49" s="152"/>
      <c r="E49" s="152"/>
      <c r="F49" s="152"/>
      <c r="G49" s="152"/>
      <c r="H49" s="152"/>
      <c r="I49" s="152"/>
      <c r="J49" s="153"/>
      <c r="K49" s="158" t="s">
        <v>10</v>
      </c>
      <c r="L49" s="150" t="s">
        <v>2</v>
      </c>
      <c r="M49" s="150" t="s">
        <v>3</v>
      </c>
      <c r="N49" s="159" t="s">
        <v>4</v>
      </c>
      <c r="O49" s="150" t="s">
        <v>5</v>
      </c>
      <c r="P49" s="148" t="s">
        <v>6</v>
      </c>
      <c r="Q49" s="148" t="s">
        <v>7</v>
      </c>
      <c r="R49" s="150" t="s">
        <v>8</v>
      </c>
    </row>
    <row r="50" spans="1:19" ht="15.75" customHeight="1">
      <c r="A50" s="149"/>
      <c r="B50" s="40" t="s">
        <v>74</v>
      </c>
      <c r="C50" s="40" t="s">
        <v>75</v>
      </c>
      <c r="D50" s="40" t="s">
        <v>76</v>
      </c>
      <c r="E50" s="40" t="s">
        <v>77</v>
      </c>
      <c r="F50" s="40" t="s">
        <v>78</v>
      </c>
      <c r="G50" s="40" t="s">
        <v>79</v>
      </c>
      <c r="H50" s="40" t="s">
        <v>80</v>
      </c>
      <c r="I50" s="40" t="s">
        <v>81</v>
      </c>
      <c r="J50" s="40" t="s">
        <v>82</v>
      </c>
      <c r="K50" s="149"/>
      <c r="L50" s="149"/>
      <c r="M50" s="149"/>
      <c r="N50" s="149"/>
      <c r="O50" s="149"/>
      <c r="P50" s="149"/>
      <c r="Q50" s="149"/>
      <c r="R50" s="149"/>
    </row>
    <row r="51" spans="1:19" ht="15.75" customHeight="1">
      <c r="A51" s="40">
        <v>1901</v>
      </c>
      <c r="B51" s="41">
        <v>15</v>
      </c>
      <c r="C51" s="42"/>
      <c r="D51" s="42"/>
      <c r="E51" s="42"/>
      <c r="F51" s="42"/>
      <c r="G51" s="42"/>
      <c r="H51" s="42"/>
      <c r="I51" s="42"/>
      <c r="J51" s="42"/>
      <c r="K51" s="43"/>
      <c r="L51" s="44"/>
      <c r="M51" s="45"/>
      <c r="N51" s="46"/>
      <c r="O51" s="47"/>
      <c r="P51" s="48">
        <f>B51</f>
        <v>15</v>
      </c>
      <c r="Q51" s="49"/>
      <c r="R51" s="47"/>
    </row>
    <row r="52" spans="1:19" ht="15.75" customHeight="1">
      <c r="A52" s="40">
        <v>1902</v>
      </c>
      <c r="B52" s="42"/>
      <c r="C52" s="42">
        <v>14</v>
      </c>
      <c r="D52" s="42"/>
      <c r="E52" s="42"/>
      <c r="F52" s="42"/>
      <c r="G52" s="42"/>
      <c r="H52" s="42"/>
      <c r="I52" s="42"/>
      <c r="J52" s="42"/>
      <c r="K52" s="43"/>
      <c r="L52" s="50"/>
      <c r="M52" s="2"/>
      <c r="N52" s="51"/>
      <c r="O52" s="52">
        <f>IF(C52=0,"",C52/B51)</f>
        <v>0.93333333333333335</v>
      </c>
      <c r="P52" s="53">
        <v>14</v>
      </c>
      <c r="Q52" s="54">
        <f t="shared" ref="Q52:Q59" si="4">IF(P52=0,"",P52/P51)</f>
        <v>0.93333333333333335</v>
      </c>
      <c r="R52" s="54">
        <f t="shared" ref="R52:R59" si="5">IF(P52=0,"",100%-Q52)</f>
        <v>6.6666666666666652E-2</v>
      </c>
    </row>
    <row r="53" spans="1:19" ht="15.75" customHeight="1">
      <c r="A53" s="40">
        <v>2001</v>
      </c>
      <c r="B53" s="42"/>
      <c r="C53" s="42"/>
      <c r="D53" s="42">
        <v>14</v>
      </c>
      <c r="E53" s="42"/>
      <c r="F53" s="42"/>
      <c r="G53" s="42"/>
      <c r="H53" s="42"/>
      <c r="I53" s="42"/>
      <c r="J53" s="42"/>
      <c r="K53" s="43"/>
      <c r="L53" s="50"/>
      <c r="M53" s="2"/>
      <c r="N53" s="51"/>
      <c r="O53" s="52">
        <f>IF(D53=0,"",D53/C52)</f>
        <v>1</v>
      </c>
      <c r="P53" s="53">
        <v>14</v>
      </c>
      <c r="Q53" s="54">
        <f t="shared" si="4"/>
        <v>1</v>
      </c>
      <c r="R53" s="54">
        <f t="shared" si="5"/>
        <v>0</v>
      </c>
      <c r="S53" s="8">
        <f>P53/P51</f>
        <v>0.93333333333333335</v>
      </c>
    </row>
    <row r="54" spans="1:19" ht="15.75" customHeight="1">
      <c r="A54" s="40">
        <v>2002</v>
      </c>
      <c r="B54" s="42"/>
      <c r="C54" s="42"/>
      <c r="D54" s="42"/>
      <c r="E54" s="42">
        <v>11</v>
      </c>
      <c r="F54" s="42"/>
      <c r="G54" s="42"/>
      <c r="H54" s="42"/>
      <c r="I54" s="42"/>
      <c r="J54" s="42"/>
      <c r="K54" s="43"/>
      <c r="L54" s="50"/>
      <c r="M54" s="2"/>
      <c r="N54" s="51"/>
      <c r="O54" s="52">
        <f>IF(E54=0,"",E54/D53)</f>
        <v>0.7857142857142857</v>
      </c>
      <c r="P54" s="53">
        <v>13</v>
      </c>
      <c r="Q54" s="54">
        <f t="shared" si="4"/>
        <v>0.9285714285714286</v>
      </c>
      <c r="R54" s="54">
        <f t="shared" si="5"/>
        <v>7.1428571428571397E-2</v>
      </c>
    </row>
    <row r="55" spans="1:19" ht="15.75" customHeight="1">
      <c r="A55" s="40">
        <v>2101</v>
      </c>
      <c r="B55" s="42"/>
      <c r="C55" s="42"/>
      <c r="D55" s="42"/>
      <c r="E55" s="42"/>
      <c r="F55" s="42">
        <v>9</v>
      </c>
      <c r="G55" s="42"/>
      <c r="H55" s="42"/>
      <c r="I55" s="42"/>
      <c r="J55" s="42"/>
      <c r="K55" s="43"/>
      <c r="L55" s="50"/>
      <c r="M55" s="2"/>
      <c r="N55" s="51"/>
      <c r="O55" s="52">
        <f>IF(F55=0,"",F55/E54)</f>
        <v>0.81818181818181823</v>
      </c>
      <c r="P55" s="53">
        <v>11</v>
      </c>
      <c r="Q55" s="54">
        <f t="shared" si="4"/>
        <v>0.84615384615384615</v>
      </c>
      <c r="R55" s="54">
        <f t="shared" si="5"/>
        <v>0.15384615384615385</v>
      </c>
    </row>
    <row r="56" spans="1:19" ht="15.75" customHeight="1">
      <c r="A56" s="40">
        <v>2102</v>
      </c>
      <c r="B56" s="42"/>
      <c r="C56" s="42"/>
      <c r="D56" s="42"/>
      <c r="E56" s="42"/>
      <c r="F56" s="42"/>
      <c r="G56" s="42">
        <v>8</v>
      </c>
      <c r="H56" s="42"/>
      <c r="I56" s="42"/>
      <c r="J56" s="42"/>
      <c r="K56" s="43"/>
      <c r="L56" s="50"/>
      <c r="M56" s="2"/>
      <c r="N56" s="51"/>
      <c r="O56" s="52">
        <f>IF(G56=0,"",G56/F55)</f>
        <v>0.88888888888888884</v>
      </c>
      <c r="P56" s="53">
        <v>10</v>
      </c>
      <c r="Q56" s="54">
        <f t="shared" si="4"/>
        <v>0.90909090909090906</v>
      </c>
      <c r="R56" s="54">
        <f t="shared" si="5"/>
        <v>9.0909090909090939E-2</v>
      </c>
    </row>
    <row r="57" spans="1:19" ht="15.75" customHeight="1">
      <c r="A57" s="40">
        <v>2201</v>
      </c>
      <c r="B57" s="42"/>
      <c r="C57" s="42"/>
      <c r="D57" s="42"/>
      <c r="E57" s="42"/>
      <c r="F57" s="42"/>
      <c r="G57" s="42"/>
      <c r="H57" s="42">
        <v>6</v>
      </c>
      <c r="I57" s="42"/>
      <c r="J57" s="42"/>
      <c r="K57" s="43"/>
      <c r="L57" s="50"/>
      <c r="M57" s="2"/>
      <c r="N57" s="51"/>
      <c r="O57" s="52">
        <f>IF(H57=0,"",H57/G56)</f>
        <v>0.75</v>
      </c>
      <c r="P57" s="53">
        <v>11</v>
      </c>
      <c r="Q57" s="54">
        <f t="shared" si="4"/>
        <v>1.1000000000000001</v>
      </c>
      <c r="R57" s="54">
        <f t="shared" si="5"/>
        <v>-0.10000000000000009</v>
      </c>
    </row>
    <row r="58" spans="1:19" ht="15.75" customHeight="1">
      <c r="A58" s="40">
        <v>2202</v>
      </c>
      <c r="B58" s="42"/>
      <c r="C58" s="42"/>
      <c r="D58" s="42"/>
      <c r="E58" s="42"/>
      <c r="F58" s="42"/>
      <c r="G58" s="42"/>
      <c r="H58" s="42"/>
      <c r="I58" s="42">
        <v>5</v>
      </c>
      <c r="J58" s="42"/>
      <c r="K58" s="43"/>
      <c r="L58" s="50"/>
      <c r="M58" s="2"/>
      <c r="N58" s="51"/>
      <c r="O58" s="52">
        <f>IF(I58=0,"",I58/H57)</f>
        <v>0.83333333333333337</v>
      </c>
      <c r="P58" s="53">
        <v>10</v>
      </c>
      <c r="Q58" s="54">
        <f t="shared" si="4"/>
        <v>0.90909090909090906</v>
      </c>
      <c r="R58" s="54">
        <f t="shared" si="5"/>
        <v>9.0909090909090939E-2</v>
      </c>
    </row>
    <row r="59" spans="1:19" ht="15.75" customHeight="1">
      <c r="A59" s="40">
        <v>2301</v>
      </c>
      <c r="B59" s="42"/>
      <c r="C59" s="42"/>
      <c r="D59" s="42"/>
      <c r="E59" s="42"/>
      <c r="F59" s="42"/>
      <c r="G59" s="42"/>
      <c r="H59" s="42"/>
      <c r="I59" s="42"/>
      <c r="J59" s="42">
        <v>5</v>
      </c>
      <c r="K59" s="43">
        <v>4</v>
      </c>
      <c r="L59" s="50"/>
      <c r="M59" s="2"/>
      <c r="N59" s="51"/>
      <c r="O59" s="55">
        <f>IF(J59=0,"",J59/I58)</f>
        <v>1</v>
      </c>
      <c r="P59" s="53">
        <v>9</v>
      </c>
      <c r="Q59" s="56">
        <f t="shared" si="4"/>
        <v>0.9</v>
      </c>
      <c r="R59" s="56">
        <f t="shared" si="5"/>
        <v>9.9999999999999978E-2</v>
      </c>
    </row>
    <row r="60" spans="1:19" ht="15.75" customHeight="1">
      <c r="A60" s="40">
        <v>2302</v>
      </c>
      <c r="B60" s="42"/>
      <c r="C60" s="42"/>
      <c r="D60" s="42"/>
      <c r="E60" s="42"/>
      <c r="F60" s="42"/>
      <c r="G60" s="42"/>
      <c r="H60" s="42"/>
      <c r="I60" s="42"/>
      <c r="J60" s="42">
        <v>4</v>
      </c>
      <c r="K60" s="43">
        <v>1</v>
      </c>
      <c r="L60" s="50"/>
      <c r="M60" s="2"/>
      <c r="N60" s="1"/>
      <c r="O60" s="83"/>
      <c r="P60" s="58">
        <v>6</v>
      </c>
      <c r="Q60" s="84"/>
      <c r="R60" s="85"/>
    </row>
    <row r="61" spans="1:19" ht="15.75" customHeight="1">
      <c r="A61" s="40">
        <v>2401</v>
      </c>
      <c r="B61" s="42"/>
      <c r="C61" s="42"/>
      <c r="D61" s="42"/>
      <c r="E61" s="42"/>
      <c r="F61" s="42"/>
      <c r="G61" s="42"/>
      <c r="H61" s="42"/>
      <c r="I61" s="42"/>
      <c r="J61" s="42">
        <v>2</v>
      </c>
      <c r="K61" s="43">
        <v>1</v>
      </c>
      <c r="L61" s="50"/>
      <c r="M61" s="2"/>
      <c r="N61" s="1"/>
      <c r="O61" s="61"/>
      <c r="P61" s="62">
        <v>3</v>
      </c>
      <c r="Q61" s="63"/>
      <c r="R61" s="61"/>
    </row>
    <row r="62" spans="1:19" ht="15.75" customHeight="1">
      <c r="A62" s="40">
        <v>2402</v>
      </c>
      <c r="B62" s="42"/>
      <c r="C62" s="42"/>
      <c r="D62" s="42"/>
      <c r="E62" s="42"/>
      <c r="F62" s="42"/>
      <c r="G62" s="42"/>
      <c r="H62" s="42"/>
      <c r="I62" s="42"/>
      <c r="J62" s="42">
        <v>2</v>
      </c>
      <c r="K62" s="43">
        <v>2</v>
      </c>
      <c r="L62" s="50"/>
      <c r="M62" s="2"/>
      <c r="N62" s="1"/>
      <c r="O62" s="61"/>
      <c r="P62" s="62">
        <v>2</v>
      </c>
      <c r="Q62" s="63"/>
      <c r="R62" s="61"/>
    </row>
    <row r="63" spans="1:19" ht="15.75" customHeight="1">
      <c r="A63" s="40">
        <v>2501</v>
      </c>
      <c r="B63" s="42"/>
      <c r="C63" s="42"/>
      <c r="D63" s="42"/>
      <c r="E63" s="42"/>
      <c r="F63" s="42"/>
      <c r="G63" s="42"/>
      <c r="H63" s="42"/>
      <c r="I63" s="42"/>
      <c r="J63" s="42"/>
      <c r="K63" s="43"/>
      <c r="L63" s="50"/>
      <c r="M63" s="2"/>
      <c r="N63" s="1"/>
      <c r="O63" s="64"/>
      <c r="P63" s="65"/>
      <c r="Q63" s="66"/>
      <c r="R63" s="67"/>
    </row>
    <row r="64" spans="1:19" ht="15.75" customHeight="1">
      <c r="A64" s="40">
        <v>2502</v>
      </c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50"/>
      <c r="M64" s="2"/>
      <c r="N64" s="1"/>
      <c r="O64" s="68" t="s">
        <v>58</v>
      </c>
      <c r="P64" s="69"/>
      <c r="Q64" s="70">
        <f>IF(SUM(K53:K64)=0,"",SUM(K53:K64))</f>
        <v>8</v>
      </c>
      <c r="R64" s="71" t="s">
        <v>10</v>
      </c>
    </row>
    <row r="65" spans="1:19" ht="15.75" customHeight="1">
      <c r="A65" s="40">
        <v>2601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50"/>
      <c r="M65" s="2"/>
      <c r="N65" s="1"/>
      <c r="O65" s="72" t="s">
        <v>60</v>
      </c>
      <c r="P65" s="73" t="str">
        <f>IF(P64/B51=0,"",P64/B51)</f>
        <v/>
      </c>
      <c r="Q65" s="74" t="str">
        <f>IF(P64/Q64=0,"",P64/Q64)</f>
        <v/>
      </c>
      <c r="R65" s="75" t="s">
        <v>61</v>
      </c>
    </row>
    <row r="66" spans="1:19" ht="15.75" customHeight="1">
      <c r="A66" s="40">
        <v>2602</v>
      </c>
      <c r="B66" s="42"/>
      <c r="C66" s="42"/>
      <c r="D66" s="42"/>
      <c r="E66" s="42"/>
      <c r="F66" s="42"/>
      <c r="G66" s="42"/>
      <c r="H66" s="42"/>
      <c r="I66" s="42"/>
      <c r="J66" s="42"/>
      <c r="K66" s="43"/>
      <c r="L66" s="76"/>
      <c r="M66" s="77"/>
      <c r="N66" s="78"/>
      <c r="O66" s="77"/>
      <c r="P66" s="78"/>
      <c r="Q66" s="78"/>
      <c r="R66" s="79"/>
    </row>
    <row r="67" spans="1:19" ht="18" customHeight="1">
      <c r="A67" s="28"/>
      <c r="B67" s="1"/>
      <c r="C67" s="1"/>
      <c r="D67" s="151" t="s">
        <v>83</v>
      </c>
      <c r="E67" s="152"/>
      <c r="F67" s="152"/>
      <c r="G67" s="152"/>
      <c r="H67" s="152"/>
      <c r="I67" s="152"/>
      <c r="J67" s="153"/>
      <c r="K67" s="80">
        <f>SUM(K51:K63)</f>
        <v>8</v>
      </c>
      <c r="L67" s="81">
        <f>IF(K59=0,"",K59/B51)</f>
        <v>0.26666666666666666</v>
      </c>
      <c r="M67" s="81">
        <f>IF(K67=0,"",K67/B51)</f>
        <v>0.53333333333333333</v>
      </c>
      <c r="N67" s="81">
        <f>IF(K59=0,"",M67-L67)</f>
        <v>0.26666666666666666</v>
      </c>
      <c r="O67" s="2"/>
      <c r="P67" s="1"/>
      <c r="Q67" s="25"/>
      <c r="R67" s="2"/>
    </row>
    <row r="68" spans="1:19" ht="12.75" customHeight="1"/>
    <row r="69" spans="1:19" ht="12.75" customHeight="1"/>
    <row r="70" spans="1:19" ht="26.25" customHeight="1">
      <c r="B70" s="154" t="s">
        <v>72</v>
      </c>
      <c r="C70" s="155"/>
      <c r="D70" s="155"/>
      <c r="E70" s="155"/>
      <c r="F70" s="155"/>
      <c r="G70" s="155"/>
      <c r="H70" s="155"/>
      <c r="I70" s="155"/>
      <c r="J70" s="155"/>
      <c r="K70" s="39" t="s">
        <v>91</v>
      </c>
      <c r="L70" s="2"/>
      <c r="M70" s="2"/>
      <c r="N70" s="1"/>
      <c r="O70" s="2"/>
      <c r="P70" s="1"/>
      <c r="Q70" s="1"/>
      <c r="R70" s="1"/>
    </row>
    <row r="71" spans="1:19" ht="20.25" customHeight="1">
      <c r="A71" s="156" t="s">
        <v>9</v>
      </c>
      <c r="B71" s="157" t="s">
        <v>73</v>
      </c>
      <c r="C71" s="152"/>
      <c r="D71" s="152"/>
      <c r="E71" s="152"/>
      <c r="F71" s="152"/>
      <c r="G71" s="152"/>
      <c r="H71" s="152"/>
      <c r="I71" s="152"/>
      <c r="J71" s="153"/>
      <c r="K71" s="158" t="s">
        <v>10</v>
      </c>
      <c r="L71" s="150" t="s">
        <v>2</v>
      </c>
      <c r="M71" s="150" t="s">
        <v>3</v>
      </c>
      <c r="N71" s="159" t="s">
        <v>4</v>
      </c>
      <c r="O71" s="150" t="s">
        <v>5</v>
      </c>
      <c r="P71" s="148" t="s">
        <v>6</v>
      </c>
      <c r="Q71" s="148" t="s">
        <v>7</v>
      </c>
      <c r="R71" s="150" t="s">
        <v>8</v>
      </c>
    </row>
    <row r="72" spans="1:19" ht="15.75" customHeight="1">
      <c r="A72" s="149"/>
      <c r="B72" s="40" t="s">
        <v>74</v>
      </c>
      <c r="C72" s="40" t="s">
        <v>75</v>
      </c>
      <c r="D72" s="40" t="s">
        <v>76</v>
      </c>
      <c r="E72" s="40" t="s">
        <v>77</v>
      </c>
      <c r="F72" s="40" t="s">
        <v>78</v>
      </c>
      <c r="G72" s="40" t="s">
        <v>79</v>
      </c>
      <c r="H72" s="40" t="s">
        <v>80</v>
      </c>
      <c r="I72" s="40" t="s">
        <v>81</v>
      </c>
      <c r="J72" s="40" t="s">
        <v>82</v>
      </c>
      <c r="K72" s="149"/>
      <c r="L72" s="149"/>
      <c r="M72" s="149"/>
      <c r="N72" s="149"/>
      <c r="O72" s="149"/>
      <c r="P72" s="149"/>
      <c r="Q72" s="149"/>
      <c r="R72" s="149"/>
    </row>
    <row r="73" spans="1:19" ht="15.75" customHeight="1">
      <c r="A73" s="40">
        <v>1902</v>
      </c>
      <c r="B73" s="41">
        <v>27</v>
      </c>
      <c r="C73" s="42"/>
      <c r="D73" s="42"/>
      <c r="E73" s="42"/>
      <c r="F73" s="42"/>
      <c r="G73" s="42"/>
      <c r="H73" s="42"/>
      <c r="I73" s="42"/>
      <c r="J73" s="42"/>
      <c r="K73" s="43"/>
      <c r="L73" s="44"/>
      <c r="M73" s="45"/>
      <c r="N73" s="46"/>
      <c r="O73" s="47"/>
      <c r="P73" s="48">
        <f>B73</f>
        <v>27</v>
      </c>
      <c r="Q73" s="49"/>
      <c r="R73" s="47"/>
    </row>
    <row r="74" spans="1:19" ht="15.75" customHeight="1">
      <c r="A74" s="40">
        <v>2001</v>
      </c>
      <c r="B74" s="42"/>
      <c r="C74" s="42">
        <v>21</v>
      </c>
      <c r="D74" s="42"/>
      <c r="E74" s="42"/>
      <c r="F74" s="42"/>
      <c r="G74" s="42"/>
      <c r="H74" s="42"/>
      <c r="I74" s="42"/>
      <c r="J74" s="42"/>
      <c r="K74" s="43"/>
      <c r="L74" s="50"/>
      <c r="M74" s="2"/>
      <c r="N74" s="51"/>
      <c r="O74" s="52">
        <f>IF(C74=0,"",C74/B73)</f>
        <v>0.77777777777777779</v>
      </c>
      <c r="P74" s="53">
        <v>21</v>
      </c>
      <c r="Q74" s="54">
        <f t="shared" ref="Q74:Q81" si="6">IF(P74=0,"",P74/P73)</f>
        <v>0.77777777777777779</v>
      </c>
      <c r="R74" s="54">
        <f t="shared" ref="R74:R81" si="7">IF(P74=0,"",100%-Q74)</f>
        <v>0.22222222222222221</v>
      </c>
    </row>
    <row r="75" spans="1:19" ht="15.75" customHeight="1">
      <c r="A75" s="40">
        <v>2002</v>
      </c>
      <c r="B75" s="42"/>
      <c r="C75" s="42"/>
      <c r="D75" s="42">
        <v>16</v>
      </c>
      <c r="E75" s="42"/>
      <c r="F75" s="42"/>
      <c r="G75" s="42"/>
      <c r="H75" s="42"/>
      <c r="I75" s="42"/>
      <c r="J75" s="42"/>
      <c r="K75" s="43"/>
      <c r="L75" s="50"/>
      <c r="M75" s="2"/>
      <c r="N75" s="51"/>
      <c r="O75" s="52">
        <f>IF(D75=0,"",D75/C74)</f>
        <v>0.76190476190476186</v>
      </c>
      <c r="P75" s="53">
        <v>18</v>
      </c>
      <c r="Q75" s="54">
        <f t="shared" si="6"/>
        <v>0.8571428571428571</v>
      </c>
      <c r="R75" s="54">
        <f t="shared" si="7"/>
        <v>0.1428571428571429</v>
      </c>
      <c r="S75" s="8">
        <f>P75/P73</f>
        <v>0.66666666666666663</v>
      </c>
    </row>
    <row r="76" spans="1:19" ht="15.75" customHeight="1">
      <c r="A76" s="40">
        <v>2101</v>
      </c>
      <c r="B76" s="42"/>
      <c r="C76" s="42"/>
      <c r="D76" s="42"/>
      <c r="E76" s="42">
        <v>12</v>
      </c>
      <c r="F76" s="42"/>
      <c r="G76" s="42"/>
      <c r="H76" s="42"/>
      <c r="I76" s="42"/>
      <c r="J76" s="42"/>
      <c r="K76" s="43"/>
      <c r="L76" s="50"/>
      <c r="M76" s="2"/>
      <c r="N76" s="51"/>
      <c r="O76" s="52">
        <f>IF(E76=0,"",E76/D75)</f>
        <v>0.75</v>
      </c>
      <c r="P76" s="53">
        <v>14</v>
      </c>
      <c r="Q76" s="54">
        <f t="shared" si="6"/>
        <v>0.77777777777777779</v>
      </c>
      <c r="R76" s="54">
        <f t="shared" si="7"/>
        <v>0.22222222222222221</v>
      </c>
    </row>
    <row r="77" spans="1:19" ht="15.75" customHeight="1">
      <c r="A77" s="40">
        <v>2102</v>
      </c>
      <c r="B77" s="42"/>
      <c r="C77" s="42"/>
      <c r="D77" s="42"/>
      <c r="E77" s="42"/>
      <c r="F77" s="42">
        <v>9</v>
      </c>
      <c r="G77" s="42"/>
      <c r="H77" s="42"/>
      <c r="I77" s="42"/>
      <c r="J77" s="42"/>
      <c r="K77" s="43"/>
      <c r="L77" s="50"/>
      <c r="M77" s="2"/>
      <c r="N77" s="51"/>
      <c r="O77" s="52">
        <f>IF(F77=0,"",F77/E76)</f>
        <v>0.75</v>
      </c>
      <c r="P77" s="53">
        <v>13</v>
      </c>
      <c r="Q77" s="54">
        <f t="shared" si="6"/>
        <v>0.9285714285714286</v>
      </c>
      <c r="R77" s="54">
        <f t="shared" si="7"/>
        <v>7.1428571428571397E-2</v>
      </c>
    </row>
    <row r="78" spans="1:19" ht="15.75" customHeight="1">
      <c r="A78" s="40">
        <v>2201</v>
      </c>
      <c r="B78" s="42"/>
      <c r="C78" s="42"/>
      <c r="D78" s="42"/>
      <c r="E78" s="42"/>
      <c r="F78" s="42"/>
      <c r="G78" s="42">
        <v>7</v>
      </c>
      <c r="H78" s="42"/>
      <c r="I78" s="42"/>
      <c r="J78" s="42"/>
      <c r="K78" s="43"/>
      <c r="L78" s="50"/>
      <c r="M78" s="2"/>
      <c r="N78" s="51"/>
      <c r="O78" s="52">
        <f>IF(G78=0,"",G78/F77)</f>
        <v>0.77777777777777779</v>
      </c>
      <c r="P78" s="53">
        <v>10</v>
      </c>
      <c r="Q78" s="54">
        <f t="shared" si="6"/>
        <v>0.76923076923076927</v>
      </c>
      <c r="R78" s="54">
        <f t="shared" si="7"/>
        <v>0.23076923076923073</v>
      </c>
    </row>
    <row r="79" spans="1:19" ht="15.75" customHeight="1">
      <c r="A79" s="40">
        <v>2202</v>
      </c>
      <c r="B79" s="42"/>
      <c r="C79" s="42"/>
      <c r="D79" s="42"/>
      <c r="E79" s="42"/>
      <c r="F79" s="42"/>
      <c r="G79" s="42"/>
      <c r="H79" s="42">
        <v>6</v>
      </c>
      <c r="I79" s="42"/>
      <c r="J79" s="42"/>
      <c r="K79" s="43"/>
      <c r="L79" s="50"/>
      <c r="M79" s="2"/>
      <c r="N79" s="51"/>
      <c r="O79" s="52">
        <f>IF(H79=0,"",H79/G78)</f>
        <v>0.8571428571428571</v>
      </c>
      <c r="P79" s="53">
        <v>10</v>
      </c>
      <c r="Q79" s="54">
        <f t="shared" si="6"/>
        <v>1</v>
      </c>
      <c r="R79" s="54">
        <f t="shared" si="7"/>
        <v>0</v>
      </c>
    </row>
    <row r="80" spans="1:19" ht="15.75" customHeight="1">
      <c r="A80" s="40">
        <v>2301</v>
      </c>
      <c r="B80" s="42"/>
      <c r="C80" s="42"/>
      <c r="D80" s="42"/>
      <c r="E80" s="42"/>
      <c r="F80" s="42"/>
      <c r="G80" s="42"/>
      <c r="H80" s="42"/>
      <c r="I80" s="42">
        <v>5</v>
      </c>
      <c r="J80" s="42"/>
      <c r="K80" s="43"/>
      <c r="L80" s="50"/>
      <c r="M80" s="2"/>
      <c r="N80" s="51"/>
      <c r="O80" s="52">
        <f>IF(I80=0,"",I80/H79)</f>
        <v>0.83333333333333337</v>
      </c>
      <c r="P80" s="53">
        <v>10</v>
      </c>
      <c r="Q80" s="54">
        <f t="shared" si="6"/>
        <v>1</v>
      </c>
      <c r="R80" s="54">
        <f t="shared" si="7"/>
        <v>0</v>
      </c>
    </row>
    <row r="81" spans="1:18" ht="15.75" customHeight="1">
      <c r="A81" s="40">
        <v>2302</v>
      </c>
      <c r="B81" s="42"/>
      <c r="C81" s="42"/>
      <c r="D81" s="42"/>
      <c r="E81" s="42"/>
      <c r="F81" s="42"/>
      <c r="G81" s="42"/>
      <c r="H81" s="42"/>
      <c r="I81" s="42"/>
      <c r="J81" s="42">
        <v>5</v>
      </c>
      <c r="K81" s="43">
        <v>3</v>
      </c>
      <c r="L81" s="50"/>
      <c r="M81" s="2"/>
      <c r="N81" s="51"/>
      <c r="O81" s="55">
        <f>IF(J81=0,"",J81/I80)</f>
        <v>1</v>
      </c>
      <c r="P81" s="53">
        <v>10</v>
      </c>
      <c r="Q81" s="56">
        <f t="shared" si="6"/>
        <v>1</v>
      </c>
      <c r="R81" s="56">
        <f t="shared" si="7"/>
        <v>0</v>
      </c>
    </row>
    <row r="82" spans="1:18" ht="15.75" customHeight="1">
      <c r="A82" s="40">
        <v>2401</v>
      </c>
      <c r="B82" s="42"/>
      <c r="C82" s="42"/>
      <c r="D82" s="42"/>
      <c r="E82" s="42"/>
      <c r="F82" s="42"/>
      <c r="G82" s="42"/>
      <c r="H82" s="42"/>
      <c r="I82" s="42"/>
      <c r="J82" s="42">
        <v>4</v>
      </c>
      <c r="K82" s="43">
        <v>3</v>
      </c>
      <c r="L82" s="50"/>
      <c r="M82" s="2"/>
      <c r="N82" s="1"/>
      <c r="O82" s="83"/>
      <c r="P82" s="58">
        <v>7</v>
      </c>
      <c r="Q82" s="84"/>
      <c r="R82" s="85"/>
    </row>
    <row r="83" spans="1:18" ht="15.75" customHeight="1">
      <c r="A83" s="40">
        <v>2402</v>
      </c>
      <c r="B83" s="42"/>
      <c r="C83" s="42"/>
      <c r="D83" s="42"/>
      <c r="E83" s="42"/>
      <c r="F83" s="42"/>
      <c r="G83" s="42"/>
      <c r="H83" s="42"/>
      <c r="I83" s="42"/>
      <c r="J83" s="42">
        <v>3</v>
      </c>
      <c r="K83" s="43"/>
      <c r="L83" s="50"/>
      <c r="M83" s="2"/>
      <c r="N83" s="1"/>
      <c r="O83" s="61"/>
      <c r="P83" s="62">
        <v>3</v>
      </c>
      <c r="Q83" s="63"/>
      <c r="R83" s="61"/>
    </row>
    <row r="84" spans="1:18" ht="15.75" customHeight="1">
      <c r="A84" s="40">
        <v>2501</v>
      </c>
      <c r="B84" s="42"/>
      <c r="C84" s="42"/>
      <c r="D84" s="42"/>
      <c r="E84" s="42"/>
      <c r="F84" s="42"/>
      <c r="G84" s="42"/>
      <c r="H84" s="42"/>
      <c r="I84" s="42"/>
      <c r="J84" s="42"/>
      <c r="K84" s="43"/>
      <c r="L84" s="50"/>
      <c r="M84" s="2"/>
      <c r="N84" s="1"/>
      <c r="O84" s="61"/>
      <c r="P84" s="62"/>
      <c r="Q84" s="63"/>
      <c r="R84" s="61"/>
    </row>
    <row r="85" spans="1:18" ht="15.75" customHeight="1">
      <c r="A85" s="40">
        <v>2502</v>
      </c>
      <c r="B85" s="42"/>
      <c r="C85" s="42"/>
      <c r="D85" s="42"/>
      <c r="E85" s="42"/>
      <c r="F85" s="42"/>
      <c r="G85" s="42"/>
      <c r="H85" s="42"/>
      <c r="I85" s="42"/>
      <c r="J85" s="42"/>
      <c r="K85" s="43"/>
      <c r="L85" s="50"/>
      <c r="M85" s="2"/>
      <c r="N85" s="1"/>
      <c r="O85" s="64"/>
      <c r="P85" s="65"/>
      <c r="Q85" s="66"/>
      <c r="R85" s="67"/>
    </row>
    <row r="86" spans="1:18" ht="15.75" customHeight="1">
      <c r="A86" s="40">
        <v>2601</v>
      </c>
      <c r="B86" s="42"/>
      <c r="C86" s="42"/>
      <c r="D86" s="42"/>
      <c r="E86" s="42"/>
      <c r="F86" s="42"/>
      <c r="G86" s="42"/>
      <c r="H86" s="42"/>
      <c r="I86" s="42"/>
      <c r="J86" s="42"/>
      <c r="K86" s="43"/>
      <c r="L86" s="50"/>
      <c r="M86" s="2"/>
      <c r="N86" s="1"/>
      <c r="O86" s="68" t="s">
        <v>58</v>
      </c>
      <c r="P86" s="69"/>
      <c r="Q86" s="70">
        <f>IF(SUM(K75:K86)=0,"",SUM(K75:K86))</f>
        <v>6</v>
      </c>
      <c r="R86" s="71" t="s">
        <v>10</v>
      </c>
    </row>
    <row r="87" spans="1:18" ht="15.75" customHeight="1">
      <c r="A87" s="40">
        <v>2602</v>
      </c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50"/>
      <c r="M87" s="2"/>
      <c r="N87" s="1"/>
      <c r="O87" s="72" t="s">
        <v>60</v>
      </c>
      <c r="P87" s="73" t="str">
        <f>IF(P86/B73=0,"",P86/B73)</f>
        <v/>
      </c>
      <c r="Q87" s="74" t="str">
        <f>IF(P86/Q86=0,"",P86/Q86)</f>
        <v/>
      </c>
      <c r="R87" s="75" t="s">
        <v>61</v>
      </c>
    </row>
    <row r="88" spans="1:18" ht="15.75" customHeight="1">
      <c r="A88" s="40">
        <v>2701</v>
      </c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76"/>
      <c r="M88" s="77"/>
      <c r="N88" s="78"/>
      <c r="O88" s="77"/>
      <c r="P88" s="78"/>
      <c r="Q88" s="78"/>
      <c r="R88" s="79"/>
    </row>
    <row r="89" spans="1:18" ht="18" customHeight="1">
      <c r="A89" s="28"/>
      <c r="B89" s="1"/>
      <c r="C89" s="1"/>
      <c r="D89" s="151" t="s">
        <v>83</v>
      </c>
      <c r="E89" s="152"/>
      <c r="F89" s="152"/>
      <c r="G89" s="152"/>
      <c r="H89" s="152"/>
      <c r="I89" s="152"/>
      <c r="J89" s="153"/>
      <c r="K89" s="80">
        <f>SUM(K73:K85)</f>
        <v>6</v>
      </c>
      <c r="L89" s="81">
        <f>IF(K81=0,"",K81/B73)</f>
        <v>0.1111111111111111</v>
      </c>
      <c r="M89" s="81">
        <f>IF(K89=0,"",K89/B73)</f>
        <v>0.22222222222222221</v>
      </c>
      <c r="N89" s="81">
        <f>IF(K81=0,"",M89-L89)</f>
        <v>0.1111111111111111</v>
      </c>
      <c r="O89" s="2"/>
      <c r="P89" s="1"/>
      <c r="Q89" s="25"/>
      <c r="R89" s="2"/>
    </row>
    <row r="90" spans="1:18" ht="12.75" customHeight="1"/>
    <row r="91" spans="1:18" ht="12.75" customHeight="1"/>
    <row r="92" spans="1:18" ht="26.25" customHeight="1">
      <c r="B92" s="154" t="s">
        <v>72</v>
      </c>
      <c r="C92" s="155"/>
      <c r="D92" s="155"/>
      <c r="E92" s="155"/>
      <c r="F92" s="155"/>
      <c r="G92" s="155"/>
      <c r="H92" s="155"/>
      <c r="I92" s="155"/>
      <c r="J92" s="155"/>
      <c r="K92" s="39" t="s">
        <v>92</v>
      </c>
      <c r="L92" s="2"/>
      <c r="M92" s="2"/>
      <c r="N92" s="1"/>
      <c r="O92" s="2"/>
      <c r="P92" s="1"/>
      <c r="Q92" s="1"/>
      <c r="R92" s="1"/>
    </row>
    <row r="93" spans="1:18" ht="20.25" customHeight="1">
      <c r="A93" s="156" t="s">
        <v>9</v>
      </c>
      <c r="B93" s="157" t="s">
        <v>73</v>
      </c>
      <c r="C93" s="152"/>
      <c r="D93" s="152"/>
      <c r="E93" s="152"/>
      <c r="F93" s="152"/>
      <c r="G93" s="152"/>
      <c r="H93" s="152"/>
      <c r="I93" s="152"/>
      <c r="J93" s="153"/>
      <c r="K93" s="158" t="s">
        <v>10</v>
      </c>
      <c r="L93" s="150" t="s">
        <v>2</v>
      </c>
      <c r="M93" s="150" t="s">
        <v>3</v>
      </c>
      <c r="N93" s="159" t="s">
        <v>4</v>
      </c>
      <c r="O93" s="150" t="s">
        <v>5</v>
      </c>
      <c r="P93" s="148" t="s">
        <v>6</v>
      </c>
      <c r="Q93" s="148" t="s">
        <v>7</v>
      </c>
      <c r="R93" s="150" t="s">
        <v>8</v>
      </c>
    </row>
    <row r="94" spans="1:18" ht="15.75" customHeight="1">
      <c r="A94" s="149"/>
      <c r="B94" s="40" t="s">
        <v>74</v>
      </c>
      <c r="C94" s="40" t="s">
        <v>75</v>
      </c>
      <c r="D94" s="40" t="s">
        <v>76</v>
      </c>
      <c r="E94" s="40" t="s">
        <v>77</v>
      </c>
      <c r="F94" s="40" t="s">
        <v>78</v>
      </c>
      <c r="G94" s="40" t="s">
        <v>79</v>
      </c>
      <c r="H94" s="40" t="s">
        <v>80</v>
      </c>
      <c r="I94" s="40" t="s">
        <v>81</v>
      </c>
      <c r="J94" s="40" t="s">
        <v>82</v>
      </c>
      <c r="K94" s="149"/>
      <c r="L94" s="149"/>
      <c r="M94" s="149"/>
      <c r="N94" s="149"/>
      <c r="O94" s="149"/>
      <c r="P94" s="149"/>
      <c r="Q94" s="149"/>
      <c r="R94" s="149"/>
    </row>
    <row r="95" spans="1:18" ht="15.75" customHeight="1">
      <c r="A95" s="40">
        <v>2001</v>
      </c>
      <c r="B95" s="41">
        <v>17</v>
      </c>
      <c r="C95" s="42"/>
      <c r="D95" s="42"/>
      <c r="E95" s="42"/>
      <c r="F95" s="42"/>
      <c r="G95" s="42"/>
      <c r="H95" s="42"/>
      <c r="I95" s="42"/>
      <c r="J95" s="42"/>
      <c r="K95" s="43"/>
      <c r="L95" s="44"/>
      <c r="M95" s="45"/>
      <c r="N95" s="46"/>
      <c r="O95" s="47"/>
      <c r="P95" s="48">
        <f>B95</f>
        <v>17</v>
      </c>
      <c r="Q95" s="49"/>
      <c r="R95" s="47"/>
    </row>
    <row r="96" spans="1:18" ht="15.75" customHeight="1">
      <c r="A96" s="40">
        <v>2002</v>
      </c>
      <c r="B96" s="42"/>
      <c r="C96" s="42">
        <v>15</v>
      </c>
      <c r="D96" s="42"/>
      <c r="E96" s="42"/>
      <c r="F96" s="42"/>
      <c r="G96" s="42"/>
      <c r="H96" s="42"/>
      <c r="I96" s="42"/>
      <c r="J96" s="42"/>
      <c r="K96" s="43"/>
      <c r="L96" s="50"/>
      <c r="M96" s="2"/>
      <c r="N96" s="51"/>
      <c r="O96" s="52">
        <f>IF(C96=0,"",C96/B95)</f>
        <v>0.88235294117647056</v>
      </c>
      <c r="P96" s="53">
        <v>15</v>
      </c>
      <c r="Q96" s="54">
        <f t="shared" ref="Q96:Q103" si="8">IF(P96=0,"",P96/P95)</f>
        <v>0.88235294117647056</v>
      </c>
      <c r="R96" s="54">
        <f t="shared" ref="R96:R103" si="9">IF(P96=0,"",100%-Q96)</f>
        <v>0.11764705882352944</v>
      </c>
    </row>
    <row r="97" spans="1:19" ht="15.75" customHeight="1">
      <c r="A97" s="40">
        <v>2101</v>
      </c>
      <c r="B97" s="42"/>
      <c r="C97" s="42"/>
      <c r="D97" s="42">
        <v>12</v>
      </c>
      <c r="E97" s="42"/>
      <c r="F97" s="42"/>
      <c r="G97" s="42"/>
      <c r="H97" s="42"/>
      <c r="I97" s="42"/>
      <c r="J97" s="42"/>
      <c r="K97" s="43"/>
      <c r="L97" s="50"/>
      <c r="M97" s="2"/>
      <c r="N97" s="51"/>
      <c r="O97" s="52">
        <f>IF(D97=0,"",D97/C96)</f>
        <v>0.8</v>
      </c>
      <c r="P97" s="53">
        <v>13</v>
      </c>
      <c r="Q97" s="54">
        <f t="shared" si="8"/>
        <v>0.8666666666666667</v>
      </c>
      <c r="R97" s="54">
        <f t="shared" si="9"/>
        <v>0.1333333333333333</v>
      </c>
      <c r="S97" s="8">
        <f>P97/P95</f>
        <v>0.76470588235294112</v>
      </c>
    </row>
    <row r="98" spans="1:19" ht="15.75" customHeight="1">
      <c r="A98" s="40">
        <v>2102</v>
      </c>
      <c r="B98" s="42"/>
      <c r="C98" s="42"/>
      <c r="D98" s="42"/>
      <c r="E98" s="42">
        <v>9</v>
      </c>
      <c r="F98" s="42"/>
      <c r="G98" s="42"/>
      <c r="H98" s="42"/>
      <c r="I98" s="42"/>
      <c r="J98" s="42"/>
      <c r="K98" s="43"/>
      <c r="L98" s="50"/>
      <c r="M98" s="2"/>
      <c r="N98" s="51"/>
      <c r="O98" s="52">
        <f>IF(E98=0,"",E98/D97)</f>
        <v>0.75</v>
      </c>
      <c r="P98" s="53">
        <v>10</v>
      </c>
      <c r="Q98" s="54">
        <f t="shared" si="8"/>
        <v>0.76923076923076927</v>
      </c>
      <c r="R98" s="54">
        <f t="shared" si="9"/>
        <v>0.23076923076923073</v>
      </c>
    </row>
    <row r="99" spans="1:19" ht="15.75" customHeight="1">
      <c r="A99" s="40">
        <v>2201</v>
      </c>
      <c r="B99" s="42"/>
      <c r="C99" s="42"/>
      <c r="D99" s="42"/>
      <c r="E99" s="42"/>
      <c r="F99" s="42">
        <v>7</v>
      </c>
      <c r="G99" s="42"/>
      <c r="H99" s="42"/>
      <c r="I99" s="42"/>
      <c r="J99" s="42"/>
      <c r="K99" s="43"/>
      <c r="L99" s="50"/>
      <c r="M99" s="2"/>
      <c r="N99" s="51"/>
      <c r="O99" s="52">
        <f>IF(F99=0,"",F99/E98)</f>
        <v>0.77777777777777779</v>
      </c>
      <c r="P99" s="53">
        <v>11</v>
      </c>
      <c r="Q99" s="54">
        <f t="shared" si="8"/>
        <v>1.1000000000000001</v>
      </c>
      <c r="R99" s="54">
        <f t="shared" si="9"/>
        <v>-0.10000000000000009</v>
      </c>
    </row>
    <row r="100" spans="1:19" ht="15.75" customHeight="1">
      <c r="A100" s="40">
        <v>2202</v>
      </c>
      <c r="B100" s="42"/>
      <c r="C100" s="42"/>
      <c r="D100" s="42"/>
      <c r="E100" s="42"/>
      <c r="F100" s="42"/>
      <c r="G100" s="42">
        <v>7</v>
      </c>
      <c r="H100" s="42"/>
      <c r="I100" s="42"/>
      <c r="J100" s="42"/>
      <c r="K100" s="43"/>
      <c r="L100" s="50"/>
      <c r="M100" s="2"/>
      <c r="N100" s="51"/>
      <c r="O100" s="52">
        <f>IF(G100=0,"",G100/F99)</f>
        <v>1</v>
      </c>
      <c r="P100" s="53">
        <v>10</v>
      </c>
      <c r="Q100" s="54">
        <f t="shared" si="8"/>
        <v>0.90909090909090906</v>
      </c>
      <c r="R100" s="54">
        <f t="shared" si="9"/>
        <v>9.0909090909090939E-2</v>
      </c>
    </row>
    <row r="101" spans="1:19" ht="15.75" customHeight="1">
      <c r="A101" s="40">
        <v>2301</v>
      </c>
      <c r="B101" s="42"/>
      <c r="C101" s="42"/>
      <c r="D101" s="42"/>
      <c r="E101" s="42"/>
      <c r="F101" s="42"/>
      <c r="G101" s="42"/>
      <c r="H101" s="42">
        <v>4</v>
      </c>
      <c r="I101" s="42"/>
      <c r="J101" s="42"/>
      <c r="K101" s="43"/>
      <c r="L101" s="50"/>
      <c r="M101" s="2"/>
      <c r="N101" s="51"/>
      <c r="O101" s="52">
        <f>IF(H101=0,"",H101/G100)</f>
        <v>0.5714285714285714</v>
      </c>
      <c r="P101" s="53">
        <v>6</v>
      </c>
      <c r="Q101" s="54">
        <f t="shared" si="8"/>
        <v>0.6</v>
      </c>
      <c r="R101" s="54">
        <f t="shared" si="9"/>
        <v>0.4</v>
      </c>
    </row>
    <row r="102" spans="1:19" ht="15.75" customHeight="1">
      <c r="A102" s="40">
        <v>2302</v>
      </c>
      <c r="B102" s="42"/>
      <c r="C102" s="42"/>
      <c r="D102" s="42"/>
      <c r="E102" s="42"/>
      <c r="F102" s="42"/>
      <c r="G102" s="42"/>
      <c r="H102" s="42"/>
      <c r="I102" s="42">
        <v>4</v>
      </c>
      <c r="J102" s="42"/>
      <c r="K102" s="43"/>
      <c r="L102" s="50"/>
      <c r="M102" s="2"/>
      <c r="N102" s="51"/>
      <c r="O102" s="52">
        <f>IF(I102=0,"",I102/H101)</f>
        <v>1</v>
      </c>
      <c r="P102" s="53">
        <v>6</v>
      </c>
      <c r="Q102" s="54">
        <f t="shared" si="8"/>
        <v>1</v>
      </c>
      <c r="R102" s="54">
        <f t="shared" si="9"/>
        <v>0</v>
      </c>
    </row>
    <row r="103" spans="1:19" ht="15.75" customHeight="1">
      <c r="A103" s="40">
        <v>2401</v>
      </c>
      <c r="B103" s="42"/>
      <c r="C103" s="42"/>
      <c r="D103" s="42"/>
      <c r="E103" s="42"/>
      <c r="F103" s="42"/>
      <c r="G103" s="42"/>
      <c r="H103" s="42"/>
      <c r="I103" s="42"/>
      <c r="J103" s="42">
        <v>4</v>
      </c>
      <c r="K103" s="43">
        <v>1</v>
      </c>
      <c r="L103" s="50"/>
      <c r="M103" s="2"/>
      <c r="N103" s="51"/>
      <c r="O103" s="55">
        <f>IF(J103=0,"",J103/I102)</f>
        <v>1</v>
      </c>
      <c r="P103" s="53">
        <v>6</v>
      </c>
      <c r="Q103" s="56">
        <f t="shared" si="8"/>
        <v>1</v>
      </c>
      <c r="R103" s="56">
        <f t="shared" si="9"/>
        <v>0</v>
      </c>
    </row>
    <row r="104" spans="1:19" ht="15.75" customHeight="1">
      <c r="A104" s="40">
        <v>2402</v>
      </c>
      <c r="B104" s="42"/>
      <c r="C104" s="42"/>
      <c r="D104" s="42"/>
      <c r="E104" s="42"/>
      <c r="F104" s="42"/>
      <c r="G104" s="42"/>
      <c r="H104" s="42"/>
      <c r="I104" s="42"/>
      <c r="J104" s="42">
        <v>4</v>
      </c>
      <c r="K104" s="43">
        <v>2</v>
      </c>
      <c r="L104" s="50"/>
      <c r="M104" s="2"/>
      <c r="N104" s="1"/>
      <c r="O104" s="83"/>
      <c r="P104" s="58">
        <v>5</v>
      </c>
      <c r="Q104" s="84"/>
      <c r="R104" s="85"/>
    </row>
    <row r="105" spans="1:19" ht="15.75" customHeight="1">
      <c r="A105" s="40">
        <v>2501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3"/>
      <c r="L105" s="50"/>
      <c r="M105" s="2"/>
      <c r="N105" s="1"/>
      <c r="O105" s="61"/>
      <c r="P105" s="62"/>
      <c r="Q105" s="63"/>
      <c r="R105" s="61"/>
    </row>
    <row r="106" spans="1:19" ht="15.75" customHeight="1">
      <c r="A106" s="40">
        <v>2502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3"/>
      <c r="L106" s="50"/>
      <c r="M106" s="2"/>
      <c r="N106" s="1"/>
      <c r="O106" s="61"/>
      <c r="P106" s="62"/>
      <c r="Q106" s="63"/>
      <c r="R106" s="61"/>
    </row>
    <row r="107" spans="1:19" ht="15.75" customHeight="1">
      <c r="A107" s="40">
        <v>2601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3"/>
      <c r="L107" s="50"/>
      <c r="M107" s="2"/>
      <c r="N107" s="1"/>
      <c r="O107" s="64"/>
      <c r="P107" s="65"/>
      <c r="Q107" s="66"/>
      <c r="R107" s="67"/>
    </row>
    <row r="108" spans="1:19" ht="15.75" customHeight="1">
      <c r="A108" s="40">
        <v>2602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3"/>
      <c r="L108" s="50"/>
      <c r="M108" s="2"/>
      <c r="N108" s="1"/>
      <c r="O108" s="68" t="s">
        <v>58</v>
      </c>
      <c r="P108" s="69"/>
      <c r="Q108" s="70">
        <f>IF(SUM(K97:K108)=0,"",SUM(K97:K108))</f>
        <v>3</v>
      </c>
      <c r="R108" s="71" t="s">
        <v>10</v>
      </c>
    </row>
    <row r="109" spans="1:19" ht="15.75" customHeight="1">
      <c r="A109" s="40">
        <v>2701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3"/>
      <c r="L109" s="50"/>
      <c r="M109" s="2"/>
      <c r="N109" s="1"/>
      <c r="O109" s="72" t="s">
        <v>60</v>
      </c>
      <c r="P109" s="73" t="str">
        <f>IF(P108/B95=0,"",P108/B95)</f>
        <v/>
      </c>
      <c r="Q109" s="74" t="str">
        <f>IF(P108/Q108=0,"",P108/Q108)</f>
        <v/>
      </c>
      <c r="R109" s="75" t="s">
        <v>61</v>
      </c>
    </row>
    <row r="110" spans="1:19" ht="15.75" customHeight="1">
      <c r="A110" s="40">
        <v>2702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76"/>
      <c r="M110" s="77"/>
      <c r="N110" s="78"/>
      <c r="O110" s="77"/>
      <c r="P110" s="78"/>
      <c r="Q110" s="78"/>
      <c r="R110" s="79"/>
    </row>
    <row r="111" spans="1:19" ht="18" customHeight="1">
      <c r="A111" s="28"/>
      <c r="B111" s="1"/>
      <c r="C111" s="1"/>
      <c r="D111" s="151" t="s">
        <v>83</v>
      </c>
      <c r="E111" s="152"/>
      <c r="F111" s="152"/>
      <c r="G111" s="152"/>
      <c r="H111" s="152"/>
      <c r="I111" s="152"/>
      <c r="J111" s="153"/>
      <c r="K111" s="80">
        <f>SUM(K95:K107)</f>
        <v>3</v>
      </c>
      <c r="L111" s="81">
        <f>IF(K103=0,"",K103/B95)</f>
        <v>5.8823529411764705E-2</v>
      </c>
      <c r="M111" s="81">
        <f>IF(K111=0,"",K111/B95)</f>
        <v>0.17647058823529413</v>
      </c>
      <c r="N111" s="81">
        <f>IF(K103=0,"",M111-L111)</f>
        <v>0.11764705882352942</v>
      </c>
      <c r="O111" s="2"/>
      <c r="P111" s="1"/>
      <c r="Q111" s="25"/>
      <c r="R111" s="2"/>
    </row>
    <row r="112" spans="1:19" ht="12.75" customHeight="1"/>
    <row r="113" spans="1:19" ht="12.75" customHeight="1"/>
    <row r="114" spans="1:19" ht="26.25" customHeight="1">
      <c r="B114" s="154" t="s">
        <v>72</v>
      </c>
      <c r="C114" s="155"/>
      <c r="D114" s="155"/>
      <c r="E114" s="155"/>
      <c r="F114" s="155"/>
      <c r="G114" s="155"/>
      <c r="H114" s="155"/>
      <c r="I114" s="155"/>
      <c r="J114" s="155"/>
      <c r="K114" s="39" t="s">
        <v>93</v>
      </c>
      <c r="L114" s="2"/>
      <c r="M114" s="2"/>
      <c r="N114" s="1"/>
      <c r="O114" s="2"/>
      <c r="P114" s="1"/>
      <c r="Q114" s="1"/>
      <c r="R114" s="1"/>
    </row>
    <row r="115" spans="1:19" ht="20.25" customHeight="1">
      <c r="A115" s="156" t="s">
        <v>9</v>
      </c>
      <c r="B115" s="157" t="s">
        <v>73</v>
      </c>
      <c r="C115" s="152"/>
      <c r="D115" s="152"/>
      <c r="E115" s="152"/>
      <c r="F115" s="152"/>
      <c r="G115" s="152"/>
      <c r="H115" s="152"/>
      <c r="I115" s="152"/>
      <c r="J115" s="153"/>
      <c r="K115" s="158" t="s">
        <v>10</v>
      </c>
      <c r="L115" s="150" t="s">
        <v>2</v>
      </c>
      <c r="M115" s="150" t="s">
        <v>3</v>
      </c>
      <c r="N115" s="159" t="s">
        <v>4</v>
      </c>
      <c r="O115" s="150" t="s">
        <v>5</v>
      </c>
      <c r="P115" s="148" t="s">
        <v>6</v>
      </c>
      <c r="Q115" s="148" t="s">
        <v>7</v>
      </c>
      <c r="R115" s="150" t="s">
        <v>8</v>
      </c>
    </row>
    <row r="116" spans="1:19" ht="15.75" customHeight="1">
      <c r="A116" s="149"/>
      <c r="B116" s="40" t="s">
        <v>74</v>
      </c>
      <c r="C116" s="40" t="s">
        <v>75</v>
      </c>
      <c r="D116" s="40" t="s">
        <v>76</v>
      </c>
      <c r="E116" s="40" t="s">
        <v>77</v>
      </c>
      <c r="F116" s="40" t="s">
        <v>78</v>
      </c>
      <c r="G116" s="40" t="s">
        <v>79</v>
      </c>
      <c r="H116" s="40" t="s">
        <v>80</v>
      </c>
      <c r="I116" s="40" t="s">
        <v>81</v>
      </c>
      <c r="J116" s="40" t="s">
        <v>82</v>
      </c>
      <c r="K116" s="149"/>
      <c r="L116" s="149"/>
      <c r="M116" s="149"/>
      <c r="N116" s="149"/>
      <c r="O116" s="149"/>
      <c r="P116" s="149"/>
      <c r="Q116" s="149"/>
      <c r="R116" s="149"/>
    </row>
    <row r="117" spans="1:19" ht="15.75" customHeight="1">
      <c r="A117" s="40">
        <v>2002</v>
      </c>
      <c r="B117" s="41">
        <v>24</v>
      </c>
      <c r="C117" s="42"/>
      <c r="D117" s="42"/>
      <c r="E117" s="42"/>
      <c r="F117" s="42"/>
      <c r="G117" s="42"/>
      <c r="H117" s="42"/>
      <c r="I117" s="42"/>
      <c r="J117" s="42"/>
      <c r="K117" s="43"/>
      <c r="L117" s="44"/>
      <c r="M117" s="45"/>
      <c r="N117" s="46"/>
      <c r="O117" s="47"/>
      <c r="P117" s="48">
        <f>B117</f>
        <v>24</v>
      </c>
      <c r="Q117" s="49"/>
      <c r="R117" s="47"/>
    </row>
    <row r="118" spans="1:19" ht="15.75" customHeight="1">
      <c r="A118" s="40">
        <v>2101</v>
      </c>
      <c r="B118" s="42"/>
      <c r="C118" s="42">
        <v>22</v>
      </c>
      <c r="D118" s="42"/>
      <c r="E118" s="42"/>
      <c r="F118" s="42"/>
      <c r="G118" s="42"/>
      <c r="H118" s="42"/>
      <c r="I118" s="42"/>
      <c r="J118" s="42"/>
      <c r="K118" s="43"/>
      <c r="L118" s="50"/>
      <c r="M118" s="2"/>
      <c r="N118" s="51"/>
      <c r="O118" s="52">
        <f>IF(C118=0,"",C118/B117)</f>
        <v>0.91666666666666663</v>
      </c>
      <c r="P118" s="53">
        <v>22</v>
      </c>
      <c r="Q118" s="54">
        <f t="shared" ref="Q118:Q125" si="10">IF(P118=0,"",P118/P117)</f>
        <v>0.91666666666666663</v>
      </c>
      <c r="R118" s="54">
        <f t="shared" ref="R118:R125" si="11">IF(P118=0,"",100%-Q118)</f>
        <v>8.333333333333337E-2</v>
      </c>
    </row>
    <row r="119" spans="1:19" ht="15.75" customHeight="1">
      <c r="A119" s="40">
        <v>2102</v>
      </c>
      <c r="B119" s="42"/>
      <c r="C119" s="42"/>
      <c r="D119" s="42">
        <v>19</v>
      </c>
      <c r="E119" s="42"/>
      <c r="F119" s="42"/>
      <c r="G119" s="42"/>
      <c r="H119" s="42"/>
      <c r="I119" s="42"/>
      <c r="J119" s="42"/>
      <c r="K119" s="43"/>
      <c r="L119" s="50"/>
      <c r="M119" s="2"/>
      <c r="N119" s="51"/>
      <c r="O119" s="52">
        <f>IF(D119=0,"",D119/C118)</f>
        <v>0.86363636363636365</v>
      </c>
      <c r="P119" s="53">
        <v>20</v>
      </c>
      <c r="Q119" s="54">
        <f t="shared" si="10"/>
        <v>0.90909090909090906</v>
      </c>
      <c r="R119" s="54">
        <f t="shared" si="11"/>
        <v>9.0909090909090939E-2</v>
      </c>
      <c r="S119" s="8">
        <f>P119/P117</f>
        <v>0.83333333333333337</v>
      </c>
    </row>
    <row r="120" spans="1:19" ht="15.75" customHeight="1">
      <c r="A120" s="40">
        <v>2201</v>
      </c>
      <c r="B120" s="42"/>
      <c r="C120" s="42"/>
      <c r="D120" s="42"/>
      <c r="E120" s="42">
        <v>15</v>
      </c>
      <c r="F120" s="42"/>
      <c r="G120" s="42"/>
      <c r="H120" s="42"/>
      <c r="I120" s="42"/>
      <c r="J120" s="42"/>
      <c r="K120" s="43"/>
      <c r="L120" s="50"/>
      <c r="M120" s="2"/>
      <c r="N120" s="51"/>
      <c r="O120" s="52">
        <f>IF(E120=0,"",E120/D119)</f>
        <v>0.78947368421052633</v>
      </c>
      <c r="P120" s="53">
        <v>16</v>
      </c>
      <c r="Q120" s="54">
        <f t="shared" si="10"/>
        <v>0.8</v>
      </c>
      <c r="R120" s="54">
        <f t="shared" si="11"/>
        <v>0.19999999999999996</v>
      </c>
    </row>
    <row r="121" spans="1:19" ht="15.75" customHeight="1">
      <c r="A121" s="40">
        <v>2202</v>
      </c>
      <c r="B121" s="42"/>
      <c r="C121" s="42"/>
      <c r="D121" s="42"/>
      <c r="E121" s="42"/>
      <c r="F121" s="42">
        <v>13</v>
      </c>
      <c r="G121" s="42"/>
      <c r="H121" s="42"/>
      <c r="I121" s="42"/>
      <c r="J121" s="42"/>
      <c r="K121" s="43"/>
      <c r="L121" s="50"/>
      <c r="M121" s="2"/>
      <c r="N121" s="51"/>
      <c r="O121" s="52">
        <f>IF(F121=0,"",F121/E120)</f>
        <v>0.8666666666666667</v>
      </c>
      <c r="P121" s="53">
        <v>14</v>
      </c>
      <c r="Q121" s="54">
        <f t="shared" si="10"/>
        <v>0.875</v>
      </c>
      <c r="R121" s="54">
        <f t="shared" si="11"/>
        <v>0.125</v>
      </c>
    </row>
    <row r="122" spans="1:19" ht="15.75" customHeight="1">
      <c r="A122" s="40">
        <v>2301</v>
      </c>
      <c r="B122" s="42"/>
      <c r="C122" s="42"/>
      <c r="D122" s="42"/>
      <c r="E122" s="42"/>
      <c r="F122" s="42"/>
      <c r="G122" s="42">
        <v>13</v>
      </c>
      <c r="H122" s="42"/>
      <c r="I122" s="42"/>
      <c r="J122" s="42"/>
      <c r="K122" s="43"/>
      <c r="L122" s="50"/>
      <c r="M122" s="2"/>
      <c r="N122" s="51"/>
      <c r="O122" s="52">
        <f>IF(G122=0,"",G122/F121)</f>
        <v>1</v>
      </c>
      <c r="P122" s="53">
        <v>14</v>
      </c>
      <c r="Q122" s="54">
        <f t="shared" si="10"/>
        <v>1</v>
      </c>
      <c r="R122" s="54">
        <f t="shared" si="11"/>
        <v>0</v>
      </c>
    </row>
    <row r="123" spans="1:19" ht="15.75" customHeight="1">
      <c r="A123" s="40">
        <v>2302</v>
      </c>
      <c r="B123" s="42"/>
      <c r="C123" s="42"/>
      <c r="D123" s="42"/>
      <c r="E123" s="42"/>
      <c r="F123" s="42"/>
      <c r="G123" s="42"/>
      <c r="H123" s="42">
        <v>13</v>
      </c>
      <c r="I123" s="42"/>
      <c r="J123" s="42"/>
      <c r="K123" s="43"/>
      <c r="L123" s="50"/>
      <c r="M123" s="2"/>
      <c r="N123" s="51"/>
      <c r="O123" s="52">
        <f>IF(H123=0,"",H123/G122)</f>
        <v>1</v>
      </c>
      <c r="P123" s="53">
        <v>14</v>
      </c>
      <c r="Q123" s="54">
        <f t="shared" si="10"/>
        <v>1</v>
      </c>
      <c r="R123" s="54">
        <f t="shared" si="11"/>
        <v>0</v>
      </c>
    </row>
    <row r="124" spans="1:19" ht="15.75" customHeight="1">
      <c r="A124" s="40">
        <v>2401</v>
      </c>
      <c r="B124" s="42"/>
      <c r="C124" s="42"/>
      <c r="D124" s="42"/>
      <c r="E124" s="42"/>
      <c r="F124" s="42"/>
      <c r="G124" s="42"/>
      <c r="H124" s="42"/>
      <c r="I124" s="42">
        <v>13</v>
      </c>
      <c r="J124" s="42"/>
      <c r="K124" s="43"/>
      <c r="L124" s="50"/>
      <c r="M124" s="2"/>
      <c r="N124" s="51"/>
      <c r="O124" s="52">
        <f>IF(I124=0,"",I124/H123)</f>
        <v>1</v>
      </c>
      <c r="P124" s="53">
        <v>14</v>
      </c>
      <c r="Q124" s="54">
        <f t="shared" si="10"/>
        <v>1</v>
      </c>
      <c r="R124" s="54">
        <f t="shared" si="11"/>
        <v>0</v>
      </c>
    </row>
    <row r="125" spans="1:19" ht="15.75" customHeight="1">
      <c r="A125" s="40">
        <v>2402</v>
      </c>
      <c r="B125" s="42"/>
      <c r="C125" s="42"/>
      <c r="D125" s="42"/>
      <c r="E125" s="42"/>
      <c r="F125" s="42"/>
      <c r="G125" s="42"/>
      <c r="H125" s="42"/>
      <c r="I125" s="42"/>
      <c r="J125" s="42">
        <v>13</v>
      </c>
      <c r="K125" s="43">
        <v>10</v>
      </c>
      <c r="L125" s="50"/>
      <c r="M125" s="2"/>
      <c r="N125" s="51"/>
      <c r="O125" s="55">
        <f>IF(J125=0,"",J125/I124)</f>
        <v>1</v>
      </c>
      <c r="P125" s="53">
        <v>14</v>
      </c>
      <c r="Q125" s="56">
        <f t="shared" si="10"/>
        <v>1</v>
      </c>
      <c r="R125" s="56">
        <f t="shared" si="11"/>
        <v>0</v>
      </c>
    </row>
    <row r="126" spans="1:19" ht="15.75" customHeight="1">
      <c r="A126" s="40">
        <v>2501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3"/>
      <c r="L126" s="50"/>
      <c r="M126" s="2"/>
      <c r="N126" s="1"/>
      <c r="O126" s="83"/>
      <c r="P126" s="58"/>
      <c r="Q126" s="84"/>
      <c r="R126" s="85"/>
    </row>
    <row r="127" spans="1:19" ht="15.75" customHeight="1">
      <c r="A127" s="40">
        <v>2502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3"/>
      <c r="L127" s="50"/>
      <c r="M127" s="2"/>
      <c r="N127" s="1"/>
      <c r="O127" s="61"/>
      <c r="P127" s="62"/>
      <c r="Q127" s="63"/>
      <c r="R127" s="61"/>
    </row>
    <row r="128" spans="1:19" ht="15.75" customHeight="1">
      <c r="A128" s="40">
        <v>2601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3"/>
      <c r="L128" s="50"/>
      <c r="M128" s="2"/>
      <c r="N128" s="1"/>
      <c r="O128" s="61"/>
      <c r="P128" s="62"/>
      <c r="Q128" s="63"/>
      <c r="R128" s="61"/>
    </row>
    <row r="129" spans="1:19" ht="15.75" customHeight="1">
      <c r="A129" s="40">
        <v>2602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3"/>
      <c r="L129" s="50"/>
      <c r="M129" s="2"/>
      <c r="N129" s="1"/>
      <c r="O129" s="64"/>
      <c r="P129" s="65"/>
      <c r="Q129" s="66"/>
      <c r="R129" s="67"/>
    </row>
    <row r="130" spans="1:19" ht="15.75" customHeight="1">
      <c r="A130" s="40">
        <v>2701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3"/>
      <c r="L130" s="50"/>
      <c r="M130" s="2"/>
      <c r="N130" s="1"/>
      <c r="O130" s="68" t="s">
        <v>58</v>
      </c>
      <c r="P130" s="69"/>
      <c r="Q130" s="70">
        <f>IF(SUM(K119:K130)=0,"",SUM(K119:K130))</f>
        <v>10</v>
      </c>
      <c r="R130" s="71" t="s">
        <v>10</v>
      </c>
    </row>
    <row r="131" spans="1:19" ht="15.75" customHeight="1">
      <c r="A131" s="40">
        <v>2702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3"/>
      <c r="L131" s="50"/>
      <c r="M131" s="2"/>
      <c r="N131" s="1"/>
      <c r="O131" s="72" t="s">
        <v>60</v>
      </c>
      <c r="P131" s="73" t="str">
        <f>IF(P130/B117=0,"",P130/B117)</f>
        <v/>
      </c>
      <c r="Q131" s="74" t="str">
        <f>IF(P130/Q130=0,"",P130/Q130)</f>
        <v/>
      </c>
      <c r="R131" s="75" t="s">
        <v>61</v>
      </c>
    </row>
    <row r="132" spans="1:19" ht="15.75" customHeight="1">
      <c r="A132" s="40">
        <v>2801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3"/>
      <c r="L132" s="76"/>
      <c r="M132" s="77"/>
      <c r="N132" s="78"/>
      <c r="O132" s="77"/>
      <c r="P132" s="78"/>
      <c r="Q132" s="78"/>
      <c r="R132" s="79"/>
    </row>
    <row r="133" spans="1:19" ht="18" customHeight="1">
      <c r="A133" s="28"/>
      <c r="B133" s="1"/>
      <c r="C133" s="1"/>
      <c r="D133" s="151" t="s">
        <v>83</v>
      </c>
      <c r="E133" s="152"/>
      <c r="F133" s="152"/>
      <c r="G133" s="152"/>
      <c r="H133" s="152"/>
      <c r="I133" s="152"/>
      <c r="J133" s="153"/>
      <c r="K133" s="80">
        <f>SUM(K117:K129)</f>
        <v>10</v>
      </c>
      <c r="L133" s="81">
        <f>IF(K125=0,"",K125/B117)</f>
        <v>0.41666666666666669</v>
      </c>
      <c r="M133" s="81">
        <f>IF(K133=0,"",K133/B117)</f>
        <v>0.41666666666666669</v>
      </c>
      <c r="N133" s="81">
        <f>IF(K125=0,"",M133-L133)</f>
        <v>0</v>
      </c>
      <c r="O133" s="2"/>
      <c r="P133" s="1"/>
      <c r="Q133" s="25"/>
      <c r="R133" s="2"/>
    </row>
    <row r="134" spans="1:19" ht="12.75" customHeight="1"/>
    <row r="135" spans="1:19" ht="12.75" customHeight="1"/>
    <row r="136" spans="1:19" ht="26.25" customHeight="1">
      <c r="B136" s="154" t="s">
        <v>72</v>
      </c>
      <c r="C136" s="155"/>
      <c r="D136" s="155"/>
      <c r="E136" s="155"/>
      <c r="F136" s="155"/>
      <c r="G136" s="155"/>
      <c r="H136" s="155"/>
      <c r="I136" s="155"/>
      <c r="J136" s="155"/>
      <c r="K136" s="39" t="s">
        <v>94</v>
      </c>
      <c r="L136" s="2"/>
      <c r="M136" s="2"/>
      <c r="N136" s="1"/>
      <c r="O136" s="2"/>
      <c r="P136" s="1"/>
      <c r="Q136" s="1"/>
      <c r="R136" s="1"/>
    </row>
    <row r="137" spans="1:19" ht="20.25" customHeight="1">
      <c r="A137" s="156" t="s">
        <v>9</v>
      </c>
      <c r="B137" s="157" t="s">
        <v>73</v>
      </c>
      <c r="C137" s="152"/>
      <c r="D137" s="152"/>
      <c r="E137" s="152"/>
      <c r="F137" s="152"/>
      <c r="G137" s="152"/>
      <c r="H137" s="152"/>
      <c r="I137" s="152"/>
      <c r="J137" s="153"/>
      <c r="K137" s="158" t="s">
        <v>10</v>
      </c>
      <c r="L137" s="150" t="s">
        <v>2</v>
      </c>
      <c r="M137" s="150" t="s">
        <v>3</v>
      </c>
      <c r="N137" s="159" t="s">
        <v>4</v>
      </c>
      <c r="O137" s="150" t="s">
        <v>5</v>
      </c>
      <c r="P137" s="148" t="s">
        <v>6</v>
      </c>
      <c r="Q137" s="148" t="s">
        <v>7</v>
      </c>
      <c r="R137" s="150" t="s">
        <v>8</v>
      </c>
    </row>
    <row r="138" spans="1:19" ht="15.75" customHeight="1">
      <c r="A138" s="149"/>
      <c r="B138" s="40" t="s">
        <v>74</v>
      </c>
      <c r="C138" s="40" t="s">
        <v>75</v>
      </c>
      <c r="D138" s="40" t="s">
        <v>76</v>
      </c>
      <c r="E138" s="40" t="s">
        <v>77</v>
      </c>
      <c r="F138" s="40" t="s">
        <v>78</v>
      </c>
      <c r="G138" s="40" t="s">
        <v>79</v>
      </c>
      <c r="H138" s="40" t="s">
        <v>80</v>
      </c>
      <c r="I138" s="40" t="s">
        <v>81</v>
      </c>
      <c r="J138" s="40" t="s">
        <v>82</v>
      </c>
      <c r="K138" s="149"/>
      <c r="L138" s="149"/>
      <c r="M138" s="149"/>
      <c r="N138" s="149"/>
      <c r="O138" s="149"/>
      <c r="P138" s="149"/>
      <c r="Q138" s="149"/>
      <c r="R138" s="149"/>
    </row>
    <row r="139" spans="1:19" ht="15.75" customHeight="1">
      <c r="A139" s="40">
        <v>2101</v>
      </c>
      <c r="B139" s="41">
        <v>12</v>
      </c>
      <c r="C139" s="42"/>
      <c r="D139" s="42"/>
      <c r="E139" s="42"/>
      <c r="F139" s="42"/>
      <c r="G139" s="42"/>
      <c r="H139" s="42"/>
      <c r="I139" s="42"/>
      <c r="J139" s="42"/>
      <c r="K139" s="43"/>
      <c r="L139" s="44"/>
      <c r="M139" s="45"/>
      <c r="N139" s="46"/>
      <c r="O139" s="47"/>
      <c r="P139" s="48">
        <f>B139</f>
        <v>12</v>
      </c>
      <c r="Q139" s="49"/>
      <c r="R139" s="47"/>
    </row>
    <row r="140" spans="1:19" ht="15.75" customHeight="1">
      <c r="A140" s="40">
        <v>2102</v>
      </c>
      <c r="B140" s="42"/>
      <c r="C140" s="42">
        <v>11</v>
      </c>
      <c r="D140" s="42"/>
      <c r="E140" s="42"/>
      <c r="F140" s="42"/>
      <c r="G140" s="42"/>
      <c r="H140" s="42"/>
      <c r="I140" s="42"/>
      <c r="J140" s="42"/>
      <c r="K140" s="43"/>
      <c r="L140" s="50"/>
      <c r="M140" s="2"/>
      <c r="N140" s="51"/>
      <c r="O140" s="52">
        <f>IF(C140=0,"",C140/B139)</f>
        <v>0.91666666666666663</v>
      </c>
      <c r="P140" s="53">
        <v>11</v>
      </c>
      <c r="Q140" s="54">
        <f t="shared" ref="Q140:Q147" si="12">IF(P140=0,"",P140/P139)</f>
        <v>0.91666666666666663</v>
      </c>
      <c r="R140" s="54">
        <f t="shared" ref="R140:R147" si="13">IF(P140=0,"",100%-Q140)</f>
        <v>8.333333333333337E-2</v>
      </c>
    </row>
    <row r="141" spans="1:19" ht="15.75" customHeight="1">
      <c r="A141" s="40">
        <v>2201</v>
      </c>
      <c r="B141" s="42"/>
      <c r="C141" s="42"/>
      <c r="D141" s="42">
        <v>6</v>
      </c>
      <c r="E141" s="42"/>
      <c r="F141" s="42"/>
      <c r="G141" s="42"/>
      <c r="H141" s="42"/>
      <c r="I141" s="42"/>
      <c r="J141" s="42"/>
      <c r="K141" s="43"/>
      <c r="L141" s="50"/>
      <c r="M141" s="2"/>
      <c r="N141" s="51"/>
      <c r="O141" s="52">
        <f>IF(D141=0,"",D141/C140)</f>
        <v>0.54545454545454541</v>
      </c>
      <c r="P141" s="53">
        <v>6</v>
      </c>
      <c r="Q141" s="54">
        <f t="shared" si="12"/>
        <v>0.54545454545454541</v>
      </c>
      <c r="R141" s="54">
        <f t="shared" si="13"/>
        <v>0.45454545454545459</v>
      </c>
      <c r="S141" s="8">
        <f>P141/P139</f>
        <v>0.5</v>
      </c>
    </row>
    <row r="142" spans="1:19" ht="15.75" customHeight="1">
      <c r="A142" s="40">
        <v>2202</v>
      </c>
      <c r="B142" s="42"/>
      <c r="C142" s="42"/>
      <c r="D142" s="42"/>
      <c r="E142" s="42">
        <v>5</v>
      </c>
      <c r="F142" s="42"/>
      <c r="G142" s="42"/>
      <c r="H142" s="42"/>
      <c r="I142" s="42"/>
      <c r="J142" s="42"/>
      <c r="K142" s="43"/>
      <c r="L142" s="50"/>
      <c r="M142" s="2"/>
      <c r="N142" s="51"/>
      <c r="O142" s="52">
        <f>IF(E142=0,"",E142/D141)</f>
        <v>0.83333333333333337</v>
      </c>
      <c r="P142" s="53">
        <v>6</v>
      </c>
      <c r="Q142" s="54">
        <f t="shared" si="12"/>
        <v>1</v>
      </c>
      <c r="R142" s="54">
        <f t="shared" si="13"/>
        <v>0</v>
      </c>
    </row>
    <row r="143" spans="1:19" ht="15.75" customHeight="1">
      <c r="A143" s="40">
        <v>2301</v>
      </c>
      <c r="B143" s="42"/>
      <c r="C143" s="42"/>
      <c r="D143" s="42"/>
      <c r="E143" s="42"/>
      <c r="F143" s="42">
        <v>5</v>
      </c>
      <c r="G143" s="42"/>
      <c r="H143" s="42"/>
      <c r="I143" s="42"/>
      <c r="J143" s="42"/>
      <c r="K143" s="43"/>
      <c r="L143" s="50"/>
      <c r="M143" s="2"/>
      <c r="N143" s="51"/>
      <c r="O143" s="52">
        <f>IF(F143=0,"",F143/E142)</f>
        <v>1</v>
      </c>
      <c r="P143" s="53">
        <v>6</v>
      </c>
      <c r="Q143" s="54">
        <f t="shared" si="12"/>
        <v>1</v>
      </c>
      <c r="R143" s="54">
        <f t="shared" si="13"/>
        <v>0</v>
      </c>
    </row>
    <row r="144" spans="1:19" ht="15.75" customHeight="1">
      <c r="A144" s="40">
        <v>2302</v>
      </c>
      <c r="B144" s="42"/>
      <c r="C144" s="42"/>
      <c r="D144" s="42"/>
      <c r="E144" s="42"/>
      <c r="F144" s="42"/>
      <c r="G144" s="42">
        <v>5</v>
      </c>
      <c r="H144" s="42"/>
      <c r="I144" s="42"/>
      <c r="J144" s="42"/>
      <c r="K144" s="43"/>
      <c r="L144" s="50"/>
      <c r="M144" s="2"/>
      <c r="N144" s="51"/>
      <c r="O144" s="52">
        <f>IF(G144=0,"",G144/F143)</f>
        <v>1</v>
      </c>
      <c r="P144" s="53">
        <v>6</v>
      </c>
      <c r="Q144" s="54">
        <f t="shared" si="12"/>
        <v>1</v>
      </c>
      <c r="R144" s="54">
        <f t="shared" si="13"/>
        <v>0</v>
      </c>
    </row>
    <row r="145" spans="1:23" ht="15.75" customHeight="1">
      <c r="A145" s="40">
        <v>2401</v>
      </c>
      <c r="B145" s="42"/>
      <c r="C145" s="42"/>
      <c r="D145" s="42"/>
      <c r="E145" s="42"/>
      <c r="F145" s="42"/>
      <c r="G145" s="42"/>
      <c r="H145" s="42">
        <v>4</v>
      </c>
      <c r="I145" s="42"/>
      <c r="J145" s="42"/>
      <c r="K145" s="43"/>
      <c r="L145" s="50"/>
      <c r="M145" s="2"/>
      <c r="N145" s="51"/>
      <c r="O145" s="52">
        <f>IF(H145=0,"",H145/G144)</f>
        <v>0.8</v>
      </c>
      <c r="P145" s="53">
        <v>5</v>
      </c>
      <c r="Q145" s="54">
        <f t="shared" si="12"/>
        <v>0.83333333333333337</v>
      </c>
      <c r="R145" s="54">
        <f t="shared" si="13"/>
        <v>0.16666666666666663</v>
      </c>
    </row>
    <row r="146" spans="1:23" ht="15.75" customHeight="1">
      <c r="A146" s="40">
        <v>2402</v>
      </c>
      <c r="B146" s="42"/>
      <c r="C146" s="42"/>
      <c r="D146" s="42"/>
      <c r="E146" s="42"/>
      <c r="F146" s="42"/>
      <c r="G146" s="42"/>
      <c r="H146" s="42"/>
      <c r="I146" s="42">
        <v>3</v>
      </c>
      <c r="J146" s="42"/>
      <c r="K146" s="43"/>
      <c r="L146" s="50"/>
      <c r="M146" s="2"/>
      <c r="N146" s="51"/>
      <c r="O146" s="52">
        <f>IF(I146=0,"",I146/H145)</f>
        <v>0.75</v>
      </c>
      <c r="P146" s="53">
        <v>5</v>
      </c>
      <c r="Q146" s="54">
        <f t="shared" si="12"/>
        <v>1</v>
      </c>
      <c r="R146" s="54">
        <f t="shared" si="13"/>
        <v>0</v>
      </c>
    </row>
    <row r="147" spans="1:23" ht="15.75" customHeight="1">
      <c r="A147" s="40">
        <v>2501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3"/>
      <c r="L147" s="50"/>
      <c r="M147" s="2"/>
      <c r="N147" s="51"/>
      <c r="O147" s="55" t="str">
        <f>IF(J147=0,"",J147/I146)</f>
        <v/>
      </c>
      <c r="P147" s="53"/>
      <c r="Q147" s="56" t="str">
        <f t="shared" si="12"/>
        <v/>
      </c>
      <c r="R147" s="56" t="str">
        <f t="shared" si="13"/>
        <v/>
      </c>
    </row>
    <row r="148" spans="1:23" ht="15.75" customHeight="1">
      <c r="A148" s="40">
        <v>2502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3"/>
      <c r="L148" s="50"/>
      <c r="M148" s="2"/>
      <c r="N148" s="1"/>
      <c r="O148" s="83"/>
      <c r="P148" s="58"/>
      <c r="Q148" s="84"/>
      <c r="R148" s="85"/>
    </row>
    <row r="149" spans="1:23" ht="15.75" customHeight="1">
      <c r="A149" s="40">
        <v>2601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3"/>
      <c r="L149" s="50"/>
      <c r="M149" s="2"/>
      <c r="N149" s="1"/>
      <c r="O149" s="61"/>
      <c r="P149" s="62"/>
      <c r="Q149" s="63"/>
      <c r="R149" s="61"/>
    </row>
    <row r="150" spans="1:23" ht="15.75" customHeight="1">
      <c r="A150" s="40">
        <v>2602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3"/>
      <c r="L150" s="50"/>
      <c r="M150" s="2"/>
      <c r="N150" s="1"/>
      <c r="O150" s="61"/>
      <c r="P150" s="62"/>
      <c r="Q150" s="63"/>
      <c r="R150" s="61"/>
    </row>
    <row r="151" spans="1:23" ht="15.75" customHeight="1">
      <c r="A151" s="40">
        <v>2701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3"/>
      <c r="L151" s="50"/>
      <c r="M151" s="2"/>
      <c r="N151" s="1"/>
      <c r="O151" s="64"/>
      <c r="P151" s="65"/>
      <c r="Q151" s="66"/>
      <c r="R151" s="67"/>
    </row>
    <row r="152" spans="1:23" ht="15.75" customHeight="1">
      <c r="A152" s="40">
        <v>2702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3"/>
      <c r="L152" s="50"/>
      <c r="M152" s="2"/>
      <c r="N152" s="1"/>
      <c r="O152" s="68" t="s">
        <v>58</v>
      </c>
      <c r="P152" s="69"/>
      <c r="Q152" s="70" t="str">
        <f>IF(SUM(K141:K152)=0,"",SUM(K141:K152))</f>
        <v/>
      </c>
      <c r="R152" s="71" t="s">
        <v>10</v>
      </c>
    </row>
    <row r="153" spans="1:23" ht="15.75" customHeight="1">
      <c r="A153" s="40">
        <v>2801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3"/>
      <c r="L153" s="50"/>
      <c r="M153" s="2"/>
      <c r="N153" s="1"/>
      <c r="O153" s="72" t="s">
        <v>60</v>
      </c>
      <c r="P153" s="73" t="str">
        <f>IF(P152/B139=0,"",P152/B139)</f>
        <v/>
      </c>
      <c r="Q153" s="74" t="e">
        <f>IF(P152/Q152=0,"",P152/Q152)</f>
        <v>#VALUE!</v>
      </c>
      <c r="R153" s="75" t="s">
        <v>61</v>
      </c>
    </row>
    <row r="154" spans="1:23" ht="15.75" customHeight="1">
      <c r="A154" s="40">
        <v>2802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3"/>
      <c r="L154" s="76"/>
      <c r="M154" s="77"/>
      <c r="N154" s="78"/>
      <c r="O154" s="77"/>
      <c r="P154" s="78"/>
      <c r="Q154" s="78"/>
      <c r="R154" s="79"/>
    </row>
    <row r="155" spans="1:23" ht="18" customHeight="1">
      <c r="A155" s="28"/>
      <c r="B155" s="1"/>
      <c r="C155" s="1"/>
      <c r="D155" s="151" t="s">
        <v>83</v>
      </c>
      <c r="E155" s="152"/>
      <c r="F155" s="152"/>
      <c r="G155" s="152"/>
      <c r="H155" s="152"/>
      <c r="I155" s="152"/>
      <c r="J155" s="153"/>
      <c r="K155" s="80">
        <f>SUM(K139:K151)</f>
        <v>0</v>
      </c>
      <c r="L155" s="81" t="str">
        <f>IF(K147=0,"",K147/B139)</f>
        <v/>
      </c>
      <c r="M155" s="81" t="str">
        <f>IF(K155=0,"",K155/B139)</f>
        <v/>
      </c>
      <c r="N155" s="81" t="str">
        <f>IF(K147=0,"",M155-L155)</f>
        <v/>
      </c>
      <c r="O155" s="2"/>
      <c r="P155" s="1"/>
      <c r="Q155" s="25"/>
      <c r="R155" s="2"/>
    </row>
    <row r="156" spans="1:23" ht="12.75" customHeight="1">
      <c r="W156" s="141">
        <f>AVERAGE(S141,S166)</f>
        <v>0.56578947368421051</v>
      </c>
    </row>
    <row r="157" spans="1:23" ht="12.75" customHeight="1"/>
    <row r="158" spans="1:23" ht="12.75" customHeight="1"/>
    <row r="159" spans="1:23" ht="12.75" customHeight="1"/>
    <row r="160" spans="1:23" ht="12.75" customHeight="1"/>
    <row r="161" spans="1:19" ht="26.25" customHeight="1">
      <c r="B161" s="154" t="s">
        <v>72</v>
      </c>
      <c r="C161" s="155"/>
      <c r="D161" s="155"/>
      <c r="E161" s="155"/>
      <c r="F161" s="155"/>
      <c r="G161" s="155"/>
      <c r="H161" s="155"/>
      <c r="I161" s="155"/>
      <c r="J161" s="155"/>
      <c r="K161" s="39" t="s">
        <v>95</v>
      </c>
      <c r="L161" s="2"/>
      <c r="M161" s="2"/>
      <c r="N161" s="1"/>
      <c r="O161" s="2"/>
      <c r="P161" s="1"/>
      <c r="Q161" s="1"/>
      <c r="R161" s="1"/>
    </row>
    <row r="162" spans="1:19" ht="20.25" customHeight="1">
      <c r="A162" s="156" t="s">
        <v>9</v>
      </c>
      <c r="B162" s="157" t="s">
        <v>73</v>
      </c>
      <c r="C162" s="152"/>
      <c r="D162" s="152"/>
      <c r="E162" s="152"/>
      <c r="F162" s="152"/>
      <c r="G162" s="152"/>
      <c r="H162" s="152"/>
      <c r="I162" s="152"/>
      <c r="J162" s="153"/>
      <c r="K162" s="158" t="s">
        <v>10</v>
      </c>
      <c r="L162" s="150" t="s">
        <v>2</v>
      </c>
      <c r="M162" s="150" t="s">
        <v>3</v>
      </c>
      <c r="N162" s="159" t="s">
        <v>4</v>
      </c>
      <c r="O162" s="150" t="s">
        <v>5</v>
      </c>
      <c r="P162" s="148" t="s">
        <v>6</v>
      </c>
      <c r="Q162" s="148" t="s">
        <v>7</v>
      </c>
      <c r="R162" s="150" t="s">
        <v>8</v>
      </c>
    </row>
    <row r="163" spans="1:19" ht="15.75" customHeight="1">
      <c r="A163" s="149"/>
      <c r="B163" s="40" t="s">
        <v>74</v>
      </c>
      <c r="C163" s="40" t="s">
        <v>75</v>
      </c>
      <c r="D163" s="40" t="s">
        <v>76</v>
      </c>
      <c r="E163" s="40" t="s">
        <v>77</v>
      </c>
      <c r="F163" s="40" t="s">
        <v>78</v>
      </c>
      <c r="G163" s="40" t="s">
        <v>79</v>
      </c>
      <c r="H163" s="40" t="s">
        <v>80</v>
      </c>
      <c r="I163" s="40" t="s">
        <v>81</v>
      </c>
      <c r="J163" s="40" t="s">
        <v>82</v>
      </c>
      <c r="K163" s="149"/>
      <c r="L163" s="149"/>
      <c r="M163" s="149"/>
      <c r="N163" s="149"/>
      <c r="O163" s="149"/>
      <c r="P163" s="149"/>
      <c r="Q163" s="149"/>
      <c r="R163" s="149"/>
    </row>
    <row r="164" spans="1:19" ht="15.75" customHeight="1">
      <c r="A164" s="40">
        <v>2102</v>
      </c>
      <c r="B164" s="41">
        <v>19</v>
      </c>
      <c r="C164" s="42"/>
      <c r="D164" s="42"/>
      <c r="E164" s="42"/>
      <c r="F164" s="42"/>
      <c r="G164" s="42"/>
      <c r="H164" s="42"/>
      <c r="I164" s="42"/>
      <c r="J164" s="42"/>
      <c r="K164" s="43"/>
      <c r="L164" s="44"/>
      <c r="M164" s="45"/>
      <c r="N164" s="46"/>
      <c r="O164" s="47"/>
      <c r="P164" s="48">
        <f>B164</f>
        <v>19</v>
      </c>
      <c r="Q164" s="49"/>
      <c r="R164" s="47"/>
    </row>
    <row r="165" spans="1:19" ht="15.75" customHeight="1">
      <c r="A165" s="40">
        <v>2201</v>
      </c>
      <c r="B165" s="42"/>
      <c r="C165" s="42">
        <v>14</v>
      </c>
      <c r="D165" s="42"/>
      <c r="E165" s="42"/>
      <c r="F165" s="42"/>
      <c r="G165" s="42"/>
      <c r="H165" s="42"/>
      <c r="I165" s="42"/>
      <c r="J165" s="42"/>
      <c r="K165" s="43"/>
      <c r="L165" s="50"/>
      <c r="M165" s="2"/>
      <c r="N165" s="51"/>
      <c r="O165" s="52">
        <f>IF(C165=0,"",C165/B164)</f>
        <v>0.73684210526315785</v>
      </c>
      <c r="P165" s="53">
        <v>14</v>
      </c>
      <c r="Q165" s="54">
        <f t="shared" ref="Q165:Q172" si="14">IF(P165=0,"",P165/P164)</f>
        <v>0.73684210526315785</v>
      </c>
      <c r="R165" s="54">
        <f t="shared" ref="R165:R172" si="15">IF(P165=0,"",100%-Q165)</f>
        <v>0.26315789473684215</v>
      </c>
    </row>
    <row r="166" spans="1:19" ht="15.75" customHeight="1">
      <c r="A166" s="40">
        <v>2202</v>
      </c>
      <c r="B166" s="42"/>
      <c r="C166" s="42"/>
      <c r="D166" s="42">
        <v>9</v>
      </c>
      <c r="E166" s="42"/>
      <c r="F166" s="42"/>
      <c r="G166" s="42"/>
      <c r="H166" s="42"/>
      <c r="I166" s="42"/>
      <c r="J166" s="42"/>
      <c r="K166" s="43"/>
      <c r="L166" s="50"/>
      <c r="M166" s="2"/>
      <c r="N166" s="51"/>
      <c r="O166" s="52">
        <f>IF(D166=0,"",D166/C165)</f>
        <v>0.6428571428571429</v>
      </c>
      <c r="P166" s="53">
        <v>12</v>
      </c>
      <c r="Q166" s="54">
        <f t="shared" si="14"/>
        <v>0.8571428571428571</v>
      </c>
      <c r="R166" s="54">
        <f t="shared" si="15"/>
        <v>0.1428571428571429</v>
      </c>
      <c r="S166" s="8">
        <f>P166/P164</f>
        <v>0.63157894736842102</v>
      </c>
    </row>
    <row r="167" spans="1:19" ht="15.75" customHeight="1">
      <c r="A167" s="40">
        <v>2301</v>
      </c>
      <c r="B167" s="42"/>
      <c r="C167" s="42"/>
      <c r="D167" s="42"/>
      <c r="E167" s="42">
        <v>9</v>
      </c>
      <c r="F167" s="42"/>
      <c r="G167" s="42"/>
      <c r="H167" s="42"/>
      <c r="I167" s="42"/>
      <c r="J167" s="42"/>
      <c r="K167" s="43"/>
      <c r="L167" s="50"/>
      <c r="M167" s="2"/>
      <c r="N167" s="51"/>
      <c r="O167" s="52">
        <f>IF(E167=0,"",E167/D166)</f>
        <v>1</v>
      </c>
      <c r="P167" s="53">
        <v>11</v>
      </c>
      <c r="Q167" s="54">
        <f t="shared" si="14"/>
        <v>0.91666666666666663</v>
      </c>
      <c r="R167" s="54">
        <f t="shared" si="15"/>
        <v>8.333333333333337E-2</v>
      </c>
    </row>
    <row r="168" spans="1:19" ht="15.75" customHeight="1">
      <c r="A168" s="40">
        <v>2302</v>
      </c>
      <c r="B168" s="42"/>
      <c r="C168" s="42"/>
      <c r="D168" s="42"/>
      <c r="E168" s="42"/>
      <c r="F168" s="42">
        <v>5</v>
      </c>
      <c r="G168" s="42"/>
      <c r="H168" s="42"/>
      <c r="I168" s="42"/>
      <c r="J168" s="42"/>
      <c r="K168" s="43"/>
      <c r="L168" s="50"/>
      <c r="M168" s="2"/>
      <c r="N168" s="51"/>
      <c r="O168" s="52">
        <f>IF(F168=0,"",F168/E167)</f>
        <v>0.55555555555555558</v>
      </c>
      <c r="P168" s="53">
        <v>11</v>
      </c>
      <c r="Q168" s="54">
        <f t="shared" si="14"/>
        <v>1</v>
      </c>
      <c r="R168" s="54">
        <f t="shared" si="15"/>
        <v>0</v>
      </c>
    </row>
    <row r="169" spans="1:19" ht="15.75" customHeight="1">
      <c r="A169" s="40">
        <v>2401</v>
      </c>
      <c r="B169" s="42"/>
      <c r="C169" s="42"/>
      <c r="D169" s="42"/>
      <c r="E169" s="42"/>
      <c r="F169" s="42"/>
      <c r="G169" s="42">
        <v>5</v>
      </c>
      <c r="H169" s="42"/>
      <c r="I169" s="42"/>
      <c r="J169" s="42"/>
      <c r="K169" s="43"/>
      <c r="L169" s="50"/>
      <c r="M169" s="2"/>
      <c r="N169" s="51"/>
      <c r="O169" s="52">
        <f>IF(G169=0,"",G169/F168)</f>
        <v>1</v>
      </c>
      <c r="P169" s="53">
        <v>11</v>
      </c>
      <c r="Q169" s="54">
        <f t="shared" si="14"/>
        <v>1</v>
      </c>
      <c r="R169" s="54">
        <f t="shared" si="15"/>
        <v>0</v>
      </c>
    </row>
    <row r="170" spans="1:19" ht="15.75" customHeight="1">
      <c r="A170" s="40">
        <v>2402</v>
      </c>
      <c r="B170" s="42"/>
      <c r="C170" s="42"/>
      <c r="D170" s="42"/>
      <c r="E170" s="42"/>
      <c r="F170" s="42"/>
      <c r="G170" s="42"/>
      <c r="H170" s="42">
        <v>4</v>
      </c>
      <c r="I170" s="42"/>
      <c r="J170" s="42"/>
      <c r="K170" s="43"/>
      <c r="L170" s="50"/>
      <c r="M170" s="2"/>
      <c r="N170" s="51"/>
      <c r="O170" s="52">
        <f>IF(H170=0,"",H170/G169)</f>
        <v>0.8</v>
      </c>
      <c r="P170" s="53">
        <v>10</v>
      </c>
      <c r="Q170" s="54">
        <f t="shared" si="14"/>
        <v>0.90909090909090906</v>
      </c>
      <c r="R170" s="54">
        <f t="shared" si="15"/>
        <v>9.0909090909090939E-2</v>
      </c>
    </row>
    <row r="171" spans="1:19" ht="15.75" customHeight="1">
      <c r="A171" s="40">
        <v>2501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3"/>
      <c r="L171" s="50"/>
      <c r="M171" s="2"/>
      <c r="N171" s="51"/>
      <c r="O171" s="52" t="str">
        <f>IF(I171=0,"",I171/H170)</f>
        <v/>
      </c>
      <c r="P171" s="53"/>
      <c r="Q171" s="54" t="str">
        <f t="shared" si="14"/>
        <v/>
      </c>
      <c r="R171" s="54" t="str">
        <f t="shared" si="15"/>
        <v/>
      </c>
    </row>
    <row r="172" spans="1:19" ht="15.75" customHeight="1">
      <c r="A172" s="40">
        <v>2502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3"/>
      <c r="L172" s="50"/>
      <c r="M172" s="2"/>
      <c r="N172" s="51"/>
      <c r="O172" s="55" t="str">
        <f>IF(J172=0,"",J172/I171)</f>
        <v/>
      </c>
      <c r="P172" s="53"/>
      <c r="Q172" s="56" t="str">
        <f t="shared" si="14"/>
        <v/>
      </c>
      <c r="R172" s="56" t="str">
        <f t="shared" si="15"/>
        <v/>
      </c>
    </row>
    <row r="173" spans="1:19" ht="15.75" customHeight="1">
      <c r="A173" s="40">
        <v>2601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3"/>
      <c r="L173" s="50"/>
      <c r="M173" s="2"/>
      <c r="N173" s="1"/>
      <c r="O173" s="83"/>
      <c r="P173" s="58"/>
      <c r="Q173" s="84"/>
      <c r="R173" s="85"/>
    </row>
    <row r="174" spans="1:19" ht="15.75" customHeight="1">
      <c r="A174" s="40">
        <v>2602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3"/>
      <c r="L174" s="50"/>
      <c r="M174" s="2"/>
      <c r="N174" s="1"/>
      <c r="O174" s="61"/>
      <c r="P174" s="62"/>
      <c r="Q174" s="63"/>
      <c r="R174" s="61"/>
    </row>
    <row r="175" spans="1:19" ht="15.75" customHeight="1">
      <c r="A175" s="40">
        <v>2701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3"/>
      <c r="L175" s="50"/>
      <c r="M175" s="2"/>
      <c r="N175" s="1"/>
      <c r="O175" s="61"/>
      <c r="P175" s="62"/>
      <c r="Q175" s="63"/>
      <c r="R175" s="61"/>
    </row>
    <row r="176" spans="1:19" ht="15.75" customHeight="1">
      <c r="A176" s="40">
        <v>2702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3"/>
      <c r="L176" s="50"/>
      <c r="M176" s="2"/>
      <c r="N176" s="1"/>
      <c r="O176" s="64"/>
      <c r="P176" s="65"/>
      <c r="Q176" s="66"/>
      <c r="R176" s="67"/>
    </row>
    <row r="177" spans="1:19" ht="15.75" customHeight="1">
      <c r="A177" s="40">
        <v>2801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3"/>
      <c r="L177" s="50"/>
      <c r="M177" s="2"/>
      <c r="N177" s="1"/>
      <c r="O177" s="68" t="s">
        <v>58</v>
      </c>
      <c r="P177" s="69"/>
      <c r="Q177" s="70" t="str">
        <f>IF(SUM(K166:K177)=0,"",SUM(K166:K177))</f>
        <v/>
      </c>
      <c r="R177" s="71" t="s">
        <v>10</v>
      </c>
    </row>
    <row r="178" spans="1:19" ht="15.75" customHeight="1">
      <c r="A178" s="40">
        <v>2802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3"/>
      <c r="L178" s="50"/>
      <c r="M178" s="2"/>
      <c r="N178" s="1"/>
      <c r="O178" s="72" t="s">
        <v>60</v>
      </c>
      <c r="P178" s="73" t="str">
        <f>IF(P177/B164=0,"",P177/B164)</f>
        <v/>
      </c>
      <c r="Q178" s="74" t="e">
        <f>IF(P177/Q177=0,"",P177/Q177)</f>
        <v>#VALUE!</v>
      </c>
      <c r="R178" s="75" t="s">
        <v>61</v>
      </c>
    </row>
    <row r="179" spans="1:19" ht="15.75" customHeight="1">
      <c r="A179" s="40">
        <v>2901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3"/>
      <c r="L179" s="76"/>
      <c r="M179" s="77"/>
      <c r="N179" s="78"/>
      <c r="O179" s="77"/>
      <c r="P179" s="78"/>
      <c r="Q179" s="78"/>
      <c r="R179" s="79"/>
    </row>
    <row r="180" spans="1:19" ht="18" customHeight="1">
      <c r="A180" s="28"/>
      <c r="B180" s="1"/>
      <c r="C180" s="1"/>
      <c r="D180" s="151" t="s">
        <v>83</v>
      </c>
      <c r="E180" s="152"/>
      <c r="F180" s="152"/>
      <c r="G180" s="152"/>
      <c r="H180" s="152"/>
      <c r="I180" s="152"/>
      <c r="J180" s="153"/>
      <c r="K180" s="80">
        <f>SUM(K164:K176)</f>
        <v>0</v>
      </c>
      <c r="L180" s="81" t="str">
        <f>IF(K172=0,"",K172/B164)</f>
        <v/>
      </c>
      <c r="M180" s="81" t="str">
        <f>IF(K180=0,"",K180/B164)</f>
        <v/>
      </c>
      <c r="N180" s="81" t="str">
        <f>IF(K172=0,"",M180-L180)</f>
        <v/>
      </c>
      <c r="O180" s="2"/>
      <c r="P180" s="1"/>
      <c r="Q180" s="25"/>
      <c r="R180" s="2"/>
    </row>
    <row r="181" spans="1:19" ht="12.75" customHeight="1"/>
    <row r="182" spans="1:19" ht="12.75" customHeight="1"/>
    <row r="183" spans="1:19" ht="12.75" customHeight="1"/>
    <row r="184" spans="1:19" ht="12.75" customHeight="1"/>
    <row r="185" spans="1:19" ht="12.75" customHeight="1"/>
    <row r="186" spans="1:19" ht="26.25" customHeight="1">
      <c r="B186" s="154" t="s">
        <v>72</v>
      </c>
      <c r="C186" s="155"/>
      <c r="D186" s="155"/>
      <c r="E186" s="155"/>
      <c r="F186" s="155"/>
      <c r="G186" s="155"/>
      <c r="H186" s="155"/>
      <c r="I186" s="155"/>
      <c r="J186" s="155"/>
      <c r="K186" s="39" t="s">
        <v>96</v>
      </c>
      <c r="L186" s="2"/>
      <c r="M186" s="2"/>
      <c r="N186" s="1"/>
      <c r="O186" s="2"/>
      <c r="P186" s="1"/>
      <c r="Q186" s="1"/>
      <c r="R186" s="1"/>
    </row>
    <row r="187" spans="1:19" ht="20.25" customHeight="1">
      <c r="A187" s="156" t="s">
        <v>9</v>
      </c>
      <c r="B187" s="157" t="s">
        <v>73</v>
      </c>
      <c r="C187" s="152"/>
      <c r="D187" s="152"/>
      <c r="E187" s="152"/>
      <c r="F187" s="152"/>
      <c r="G187" s="152"/>
      <c r="H187" s="152"/>
      <c r="I187" s="152"/>
      <c r="J187" s="153"/>
      <c r="K187" s="158" t="s">
        <v>10</v>
      </c>
      <c r="L187" s="150" t="s">
        <v>2</v>
      </c>
      <c r="M187" s="150" t="s">
        <v>3</v>
      </c>
      <c r="N187" s="159" t="s">
        <v>4</v>
      </c>
      <c r="O187" s="150" t="s">
        <v>5</v>
      </c>
      <c r="P187" s="148" t="s">
        <v>6</v>
      </c>
      <c r="Q187" s="148" t="s">
        <v>7</v>
      </c>
      <c r="R187" s="150" t="s">
        <v>8</v>
      </c>
    </row>
    <row r="188" spans="1:19" ht="15.75" customHeight="1">
      <c r="A188" s="149"/>
      <c r="B188" s="40" t="s">
        <v>74</v>
      </c>
      <c r="C188" s="40" t="s">
        <v>75</v>
      </c>
      <c r="D188" s="40" t="s">
        <v>76</v>
      </c>
      <c r="E188" s="40" t="s">
        <v>77</v>
      </c>
      <c r="F188" s="40" t="s">
        <v>78</v>
      </c>
      <c r="G188" s="40" t="s">
        <v>79</v>
      </c>
      <c r="H188" s="40" t="s">
        <v>80</v>
      </c>
      <c r="I188" s="40" t="s">
        <v>81</v>
      </c>
      <c r="J188" s="40" t="s">
        <v>82</v>
      </c>
      <c r="K188" s="149"/>
      <c r="L188" s="149"/>
      <c r="M188" s="149"/>
      <c r="N188" s="149"/>
      <c r="O188" s="149"/>
      <c r="P188" s="149"/>
      <c r="Q188" s="149"/>
      <c r="R188" s="149"/>
    </row>
    <row r="189" spans="1:19" ht="15.75" customHeight="1">
      <c r="A189" s="40">
        <v>2201</v>
      </c>
      <c r="B189" s="41">
        <v>16</v>
      </c>
      <c r="C189" s="42"/>
      <c r="D189" s="42"/>
      <c r="E189" s="42"/>
      <c r="F189" s="42"/>
      <c r="G189" s="42"/>
      <c r="H189" s="42"/>
      <c r="I189" s="42"/>
      <c r="J189" s="42"/>
      <c r="K189" s="43"/>
      <c r="L189" s="44"/>
      <c r="M189" s="45"/>
      <c r="N189" s="46"/>
      <c r="O189" s="47"/>
      <c r="P189" s="48">
        <v>16</v>
      </c>
      <c r="Q189" s="49"/>
      <c r="R189" s="47"/>
    </row>
    <row r="190" spans="1:19" ht="15.75" customHeight="1">
      <c r="A190" s="40">
        <v>2202</v>
      </c>
      <c r="B190" s="42"/>
      <c r="C190" s="42">
        <v>11</v>
      </c>
      <c r="D190" s="42"/>
      <c r="E190" s="42"/>
      <c r="F190" s="42"/>
      <c r="G190" s="42"/>
      <c r="H190" s="42"/>
      <c r="I190" s="42"/>
      <c r="J190" s="42"/>
      <c r="K190" s="43"/>
      <c r="L190" s="50"/>
      <c r="M190" s="2"/>
      <c r="N190" s="51"/>
      <c r="O190" s="52">
        <f>IF(C190=0,"",C190/B189)</f>
        <v>0.6875</v>
      </c>
      <c r="P190" s="53">
        <v>11</v>
      </c>
      <c r="Q190" s="54">
        <f t="shared" ref="Q190:Q197" si="16">IF(P190=0,"",P190/P189)</f>
        <v>0.6875</v>
      </c>
      <c r="R190" s="54">
        <f t="shared" ref="R190:R197" si="17">IF(P190=0,"",100%-Q190)</f>
        <v>0.3125</v>
      </c>
    </row>
    <row r="191" spans="1:19" ht="15.75" customHeight="1">
      <c r="A191" s="40">
        <v>2301</v>
      </c>
      <c r="B191" s="42"/>
      <c r="C191" s="42"/>
      <c r="D191" s="42">
        <v>7</v>
      </c>
      <c r="E191" s="42"/>
      <c r="F191" s="42"/>
      <c r="G191" s="42"/>
      <c r="H191" s="42"/>
      <c r="I191" s="42"/>
      <c r="J191" s="42"/>
      <c r="K191" s="43"/>
      <c r="L191" s="50"/>
      <c r="M191" s="2"/>
      <c r="N191" s="51"/>
      <c r="O191" s="52">
        <f>IF(D191=0,"",D191/C190)</f>
        <v>0.63636363636363635</v>
      </c>
      <c r="P191" s="53">
        <v>8</v>
      </c>
      <c r="Q191" s="54">
        <f t="shared" si="16"/>
        <v>0.72727272727272729</v>
      </c>
      <c r="R191" s="54">
        <f t="shared" si="17"/>
        <v>0.27272727272727271</v>
      </c>
      <c r="S191" s="144">
        <f>P191/P189</f>
        <v>0.5</v>
      </c>
    </row>
    <row r="192" spans="1:19" ht="15.75" customHeight="1">
      <c r="A192" s="40">
        <v>2302</v>
      </c>
      <c r="B192" s="42"/>
      <c r="C192" s="42"/>
      <c r="D192" s="42"/>
      <c r="E192" s="42">
        <v>6</v>
      </c>
      <c r="F192" s="42"/>
      <c r="G192" s="42"/>
      <c r="H192" s="42"/>
      <c r="I192" s="42"/>
      <c r="J192" s="42"/>
      <c r="K192" s="43"/>
      <c r="L192" s="50"/>
      <c r="M192" s="2"/>
      <c r="N192" s="51"/>
      <c r="O192" s="52">
        <f>IF(E192=0,"",E192/D191)</f>
        <v>0.8571428571428571</v>
      </c>
      <c r="P192" s="53">
        <v>7</v>
      </c>
      <c r="Q192" s="54">
        <f t="shared" si="16"/>
        <v>0.875</v>
      </c>
      <c r="R192" s="54">
        <f t="shared" si="17"/>
        <v>0.125</v>
      </c>
    </row>
    <row r="193" spans="1:18" ht="15.75" customHeight="1">
      <c r="A193" s="40">
        <v>2401</v>
      </c>
      <c r="B193" s="42"/>
      <c r="C193" s="42"/>
      <c r="D193" s="42"/>
      <c r="E193" s="42"/>
      <c r="F193" s="42">
        <v>5</v>
      </c>
      <c r="G193" s="42"/>
      <c r="H193" s="42"/>
      <c r="I193" s="42"/>
      <c r="J193" s="42"/>
      <c r="K193" s="43"/>
      <c r="L193" s="50"/>
      <c r="M193" s="2"/>
      <c r="N193" s="51"/>
      <c r="O193" s="52">
        <f>IF(F193=0,"",F193/E192)</f>
        <v>0.83333333333333337</v>
      </c>
      <c r="P193" s="53">
        <v>5</v>
      </c>
      <c r="Q193" s="54">
        <f t="shared" si="16"/>
        <v>0.7142857142857143</v>
      </c>
      <c r="R193" s="54">
        <f t="shared" si="17"/>
        <v>0.2857142857142857</v>
      </c>
    </row>
    <row r="194" spans="1:18" ht="15.75" customHeight="1">
      <c r="A194" s="40">
        <v>2402</v>
      </c>
      <c r="B194" s="42"/>
      <c r="C194" s="42"/>
      <c r="D194" s="42"/>
      <c r="E194" s="42"/>
      <c r="F194" s="42"/>
      <c r="G194" s="42">
        <v>5</v>
      </c>
      <c r="H194" s="42"/>
      <c r="I194" s="42"/>
      <c r="J194" s="42"/>
      <c r="K194" s="43"/>
      <c r="L194" s="50"/>
      <c r="M194" s="2"/>
      <c r="N194" s="51"/>
      <c r="O194" s="52">
        <f>IF(G194=0,"",G194/F193)</f>
        <v>1</v>
      </c>
      <c r="P194" s="53">
        <v>5</v>
      </c>
      <c r="Q194" s="54">
        <f t="shared" si="16"/>
        <v>1</v>
      </c>
      <c r="R194" s="54">
        <f t="shared" si="17"/>
        <v>0</v>
      </c>
    </row>
    <row r="195" spans="1:18" ht="15.75" customHeight="1">
      <c r="A195" s="40">
        <v>2501</v>
      </c>
      <c r="B195" s="42"/>
      <c r="C195" s="42"/>
      <c r="D195" s="42"/>
      <c r="E195" s="42"/>
      <c r="F195" s="42"/>
      <c r="G195" s="42"/>
      <c r="H195" s="42"/>
      <c r="I195" s="42"/>
      <c r="J195" s="42"/>
      <c r="K195" s="43"/>
      <c r="L195" s="50"/>
      <c r="M195" s="2"/>
      <c r="N195" s="51"/>
      <c r="O195" s="52" t="str">
        <f>IF(H195=0,"",H195/G194)</f>
        <v/>
      </c>
      <c r="P195" s="53"/>
      <c r="Q195" s="54" t="str">
        <f t="shared" si="16"/>
        <v/>
      </c>
      <c r="R195" s="54" t="str">
        <f t="shared" si="17"/>
        <v/>
      </c>
    </row>
    <row r="196" spans="1:18" ht="15.75" customHeight="1">
      <c r="A196" s="40">
        <v>2502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3"/>
      <c r="L196" s="50"/>
      <c r="M196" s="2"/>
      <c r="N196" s="51"/>
      <c r="O196" s="52" t="str">
        <f>IF(I196=0,"",I196/H195)</f>
        <v/>
      </c>
      <c r="P196" s="53"/>
      <c r="Q196" s="54" t="str">
        <f t="shared" si="16"/>
        <v/>
      </c>
      <c r="R196" s="54" t="str">
        <f t="shared" si="17"/>
        <v/>
      </c>
    </row>
    <row r="197" spans="1:18" ht="15.75" customHeight="1">
      <c r="A197" s="40">
        <v>2601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3"/>
      <c r="L197" s="50"/>
      <c r="M197" s="2"/>
      <c r="N197" s="51"/>
      <c r="O197" s="55" t="str">
        <f>IF(J197=0,"",J197/I196)</f>
        <v/>
      </c>
      <c r="P197" s="53"/>
      <c r="Q197" s="56" t="str">
        <f t="shared" si="16"/>
        <v/>
      </c>
      <c r="R197" s="56" t="str">
        <f t="shared" si="17"/>
        <v/>
      </c>
    </row>
    <row r="198" spans="1:18" ht="15.75" customHeight="1">
      <c r="A198" s="40">
        <v>2602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3"/>
      <c r="L198" s="50"/>
      <c r="M198" s="2"/>
      <c r="N198" s="1"/>
      <c r="O198" s="83"/>
      <c r="P198" s="58"/>
      <c r="Q198" s="84"/>
      <c r="R198" s="85"/>
    </row>
    <row r="199" spans="1:18" ht="15.75" customHeight="1">
      <c r="A199" s="40">
        <v>2701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3"/>
      <c r="L199" s="50"/>
      <c r="M199" s="2"/>
      <c r="N199" s="1"/>
      <c r="O199" s="61"/>
      <c r="P199" s="62"/>
      <c r="Q199" s="63"/>
      <c r="R199" s="61"/>
    </row>
    <row r="200" spans="1:18" ht="15.75" customHeight="1">
      <c r="A200" s="40">
        <v>2702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3"/>
      <c r="L200" s="50"/>
      <c r="M200" s="2"/>
      <c r="N200" s="1"/>
      <c r="O200" s="61"/>
      <c r="P200" s="62"/>
      <c r="Q200" s="63"/>
      <c r="R200" s="61"/>
    </row>
    <row r="201" spans="1:18" ht="15.75" customHeight="1">
      <c r="A201" s="40">
        <v>2801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3"/>
      <c r="L201" s="50"/>
      <c r="M201" s="2"/>
      <c r="N201" s="1"/>
      <c r="O201" s="64"/>
      <c r="P201" s="65"/>
      <c r="Q201" s="66"/>
      <c r="R201" s="67"/>
    </row>
    <row r="202" spans="1:18" ht="15.75" customHeight="1">
      <c r="A202" s="40">
        <v>2802</v>
      </c>
      <c r="B202" s="42"/>
      <c r="C202" s="42"/>
      <c r="D202" s="42"/>
      <c r="E202" s="42"/>
      <c r="F202" s="42"/>
      <c r="G202" s="42"/>
      <c r="H202" s="42"/>
      <c r="I202" s="42"/>
      <c r="J202" s="42"/>
      <c r="K202" s="43"/>
      <c r="L202" s="50"/>
      <c r="M202" s="2"/>
      <c r="N202" s="1"/>
      <c r="O202" s="68" t="s">
        <v>58</v>
      </c>
      <c r="P202" s="69"/>
      <c r="Q202" s="70" t="str">
        <f>IF(SUM(K191:K202)=0,"",SUM(K191:K202))</f>
        <v/>
      </c>
      <c r="R202" s="71" t="s">
        <v>10</v>
      </c>
    </row>
    <row r="203" spans="1:18" ht="15.75" customHeight="1">
      <c r="A203" s="40">
        <v>2901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3"/>
      <c r="L203" s="50"/>
      <c r="M203" s="2"/>
      <c r="N203" s="1"/>
      <c r="O203" s="72" t="s">
        <v>60</v>
      </c>
      <c r="P203" s="73" t="str">
        <f>IF(P202/B189=0,"",P202/B189)</f>
        <v/>
      </c>
      <c r="Q203" s="74" t="e">
        <f>IF(P202/Q202=0,"",P202/Q202)</f>
        <v>#VALUE!</v>
      </c>
      <c r="R203" s="75" t="s">
        <v>61</v>
      </c>
    </row>
    <row r="204" spans="1:18" ht="15.75" customHeight="1">
      <c r="A204" s="96">
        <v>2902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3"/>
      <c r="L204" s="76"/>
      <c r="M204" s="77"/>
      <c r="N204" s="78"/>
      <c r="O204" s="77"/>
      <c r="P204" s="78"/>
      <c r="Q204" s="78"/>
      <c r="R204" s="79"/>
    </row>
    <row r="205" spans="1:18" ht="18" customHeight="1">
      <c r="A205" s="28"/>
      <c r="B205" s="1"/>
      <c r="C205" s="1"/>
      <c r="D205" s="151" t="s">
        <v>83</v>
      </c>
      <c r="E205" s="152"/>
      <c r="F205" s="152"/>
      <c r="G205" s="152"/>
      <c r="H205" s="152"/>
      <c r="I205" s="152"/>
      <c r="J205" s="153"/>
      <c r="K205" s="80">
        <f>SUM(K189:K201)</f>
        <v>0</v>
      </c>
      <c r="L205" s="81" t="str">
        <f>IF(K197=0,"",K197/B189)</f>
        <v/>
      </c>
      <c r="M205" s="81" t="str">
        <f>IF(K205=0,"",K205/B189)</f>
        <v/>
      </c>
      <c r="N205" s="81" t="str">
        <f>IF(K197=0,"",M205-L205)</f>
        <v/>
      </c>
      <c r="O205" s="2"/>
      <c r="P205" s="1"/>
      <c r="Q205" s="25"/>
      <c r="R205" s="2"/>
    </row>
    <row r="206" spans="1:18" ht="12.75" customHeight="1"/>
    <row r="207" spans="1:18" ht="12.75" customHeight="1"/>
    <row r="208" spans="1:18" ht="26.25" customHeight="1">
      <c r="B208" s="154" t="s">
        <v>72</v>
      </c>
      <c r="C208" s="155"/>
      <c r="D208" s="155"/>
      <c r="E208" s="155"/>
      <c r="F208" s="155"/>
      <c r="G208" s="155"/>
      <c r="H208" s="155"/>
      <c r="I208" s="155"/>
      <c r="J208" s="155"/>
      <c r="K208" s="39" t="s">
        <v>97</v>
      </c>
      <c r="L208" s="2"/>
      <c r="M208" s="2"/>
      <c r="N208" s="1"/>
      <c r="O208" s="2"/>
      <c r="P208" s="1"/>
      <c r="Q208" s="1"/>
      <c r="R208" s="1"/>
    </row>
    <row r="209" spans="1:19" ht="18.75" customHeight="1">
      <c r="A209" s="156" t="s">
        <v>9</v>
      </c>
      <c r="B209" s="157" t="s">
        <v>73</v>
      </c>
      <c r="C209" s="152"/>
      <c r="D209" s="152"/>
      <c r="E209" s="152"/>
      <c r="F209" s="152"/>
      <c r="G209" s="152"/>
      <c r="H209" s="152"/>
      <c r="I209" s="152"/>
      <c r="J209" s="153"/>
      <c r="K209" s="158" t="s">
        <v>10</v>
      </c>
      <c r="L209" s="150" t="s">
        <v>2</v>
      </c>
      <c r="M209" s="150" t="s">
        <v>3</v>
      </c>
      <c r="N209" s="159" t="s">
        <v>4</v>
      </c>
      <c r="O209" s="150" t="s">
        <v>5</v>
      </c>
      <c r="P209" s="148" t="s">
        <v>6</v>
      </c>
      <c r="Q209" s="148" t="s">
        <v>7</v>
      </c>
      <c r="R209" s="150" t="s">
        <v>8</v>
      </c>
    </row>
    <row r="210" spans="1:19" ht="15" customHeight="1">
      <c r="A210" s="149"/>
      <c r="B210" s="40" t="s">
        <v>74</v>
      </c>
      <c r="C210" s="40" t="s">
        <v>75</v>
      </c>
      <c r="D210" s="40" t="s">
        <v>76</v>
      </c>
      <c r="E210" s="40" t="s">
        <v>77</v>
      </c>
      <c r="F210" s="40" t="s">
        <v>78</v>
      </c>
      <c r="G210" s="40" t="s">
        <v>79</v>
      </c>
      <c r="H210" s="40" t="s">
        <v>80</v>
      </c>
      <c r="I210" s="40" t="s">
        <v>81</v>
      </c>
      <c r="J210" s="40" t="s">
        <v>82</v>
      </c>
      <c r="K210" s="149"/>
      <c r="L210" s="149"/>
      <c r="M210" s="149"/>
      <c r="N210" s="149"/>
      <c r="O210" s="149"/>
      <c r="P210" s="149"/>
      <c r="Q210" s="149"/>
      <c r="R210" s="149"/>
    </row>
    <row r="211" spans="1:19" ht="15.75">
      <c r="A211" s="40">
        <v>2202</v>
      </c>
      <c r="B211" s="41">
        <v>22</v>
      </c>
      <c r="C211" s="42"/>
      <c r="D211" s="42"/>
      <c r="E211" s="42"/>
      <c r="F211" s="42"/>
      <c r="G211" s="42"/>
      <c r="H211" s="42"/>
      <c r="I211" s="42"/>
      <c r="J211" s="42"/>
      <c r="K211" s="43"/>
      <c r="L211" s="44"/>
      <c r="M211" s="45"/>
      <c r="N211" s="46"/>
      <c r="O211" s="47"/>
      <c r="P211" s="48">
        <v>22</v>
      </c>
      <c r="Q211" s="49"/>
      <c r="R211" s="47"/>
    </row>
    <row r="212" spans="1:19" ht="15.75">
      <c r="A212" s="40">
        <v>2301</v>
      </c>
      <c r="B212" s="42"/>
      <c r="C212" s="42">
        <v>19</v>
      </c>
      <c r="D212" s="42"/>
      <c r="E212" s="42"/>
      <c r="F212" s="42"/>
      <c r="G212" s="42"/>
      <c r="H212" s="42"/>
      <c r="I212" s="42"/>
      <c r="J212" s="42"/>
      <c r="K212" s="43"/>
      <c r="L212" s="50"/>
      <c r="M212" s="2"/>
      <c r="N212" s="51"/>
      <c r="O212" s="52">
        <f>IF(C212=0,"",C212/B211)</f>
        <v>0.86363636363636365</v>
      </c>
      <c r="P212" s="53">
        <v>19</v>
      </c>
      <c r="Q212" s="54">
        <f t="shared" ref="Q212:Q219" si="18">IF(P212=0,"",P212/P211)</f>
        <v>0.86363636363636365</v>
      </c>
      <c r="R212" s="54">
        <f t="shared" ref="R212:R219" si="19">IF(P212=0,"",100%-Q212)</f>
        <v>0.13636363636363635</v>
      </c>
    </row>
    <row r="213" spans="1:19" ht="15.75">
      <c r="A213" s="40">
        <v>2302</v>
      </c>
      <c r="B213" s="42"/>
      <c r="C213" s="42"/>
      <c r="D213" s="42">
        <v>11</v>
      </c>
      <c r="E213" s="42"/>
      <c r="F213" s="42"/>
      <c r="G213" s="42"/>
      <c r="H213" s="42"/>
      <c r="I213" s="42"/>
      <c r="J213" s="42"/>
      <c r="K213" s="43"/>
      <c r="L213" s="50"/>
      <c r="M213" s="2"/>
      <c r="N213" s="51"/>
      <c r="O213" s="52">
        <f>IF(D213=0,"",D213/C212)</f>
        <v>0.57894736842105265</v>
      </c>
      <c r="P213" s="53">
        <v>15</v>
      </c>
      <c r="Q213" s="54">
        <f t="shared" si="18"/>
        <v>0.78947368421052633</v>
      </c>
      <c r="R213" s="54">
        <f t="shared" si="19"/>
        <v>0.21052631578947367</v>
      </c>
      <c r="S213" s="144">
        <f>P213/P211</f>
        <v>0.68181818181818177</v>
      </c>
    </row>
    <row r="214" spans="1:19" ht="15.75">
      <c r="A214" s="40">
        <v>2401</v>
      </c>
      <c r="B214" s="42"/>
      <c r="C214" s="42"/>
      <c r="D214" s="42"/>
      <c r="E214" s="42">
        <v>11</v>
      </c>
      <c r="F214" s="42"/>
      <c r="G214" s="42"/>
      <c r="H214" s="42"/>
      <c r="I214" s="42"/>
      <c r="J214" s="42"/>
      <c r="K214" s="43"/>
      <c r="L214" s="50"/>
      <c r="M214" s="2"/>
      <c r="N214" s="51"/>
      <c r="O214" s="52">
        <f>IF(E214=0,"",E214/D213)</f>
        <v>1</v>
      </c>
      <c r="P214" s="53">
        <v>15</v>
      </c>
      <c r="Q214" s="54">
        <f t="shared" si="18"/>
        <v>1</v>
      </c>
      <c r="R214" s="54">
        <f t="shared" si="19"/>
        <v>0</v>
      </c>
    </row>
    <row r="215" spans="1:19" ht="15.75">
      <c r="A215" s="40">
        <v>2402</v>
      </c>
      <c r="B215" s="42"/>
      <c r="C215" s="42"/>
      <c r="D215" s="42"/>
      <c r="E215" s="42"/>
      <c r="F215" s="42">
        <v>10</v>
      </c>
      <c r="G215" s="42"/>
      <c r="H215" s="42"/>
      <c r="I215" s="42"/>
      <c r="J215" s="42"/>
      <c r="K215" s="43"/>
      <c r="L215" s="50"/>
      <c r="M215" s="2"/>
      <c r="N215" s="51"/>
      <c r="O215" s="52">
        <f>IF(F215=0,"",F215/E214)</f>
        <v>0.90909090909090906</v>
      </c>
      <c r="P215" s="53">
        <v>12</v>
      </c>
      <c r="Q215" s="54">
        <f t="shared" si="18"/>
        <v>0.8</v>
      </c>
      <c r="R215" s="54">
        <f t="shared" si="19"/>
        <v>0.19999999999999996</v>
      </c>
    </row>
    <row r="216" spans="1:19" ht="15.75">
      <c r="A216" s="40">
        <v>2501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3"/>
      <c r="L216" s="50"/>
      <c r="M216" s="2"/>
      <c r="N216" s="51"/>
      <c r="O216" s="52" t="str">
        <f>IF(G216=0,"",G216/F215)</f>
        <v/>
      </c>
      <c r="P216" s="53"/>
      <c r="Q216" s="54" t="str">
        <f t="shared" si="18"/>
        <v/>
      </c>
      <c r="R216" s="54" t="str">
        <f t="shared" si="19"/>
        <v/>
      </c>
    </row>
    <row r="217" spans="1:19" ht="15.75">
      <c r="A217" s="40">
        <v>2502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3"/>
      <c r="L217" s="50"/>
      <c r="M217" s="2"/>
      <c r="N217" s="51"/>
      <c r="O217" s="52" t="str">
        <f>IF(H217=0,"",H217/G216)</f>
        <v/>
      </c>
      <c r="P217" s="53"/>
      <c r="Q217" s="54" t="str">
        <f t="shared" si="18"/>
        <v/>
      </c>
      <c r="R217" s="54" t="str">
        <f t="shared" si="19"/>
        <v/>
      </c>
    </row>
    <row r="218" spans="1:19" ht="15.75">
      <c r="A218" s="40">
        <v>2601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3"/>
      <c r="L218" s="50"/>
      <c r="M218" s="2"/>
      <c r="N218" s="51"/>
      <c r="O218" s="52" t="str">
        <f>IF(I218=0,"",I218/H217)</f>
        <v/>
      </c>
      <c r="P218" s="53"/>
      <c r="Q218" s="54" t="str">
        <f t="shared" si="18"/>
        <v/>
      </c>
      <c r="R218" s="54" t="str">
        <f t="shared" si="19"/>
        <v/>
      </c>
    </row>
    <row r="219" spans="1:19" ht="15.75">
      <c r="A219" s="40">
        <v>2602</v>
      </c>
      <c r="B219" s="42"/>
      <c r="C219" s="42"/>
      <c r="D219" s="42"/>
      <c r="E219" s="42"/>
      <c r="F219" s="42"/>
      <c r="G219" s="42"/>
      <c r="H219" s="42"/>
      <c r="I219" s="42"/>
      <c r="J219" s="42"/>
      <c r="K219" s="43"/>
      <c r="L219" s="50"/>
      <c r="M219" s="2"/>
      <c r="N219" s="51"/>
      <c r="O219" s="55" t="str">
        <f>IF(J219=0,"",J219/I218)</f>
        <v/>
      </c>
      <c r="P219" s="53"/>
      <c r="Q219" s="56" t="str">
        <f t="shared" si="18"/>
        <v/>
      </c>
      <c r="R219" s="56" t="str">
        <f t="shared" si="19"/>
        <v/>
      </c>
    </row>
    <row r="220" spans="1:19" ht="15.75">
      <c r="A220" s="40">
        <v>2701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3"/>
      <c r="L220" s="50"/>
      <c r="M220" s="2"/>
      <c r="N220" s="1"/>
      <c r="O220" s="83"/>
      <c r="P220" s="58"/>
      <c r="Q220" s="84"/>
      <c r="R220" s="85"/>
    </row>
    <row r="221" spans="1:19" ht="15.75">
      <c r="A221" s="40">
        <v>2702</v>
      </c>
      <c r="B221" s="42"/>
      <c r="C221" s="42"/>
      <c r="D221" s="42"/>
      <c r="E221" s="42"/>
      <c r="F221" s="42"/>
      <c r="G221" s="42"/>
      <c r="H221" s="42"/>
      <c r="I221" s="42"/>
      <c r="J221" s="42"/>
      <c r="K221" s="43"/>
      <c r="L221" s="50"/>
      <c r="M221" s="2"/>
      <c r="N221" s="1"/>
      <c r="O221" s="61"/>
      <c r="P221" s="62"/>
      <c r="Q221" s="63"/>
      <c r="R221" s="61"/>
    </row>
    <row r="222" spans="1:19" ht="15.75">
      <c r="A222" s="40">
        <v>2801</v>
      </c>
      <c r="B222" s="42"/>
      <c r="C222" s="42"/>
      <c r="D222" s="42"/>
      <c r="E222" s="42"/>
      <c r="F222" s="42"/>
      <c r="G222" s="42"/>
      <c r="H222" s="42"/>
      <c r="I222" s="42"/>
      <c r="J222" s="42"/>
      <c r="K222" s="43"/>
      <c r="L222" s="50"/>
      <c r="M222" s="2"/>
      <c r="N222" s="1"/>
      <c r="O222" s="61"/>
      <c r="P222" s="62"/>
      <c r="Q222" s="63"/>
      <c r="R222" s="61"/>
    </row>
    <row r="223" spans="1:19" ht="15.75">
      <c r="A223" s="40">
        <v>2802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3"/>
      <c r="L223" s="50"/>
      <c r="M223" s="2"/>
      <c r="N223" s="1"/>
      <c r="O223" s="64"/>
      <c r="P223" s="65"/>
      <c r="Q223" s="66"/>
      <c r="R223" s="67"/>
    </row>
    <row r="224" spans="1:19" ht="15.75">
      <c r="A224" s="40">
        <v>2901</v>
      </c>
      <c r="B224" s="42"/>
      <c r="C224" s="42"/>
      <c r="D224" s="42"/>
      <c r="E224" s="42"/>
      <c r="F224" s="42"/>
      <c r="G224" s="42"/>
      <c r="H224" s="42"/>
      <c r="I224" s="42"/>
      <c r="J224" s="42"/>
      <c r="K224" s="43"/>
      <c r="L224" s="50"/>
      <c r="M224" s="2"/>
      <c r="N224" s="1"/>
      <c r="O224" s="68" t="s">
        <v>58</v>
      </c>
      <c r="P224" s="69"/>
      <c r="Q224" s="70" t="str">
        <f>IF(SUM(K213:K224)=0,"",SUM(K213:K224))</f>
        <v/>
      </c>
      <c r="R224" s="71" t="s">
        <v>10</v>
      </c>
    </row>
    <row r="225" spans="1:19" ht="15.75">
      <c r="A225" s="40">
        <v>2902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3"/>
      <c r="L225" s="50"/>
      <c r="M225" s="2"/>
      <c r="N225" s="1"/>
      <c r="O225" s="72" t="s">
        <v>60</v>
      </c>
      <c r="P225" s="73" t="str">
        <f>IF(P224/B211=0,"",P224/B211)</f>
        <v/>
      </c>
      <c r="Q225" s="74" t="e">
        <f>IF(P224/Q224=0,"",P224/Q224)</f>
        <v>#VALUE!</v>
      </c>
      <c r="R225" s="75" t="s">
        <v>61</v>
      </c>
    </row>
    <row r="226" spans="1:19" ht="15.75">
      <c r="A226" s="96">
        <v>3001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3"/>
      <c r="L226" s="76"/>
      <c r="M226" s="77"/>
      <c r="N226" s="78"/>
      <c r="O226" s="77"/>
      <c r="P226" s="78"/>
      <c r="Q226" s="78"/>
      <c r="R226" s="79"/>
    </row>
    <row r="227" spans="1:19" ht="12.75" customHeight="1">
      <c r="A227" s="28"/>
      <c r="B227" s="1"/>
      <c r="C227" s="1"/>
      <c r="D227" s="151" t="s">
        <v>83</v>
      </c>
      <c r="E227" s="152"/>
      <c r="F227" s="152"/>
      <c r="G227" s="152"/>
      <c r="H227" s="152"/>
      <c r="I227" s="152"/>
      <c r="J227" s="153"/>
      <c r="K227" s="80">
        <f>SUM(K211:K223)</f>
        <v>0</v>
      </c>
      <c r="L227" s="81" t="str">
        <f>IF(K219=0,"",K219/B211)</f>
        <v/>
      </c>
      <c r="M227" s="81" t="str">
        <f>IF(K227=0,"",K227/B211)</f>
        <v/>
      </c>
      <c r="N227" s="81" t="str">
        <f>IF(K219=0,"",M227-L227)</f>
        <v/>
      </c>
      <c r="O227" s="2"/>
      <c r="P227" s="1"/>
      <c r="Q227" s="25"/>
      <c r="R227" s="2"/>
    </row>
    <row r="228" spans="1:19" ht="12.75" customHeight="1"/>
    <row r="229" spans="1:19" ht="12.75" customHeight="1"/>
    <row r="230" spans="1:19" ht="12.75" customHeight="1"/>
    <row r="231" spans="1:19" ht="26.25">
      <c r="B231" s="154" t="s">
        <v>72</v>
      </c>
      <c r="C231" s="155"/>
      <c r="D231" s="155"/>
      <c r="E231" s="155"/>
      <c r="F231" s="155"/>
      <c r="G231" s="155"/>
      <c r="H231" s="155"/>
      <c r="I231" s="155"/>
      <c r="J231" s="155"/>
      <c r="K231" s="39" t="s">
        <v>114</v>
      </c>
      <c r="L231" s="2"/>
      <c r="M231" s="2"/>
      <c r="N231" s="1"/>
      <c r="O231" s="2"/>
      <c r="P231" s="1"/>
      <c r="Q231" s="1"/>
      <c r="R231" s="1"/>
    </row>
    <row r="232" spans="1:19" ht="20.25">
      <c r="A232" s="156" t="s">
        <v>9</v>
      </c>
      <c r="B232" s="157" t="s">
        <v>73</v>
      </c>
      <c r="C232" s="152"/>
      <c r="D232" s="152"/>
      <c r="E232" s="152"/>
      <c r="F232" s="152"/>
      <c r="G232" s="152"/>
      <c r="H232" s="152"/>
      <c r="I232" s="152"/>
      <c r="J232" s="153"/>
      <c r="K232" s="158" t="s">
        <v>10</v>
      </c>
      <c r="L232" s="150" t="s">
        <v>2</v>
      </c>
      <c r="M232" s="150" t="s">
        <v>3</v>
      </c>
      <c r="N232" s="159" t="s">
        <v>4</v>
      </c>
      <c r="O232" s="150" t="s">
        <v>5</v>
      </c>
      <c r="P232" s="148" t="s">
        <v>6</v>
      </c>
      <c r="Q232" s="148" t="s">
        <v>7</v>
      </c>
      <c r="R232" s="150" t="s">
        <v>8</v>
      </c>
    </row>
    <row r="233" spans="1:19" ht="12.75" customHeight="1">
      <c r="A233" s="149"/>
      <c r="B233" s="40" t="s">
        <v>74</v>
      </c>
      <c r="C233" s="40" t="s">
        <v>75</v>
      </c>
      <c r="D233" s="40" t="s">
        <v>76</v>
      </c>
      <c r="E233" s="40" t="s">
        <v>77</v>
      </c>
      <c r="F233" s="40" t="s">
        <v>78</v>
      </c>
      <c r="G233" s="40" t="s">
        <v>79</v>
      </c>
      <c r="H233" s="40" t="s">
        <v>80</v>
      </c>
      <c r="I233" s="40" t="s">
        <v>81</v>
      </c>
      <c r="J233" s="40" t="s">
        <v>82</v>
      </c>
      <c r="K233" s="149"/>
      <c r="L233" s="149"/>
      <c r="M233" s="149"/>
      <c r="N233" s="149"/>
      <c r="O233" s="149"/>
      <c r="P233" s="149"/>
      <c r="Q233" s="149"/>
      <c r="R233" s="149"/>
    </row>
    <row r="234" spans="1:19" ht="15.75">
      <c r="A234" s="40">
        <v>2301</v>
      </c>
      <c r="B234" s="41">
        <v>20</v>
      </c>
      <c r="C234" s="42"/>
      <c r="D234" s="42"/>
      <c r="E234" s="42"/>
      <c r="F234" s="42"/>
      <c r="G234" s="42"/>
      <c r="H234" s="42"/>
      <c r="I234" s="42"/>
      <c r="J234" s="42"/>
      <c r="K234" s="88"/>
      <c r="L234" s="44"/>
      <c r="M234" s="45"/>
      <c r="N234" s="46"/>
      <c r="O234" s="47"/>
      <c r="P234" s="48">
        <v>22</v>
      </c>
      <c r="Q234" s="49"/>
      <c r="R234" s="47"/>
    </row>
    <row r="235" spans="1:19" ht="15.75">
      <c r="A235" s="40">
        <v>2302</v>
      </c>
      <c r="B235" s="42"/>
      <c r="C235" s="42">
        <v>15</v>
      </c>
      <c r="D235" s="42"/>
      <c r="E235" s="42"/>
      <c r="F235" s="42"/>
      <c r="G235" s="42"/>
      <c r="H235" s="42"/>
      <c r="I235" s="42"/>
      <c r="J235" s="42"/>
      <c r="K235" s="88"/>
      <c r="L235" s="50"/>
      <c r="M235" s="2"/>
      <c r="N235" s="51"/>
      <c r="O235" s="52">
        <f>IF(C235=0,"",C235/B234)</f>
        <v>0.75</v>
      </c>
      <c r="P235" s="53">
        <v>15</v>
      </c>
      <c r="Q235" s="54">
        <f t="shared" ref="Q235:Q242" si="20">IF(P235=0,"",P235/P234)</f>
        <v>0.68181818181818177</v>
      </c>
      <c r="R235" s="54">
        <f t="shared" ref="R235:R242" si="21">IF(P235=0,"",100%-Q235)</f>
        <v>0.31818181818181823</v>
      </c>
    </row>
    <row r="236" spans="1:19" ht="15.75">
      <c r="A236" s="40">
        <v>2401</v>
      </c>
      <c r="B236" s="42"/>
      <c r="C236" s="42"/>
      <c r="D236" s="42">
        <v>10</v>
      </c>
      <c r="E236" s="42"/>
      <c r="F236" s="42"/>
      <c r="G236" s="42"/>
      <c r="H236" s="42"/>
      <c r="I236" s="42"/>
      <c r="J236" s="42"/>
      <c r="K236" s="88"/>
      <c r="L236" s="50"/>
      <c r="M236" s="2"/>
      <c r="N236" s="51"/>
      <c r="O236" s="52">
        <f>IF(D236=0,"",D236/C235)</f>
        <v>0.66666666666666663</v>
      </c>
      <c r="P236" s="53">
        <v>13</v>
      </c>
      <c r="Q236" s="54">
        <f t="shared" si="20"/>
        <v>0.8666666666666667</v>
      </c>
      <c r="R236" s="54">
        <f t="shared" si="21"/>
        <v>0.1333333333333333</v>
      </c>
      <c r="S236" s="144">
        <f>P236/P234</f>
        <v>0.59090909090909094</v>
      </c>
    </row>
    <row r="237" spans="1:19" ht="15.75">
      <c r="A237" s="40">
        <v>2402</v>
      </c>
      <c r="B237" s="42"/>
      <c r="C237" s="42"/>
      <c r="D237" s="42"/>
      <c r="E237" s="42">
        <v>7</v>
      </c>
      <c r="F237" s="42"/>
      <c r="G237" s="42"/>
      <c r="H237" s="42"/>
      <c r="I237" s="42"/>
      <c r="J237" s="42"/>
      <c r="K237" s="88"/>
      <c r="L237" s="50"/>
      <c r="M237" s="2"/>
      <c r="N237" s="51"/>
      <c r="O237" s="52">
        <f>IF(E237=0,"",E237/D236)</f>
        <v>0.7</v>
      </c>
      <c r="P237" s="53">
        <v>7</v>
      </c>
      <c r="Q237" s="54">
        <f t="shared" si="20"/>
        <v>0.53846153846153844</v>
      </c>
      <c r="R237" s="54">
        <f t="shared" si="21"/>
        <v>0.46153846153846156</v>
      </c>
    </row>
    <row r="238" spans="1:19" ht="15.75">
      <c r="A238" s="40">
        <v>2501</v>
      </c>
      <c r="B238" s="42"/>
      <c r="C238" s="42"/>
      <c r="D238" s="42"/>
      <c r="E238" s="42"/>
      <c r="F238" s="42"/>
      <c r="G238" s="42"/>
      <c r="H238" s="42"/>
      <c r="I238" s="42"/>
      <c r="J238" s="42"/>
      <c r="K238" s="88"/>
      <c r="L238" s="50"/>
      <c r="M238" s="2"/>
      <c r="N238" s="51"/>
      <c r="O238" s="52" t="str">
        <f>IF(F238=0,"",F238/E237)</f>
        <v/>
      </c>
      <c r="P238" s="53"/>
      <c r="Q238" s="54" t="str">
        <f t="shared" si="20"/>
        <v/>
      </c>
      <c r="R238" s="54" t="str">
        <f t="shared" si="21"/>
        <v/>
      </c>
    </row>
    <row r="239" spans="1:19" ht="15.75">
      <c r="A239" s="40">
        <v>2502</v>
      </c>
      <c r="B239" s="42"/>
      <c r="C239" s="42"/>
      <c r="D239" s="42"/>
      <c r="E239" s="42"/>
      <c r="F239" s="42"/>
      <c r="G239" s="42"/>
      <c r="H239" s="42"/>
      <c r="I239" s="42"/>
      <c r="J239" s="42"/>
      <c r="K239" s="88"/>
      <c r="L239" s="50"/>
      <c r="M239" s="2"/>
      <c r="N239" s="51"/>
      <c r="O239" s="52" t="str">
        <f>IF(G239=0,"",G239/F238)</f>
        <v/>
      </c>
      <c r="P239" s="53"/>
      <c r="Q239" s="54" t="str">
        <f t="shared" si="20"/>
        <v/>
      </c>
      <c r="R239" s="54" t="str">
        <f t="shared" si="21"/>
        <v/>
      </c>
    </row>
    <row r="240" spans="1:19" ht="15.75">
      <c r="A240" s="40">
        <v>2601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88"/>
      <c r="L240" s="50"/>
      <c r="M240" s="2"/>
      <c r="N240" s="51"/>
      <c r="O240" s="52" t="str">
        <f>IF(H240=0,"",H240/G239)</f>
        <v/>
      </c>
      <c r="P240" s="53"/>
      <c r="Q240" s="54" t="str">
        <f t="shared" si="20"/>
        <v/>
      </c>
      <c r="R240" s="54" t="str">
        <f t="shared" si="21"/>
        <v/>
      </c>
    </row>
    <row r="241" spans="1:18" ht="15.75">
      <c r="A241" s="40">
        <v>2602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88"/>
      <c r="L241" s="50"/>
      <c r="M241" s="2"/>
      <c r="N241" s="51"/>
      <c r="O241" s="52" t="str">
        <f>IF(I241=0,"",I241/H240)</f>
        <v/>
      </c>
      <c r="P241" s="53"/>
      <c r="Q241" s="54" t="str">
        <f t="shared" si="20"/>
        <v/>
      </c>
      <c r="R241" s="54" t="str">
        <f t="shared" si="21"/>
        <v/>
      </c>
    </row>
    <row r="242" spans="1:18" ht="15.75">
      <c r="A242" s="40">
        <v>2701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88"/>
      <c r="L242" s="50"/>
      <c r="M242" s="2"/>
      <c r="N242" s="51"/>
      <c r="O242" s="55" t="str">
        <f>IF(J242=0,"",J242/I241)</f>
        <v/>
      </c>
      <c r="P242" s="53"/>
      <c r="Q242" s="56" t="str">
        <f t="shared" si="20"/>
        <v/>
      </c>
      <c r="R242" s="56" t="str">
        <f t="shared" si="21"/>
        <v/>
      </c>
    </row>
    <row r="243" spans="1:18" ht="15.75">
      <c r="A243" s="40">
        <v>2702</v>
      </c>
      <c r="B243" s="42"/>
      <c r="C243" s="42"/>
      <c r="D243" s="42"/>
      <c r="E243" s="42"/>
      <c r="F243" s="42"/>
      <c r="G243" s="42"/>
      <c r="H243" s="42"/>
      <c r="I243" s="42"/>
      <c r="J243" s="42"/>
      <c r="K243" s="88"/>
      <c r="L243" s="50"/>
      <c r="M243" s="2"/>
      <c r="N243" s="1"/>
      <c r="O243" s="83"/>
      <c r="P243" s="58"/>
      <c r="Q243" s="84"/>
      <c r="R243" s="85"/>
    </row>
    <row r="244" spans="1:18" ht="15.75">
      <c r="A244" s="40">
        <v>2801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88"/>
      <c r="L244" s="50"/>
      <c r="M244" s="2"/>
      <c r="N244" s="1"/>
      <c r="O244" s="61"/>
      <c r="P244" s="62"/>
      <c r="Q244" s="63"/>
      <c r="R244" s="61"/>
    </row>
    <row r="245" spans="1:18" ht="15.75">
      <c r="A245" s="40">
        <v>2802</v>
      </c>
      <c r="B245" s="42"/>
      <c r="C245" s="42"/>
      <c r="D245" s="42"/>
      <c r="E245" s="42"/>
      <c r="F245" s="42"/>
      <c r="G245" s="42"/>
      <c r="H245" s="42"/>
      <c r="I245" s="42"/>
      <c r="J245" s="42"/>
      <c r="K245" s="88"/>
      <c r="L245" s="50"/>
      <c r="M245" s="2"/>
      <c r="N245" s="1"/>
      <c r="O245" s="61"/>
      <c r="P245" s="62"/>
      <c r="Q245" s="63"/>
      <c r="R245" s="61"/>
    </row>
    <row r="246" spans="1:18" ht="15.75">
      <c r="A246" s="40">
        <v>2901</v>
      </c>
      <c r="B246" s="42"/>
      <c r="C246" s="42"/>
      <c r="D246" s="42"/>
      <c r="E246" s="42"/>
      <c r="F246" s="42"/>
      <c r="G246" s="42"/>
      <c r="H246" s="42"/>
      <c r="I246" s="42"/>
      <c r="J246" s="42"/>
      <c r="K246" s="88"/>
      <c r="L246" s="50"/>
      <c r="M246" s="2"/>
      <c r="N246" s="1"/>
      <c r="O246" s="64"/>
      <c r="P246" s="65"/>
      <c r="Q246" s="66"/>
      <c r="R246" s="67"/>
    </row>
    <row r="247" spans="1:18" ht="15.75">
      <c r="A247" s="40">
        <v>2902</v>
      </c>
      <c r="B247" s="42"/>
      <c r="C247" s="42"/>
      <c r="D247" s="42"/>
      <c r="E247" s="42"/>
      <c r="F247" s="42"/>
      <c r="G247" s="42"/>
      <c r="H247" s="42"/>
      <c r="I247" s="42"/>
      <c r="J247" s="42"/>
      <c r="K247" s="88"/>
      <c r="L247" s="50"/>
      <c r="M247" s="2"/>
      <c r="N247" s="1"/>
      <c r="O247" s="68" t="s">
        <v>58</v>
      </c>
      <c r="P247" s="69"/>
      <c r="Q247" s="70" t="str">
        <f>IF(SUM(K236:K247)=0,"",SUM(K236:K247))</f>
        <v/>
      </c>
      <c r="R247" s="71" t="s">
        <v>10</v>
      </c>
    </row>
    <row r="248" spans="1:18" ht="15.75">
      <c r="A248" s="40">
        <v>3001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88"/>
      <c r="L248" s="50"/>
      <c r="M248" s="2"/>
      <c r="N248" s="1"/>
      <c r="O248" s="72" t="s">
        <v>60</v>
      </c>
      <c r="P248" s="73" t="str">
        <f>IF(P247/B234=0,"",P247/B234)</f>
        <v/>
      </c>
      <c r="Q248" s="74" t="e">
        <f>IF(P247/Q247=0,"",P247/Q247)</f>
        <v>#VALUE!</v>
      </c>
      <c r="R248" s="75" t="s">
        <v>61</v>
      </c>
    </row>
    <row r="249" spans="1:18" ht="15.75">
      <c r="A249" s="96">
        <v>3002</v>
      </c>
      <c r="B249" s="42"/>
      <c r="C249" s="42"/>
      <c r="D249" s="42"/>
      <c r="E249" s="42"/>
      <c r="F249" s="42"/>
      <c r="G249" s="42"/>
      <c r="H249" s="42"/>
      <c r="I249" s="42"/>
      <c r="J249" s="42"/>
      <c r="K249" s="88"/>
      <c r="L249" s="76"/>
      <c r="M249" s="77"/>
      <c r="N249" s="78"/>
      <c r="O249" s="77"/>
      <c r="P249" s="78"/>
      <c r="Q249" s="78"/>
      <c r="R249" s="79"/>
    </row>
    <row r="250" spans="1:18" ht="12.75" customHeight="1">
      <c r="A250" s="28"/>
      <c r="B250" s="1"/>
      <c r="C250" s="1"/>
      <c r="D250" s="151" t="s">
        <v>83</v>
      </c>
      <c r="E250" s="152"/>
      <c r="F250" s="152"/>
      <c r="G250" s="152"/>
      <c r="H250" s="152"/>
      <c r="I250" s="152"/>
      <c r="J250" s="153"/>
      <c r="K250" s="80">
        <f>SUM(K234:K246)</f>
        <v>0</v>
      </c>
      <c r="L250" s="81" t="str">
        <f>IF(K242=0,"",K242/B234)</f>
        <v/>
      </c>
      <c r="M250" s="81" t="str">
        <f>IF(K250=0,"",K250/B234)</f>
        <v/>
      </c>
      <c r="N250" s="81" t="str">
        <f>IF(K242=0,"",M250-L250)</f>
        <v/>
      </c>
      <c r="O250" s="2"/>
      <c r="P250" s="1"/>
      <c r="Q250" s="25"/>
      <c r="R250" s="2"/>
    </row>
    <row r="251" spans="1:18" ht="12.75" customHeight="1"/>
    <row r="252" spans="1:18" ht="12.75" customHeight="1"/>
    <row r="253" spans="1:18" ht="26.25">
      <c r="B253" s="154" t="s">
        <v>72</v>
      </c>
      <c r="C253" s="155"/>
      <c r="D253" s="155"/>
      <c r="E253" s="155"/>
      <c r="F253" s="155"/>
      <c r="G253" s="155"/>
      <c r="H253" s="155"/>
      <c r="I253" s="155"/>
      <c r="J253" s="155"/>
      <c r="K253" s="39" t="s">
        <v>111</v>
      </c>
      <c r="L253" s="2"/>
      <c r="M253" s="2"/>
      <c r="N253" s="1"/>
      <c r="O253" s="2"/>
      <c r="P253" s="1"/>
      <c r="Q253" s="1"/>
      <c r="R253" s="1"/>
    </row>
    <row r="254" spans="1:18" ht="12.75" customHeight="1">
      <c r="A254" s="156" t="s">
        <v>9</v>
      </c>
      <c r="B254" s="157" t="s">
        <v>73</v>
      </c>
      <c r="C254" s="152"/>
      <c r="D254" s="152"/>
      <c r="E254" s="152"/>
      <c r="F254" s="152"/>
      <c r="G254" s="152"/>
      <c r="H254" s="152"/>
      <c r="I254" s="152"/>
      <c r="J254" s="153"/>
      <c r="K254" s="158" t="s">
        <v>10</v>
      </c>
      <c r="L254" s="150" t="s">
        <v>2</v>
      </c>
      <c r="M254" s="150" t="s">
        <v>3</v>
      </c>
      <c r="N254" s="159" t="s">
        <v>4</v>
      </c>
      <c r="O254" s="150" t="s">
        <v>5</v>
      </c>
      <c r="P254" s="148" t="s">
        <v>6</v>
      </c>
      <c r="Q254" s="148" t="s">
        <v>7</v>
      </c>
      <c r="R254" s="150" t="s">
        <v>8</v>
      </c>
    </row>
    <row r="255" spans="1:18" ht="12.75" customHeight="1">
      <c r="A255" s="149"/>
      <c r="B255" s="40" t="s">
        <v>74</v>
      </c>
      <c r="C255" s="40" t="s">
        <v>75</v>
      </c>
      <c r="D255" s="40" t="s">
        <v>76</v>
      </c>
      <c r="E255" s="40" t="s">
        <v>77</v>
      </c>
      <c r="F255" s="40" t="s">
        <v>78</v>
      </c>
      <c r="G255" s="40" t="s">
        <v>79</v>
      </c>
      <c r="H255" s="40" t="s">
        <v>80</v>
      </c>
      <c r="I255" s="40" t="s">
        <v>81</v>
      </c>
      <c r="J255" s="40" t="s">
        <v>82</v>
      </c>
      <c r="K255" s="149"/>
      <c r="L255" s="149"/>
      <c r="M255" s="149"/>
      <c r="N255" s="149"/>
      <c r="O255" s="149"/>
      <c r="P255" s="149"/>
      <c r="Q255" s="149"/>
      <c r="R255" s="149"/>
    </row>
    <row r="256" spans="1:18" ht="12.75" customHeight="1">
      <c r="A256" s="40">
        <v>2302</v>
      </c>
      <c r="B256" s="41">
        <v>30</v>
      </c>
      <c r="C256" s="42"/>
      <c r="D256" s="42"/>
      <c r="E256" s="42"/>
      <c r="F256" s="42"/>
      <c r="G256" s="42"/>
      <c r="H256" s="42"/>
      <c r="I256" s="42"/>
      <c r="J256" s="42"/>
      <c r="K256" s="88"/>
      <c r="L256" s="44"/>
      <c r="M256" s="45"/>
      <c r="N256" s="46"/>
      <c r="O256" s="47"/>
      <c r="P256" s="48">
        <v>30</v>
      </c>
      <c r="Q256" s="49"/>
      <c r="R256" s="47"/>
    </row>
    <row r="257" spans="1:19" ht="12.75" customHeight="1">
      <c r="A257" s="40">
        <v>2401</v>
      </c>
      <c r="B257" s="42"/>
      <c r="C257" s="42">
        <v>26</v>
      </c>
      <c r="D257" s="42"/>
      <c r="E257" s="42"/>
      <c r="F257" s="42"/>
      <c r="G257" s="42"/>
      <c r="H257" s="42"/>
      <c r="I257" s="42"/>
      <c r="J257" s="42"/>
      <c r="K257" s="88"/>
      <c r="L257" s="50"/>
      <c r="M257" s="2"/>
      <c r="N257" s="51"/>
      <c r="O257" s="52">
        <f>IF(C257=0,"",C257/B256)</f>
        <v>0.8666666666666667</v>
      </c>
      <c r="P257" s="53">
        <v>26</v>
      </c>
      <c r="Q257" s="54">
        <f t="shared" ref="Q257:Q264" si="22">IF(P257=0,"",P257/P256)</f>
        <v>0.8666666666666667</v>
      </c>
      <c r="R257" s="54">
        <f t="shared" ref="R257:R264" si="23">IF(P257=0,"",100%-Q257)</f>
        <v>0.1333333333333333</v>
      </c>
    </row>
    <row r="258" spans="1:19" ht="12.75" customHeight="1">
      <c r="A258" s="40">
        <v>2402</v>
      </c>
      <c r="B258" s="42"/>
      <c r="C258" s="42"/>
      <c r="D258" s="42">
        <v>15</v>
      </c>
      <c r="E258" s="42"/>
      <c r="F258" s="42"/>
      <c r="G258" s="42"/>
      <c r="H258" s="42"/>
      <c r="I258" s="42"/>
      <c r="J258" s="42"/>
      <c r="K258" s="88"/>
      <c r="L258" s="50"/>
      <c r="M258" s="2"/>
      <c r="N258" s="51"/>
      <c r="O258" s="52">
        <f>IF(D258=0,"",D258/C257)</f>
        <v>0.57692307692307687</v>
      </c>
      <c r="P258" s="53">
        <v>22</v>
      </c>
      <c r="Q258" s="54">
        <f t="shared" si="22"/>
        <v>0.84615384615384615</v>
      </c>
      <c r="R258" s="54">
        <f t="shared" si="23"/>
        <v>0.15384615384615385</v>
      </c>
      <c r="S258" s="144">
        <f>P258/P256</f>
        <v>0.73333333333333328</v>
      </c>
    </row>
    <row r="259" spans="1:19" ht="12.75" customHeight="1">
      <c r="A259" s="40">
        <v>2501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88"/>
      <c r="L259" s="50"/>
      <c r="M259" s="2"/>
      <c r="N259" s="51"/>
      <c r="O259" s="52" t="str">
        <f>IF(E259=0,"",E259/D258)</f>
        <v/>
      </c>
      <c r="P259" s="53"/>
      <c r="Q259" s="54" t="str">
        <f t="shared" si="22"/>
        <v/>
      </c>
      <c r="R259" s="54" t="str">
        <f t="shared" si="23"/>
        <v/>
      </c>
    </row>
    <row r="260" spans="1:19" ht="12.75" customHeight="1">
      <c r="A260" s="40">
        <v>2502</v>
      </c>
      <c r="B260" s="42"/>
      <c r="C260" s="42"/>
      <c r="D260" s="42"/>
      <c r="E260" s="42"/>
      <c r="F260" s="42"/>
      <c r="G260" s="42"/>
      <c r="H260" s="42"/>
      <c r="I260" s="42"/>
      <c r="J260" s="42"/>
      <c r="K260" s="88"/>
      <c r="L260" s="50"/>
      <c r="M260" s="2"/>
      <c r="N260" s="51"/>
      <c r="O260" s="52" t="str">
        <f>IF(F260=0,"",F260/E259)</f>
        <v/>
      </c>
      <c r="P260" s="53"/>
      <c r="Q260" s="54" t="str">
        <f t="shared" si="22"/>
        <v/>
      </c>
      <c r="R260" s="54" t="str">
        <f t="shared" si="23"/>
        <v/>
      </c>
    </row>
    <row r="261" spans="1:19" ht="12.75" customHeight="1">
      <c r="A261" s="40">
        <v>2601</v>
      </c>
      <c r="B261" s="42"/>
      <c r="C261" s="42"/>
      <c r="D261" s="42"/>
      <c r="E261" s="42"/>
      <c r="F261" s="42"/>
      <c r="G261" s="42"/>
      <c r="H261" s="42"/>
      <c r="I261" s="42"/>
      <c r="J261" s="42"/>
      <c r="K261" s="88"/>
      <c r="L261" s="50"/>
      <c r="M261" s="2"/>
      <c r="N261" s="51"/>
      <c r="O261" s="52" t="str">
        <f>IF(G261=0,"",G261/F260)</f>
        <v/>
      </c>
      <c r="P261" s="53"/>
      <c r="Q261" s="54" t="str">
        <f t="shared" si="22"/>
        <v/>
      </c>
      <c r="R261" s="54" t="str">
        <f t="shared" si="23"/>
        <v/>
      </c>
    </row>
    <row r="262" spans="1:19" ht="12.75" customHeight="1">
      <c r="A262" s="40">
        <v>2602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88"/>
      <c r="L262" s="50"/>
      <c r="M262" s="2"/>
      <c r="N262" s="51"/>
      <c r="O262" s="52" t="str">
        <f>IF(H262=0,"",H262/G261)</f>
        <v/>
      </c>
      <c r="P262" s="53"/>
      <c r="Q262" s="54" t="str">
        <f t="shared" si="22"/>
        <v/>
      </c>
      <c r="R262" s="54" t="str">
        <f t="shared" si="23"/>
        <v/>
      </c>
    </row>
    <row r="263" spans="1:19" ht="12.75" customHeight="1">
      <c r="A263" s="40">
        <v>2701</v>
      </c>
      <c r="B263" s="42"/>
      <c r="C263" s="42"/>
      <c r="D263" s="42"/>
      <c r="E263" s="42"/>
      <c r="F263" s="42"/>
      <c r="G263" s="42"/>
      <c r="H263" s="42"/>
      <c r="I263" s="42"/>
      <c r="J263" s="42"/>
      <c r="K263" s="88"/>
      <c r="L263" s="50"/>
      <c r="M263" s="2"/>
      <c r="N263" s="51"/>
      <c r="O263" s="52" t="str">
        <f>IF(I263=0,"",I263/H262)</f>
        <v/>
      </c>
      <c r="P263" s="53"/>
      <c r="Q263" s="54" t="str">
        <f t="shared" si="22"/>
        <v/>
      </c>
      <c r="R263" s="54" t="str">
        <f t="shared" si="23"/>
        <v/>
      </c>
    </row>
    <row r="264" spans="1:19" ht="12.75" customHeight="1">
      <c r="A264" s="40">
        <v>2702</v>
      </c>
      <c r="B264" s="42"/>
      <c r="C264" s="42"/>
      <c r="D264" s="42"/>
      <c r="E264" s="42"/>
      <c r="F264" s="42"/>
      <c r="G264" s="42"/>
      <c r="H264" s="42"/>
      <c r="I264" s="42"/>
      <c r="J264" s="42"/>
      <c r="K264" s="88"/>
      <c r="L264" s="50"/>
      <c r="M264" s="2"/>
      <c r="N264" s="51"/>
      <c r="O264" s="55" t="str">
        <f>IF(J264=0,"",J264/I263)</f>
        <v/>
      </c>
      <c r="P264" s="53"/>
      <c r="Q264" s="56" t="str">
        <f t="shared" si="22"/>
        <v/>
      </c>
      <c r="R264" s="56" t="str">
        <f t="shared" si="23"/>
        <v/>
      </c>
    </row>
    <row r="265" spans="1:19" ht="12.75" customHeight="1">
      <c r="A265" s="40">
        <v>2801</v>
      </c>
      <c r="B265" s="42"/>
      <c r="C265" s="42"/>
      <c r="D265" s="42"/>
      <c r="E265" s="42"/>
      <c r="F265" s="42"/>
      <c r="G265" s="42"/>
      <c r="H265" s="42"/>
      <c r="I265" s="42"/>
      <c r="J265" s="42"/>
      <c r="K265" s="88"/>
      <c r="L265" s="50"/>
      <c r="M265" s="2"/>
      <c r="N265" s="1"/>
      <c r="O265" s="83"/>
      <c r="P265" s="58"/>
      <c r="Q265" s="84"/>
      <c r="R265" s="85"/>
    </row>
    <row r="266" spans="1:19" ht="12.75" customHeight="1">
      <c r="A266" s="40">
        <v>2802</v>
      </c>
      <c r="B266" s="42"/>
      <c r="C266" s="42"/>
      <c r="D266" s="42"/>
      <c r="E266" s="42"/>
      <c r="F266" s="42"/>
      <c r="G266" s="42"/>
      <c r="H266" s="42"/>
      <c r="I266" s="42"/>
      <c r="J266" s="42"/>
      <c r="K266" s="88"/>
      <c r="L266" s="50"/>
      <c r="M266" s="2"/>
      <c r="N266" s="1"/>
      <c r="O266" s="61"/>
      <c r="P266" s="62"/>
      <c r="Q266" s="63"/>
      <c r="R266" s="61"/>
    </row>
    <row r="267" spans="1:19" ht="12.75" customHeight="1">
      <c r="A267" s="40">
        <v>2901</v>
      </c>
      <c r="B267" s="42"/>
      <c r="C267" s="42"/>
      <c r="D267" s="42"/>
      <c r="E267" s="42"/>
      <c r="F267" s="42"/>
      <c r="G267" s="42"/>
      <c r="H267" s="42"/>
      <c r="I267" s="42"/>
      <c r="J267" s="42"/>
      <c r="K267" s="88"/>
      <c r="L267" s="50"/>
      <c r="M267" s="2"/>
      <c r="N267" s="1"/>
      <c r="O267" s="61"/>
      <c r="P267" s="62"/>
      <c r="Q267" s="63"/>
      <c r="R267" s="61"/>
    </row>
    <row r="268" spans="1:19" ht="12.75" customHeight="1">
      <c r="A268" s="40">
        <v>2902</v>
      </c>
      <c r="B268" s="42"/>
      <c r="C268" s="42"/>
      <c r="D268" s="42"/>
      <c r="E268" s="42"/>
      <c r="F268" s="42"/>
      <c r="G268" s="42"/>
      <c r="H268" s="42"/>
      <c r="I268" s="42"/>
      <c r="J268" s="42"/>
      <c r="K268" s="88"/>
      <c r="L268" s="50"/>
      <c r="M268" s="2"/>
      <c r="N268" s="1"/>
      <c r="O268" s="64"/>
      <c r="P268" s="65"/>
      <c r="Q268" s="66"/>
      <c r="R268" s="67"/>
    </row>
    <row r="269" spans="1:19" ht="12.75" customHeight="1">
      <c r="A269" s="40">
        <v>3001</v>
      </c>
      <c r="B269" s="42"/>
      <c r="C269" s="42"/>
      <c r="D269" s="42"/>
      <c r="E269" s="42"/>
      <c r="F269" s="42"/>
      <c r="G269" s="42"/>
      <c r="H269" s="42"/>
      <c r="I269" s="42"/>
      <c r="J269" s="42"/>
      <c r="K269" s="88"/>
      <c r="L269" s="50"/>
      <c r="M269" s="2"/>
      <c r="N269" s="1"/>
      <c r="O269" s="68" t="s">
        <v>58</v>
      </c>
      <c r="P269" s="69"/>
      <c r="Q269" s="70" t="str">
        <f>IF(SUM(K258:K269)=0,"",SUM(K258:K269))</f>
        <v/>
      </c>
      <c r="R269" s="71" t="s">
        <v>10</v>
      </c>
    </row>
    <row r="270" spans="1:19" ht="12.75" customHeight="1">
      <c r="A270" s="40">
        <v>3002</v>
      </c>
      <c r="B270" s="42"/>
      <c r="C270" s="42"/>
      <c r="D270" s="42"/>
      <c r="E270" s="42"/>
      <c r="F270" s="42"/>
      <c r="G270" s="42"/>
      <c r="H270" s="42"/>
      <c r="I270" s="42"/>
      <c r="J270" s="42"/>
      <c r="K270" s="88"/>
      <c r="L270" s="50"/>
      <c r="M270" s="2"/>
      <c r="N270" s="1"/>
      <c r="O270" s="72" t="s">
        <v>60</v>
      </c>
      <c r="P270" s="73" t="str">
        <f>IF(P269/B256=0,"",P269/B256)</f>
        <v/>
      </c>
      <c r="Q270" s="74" t="e">
        <f>IF(P269/Q269=0,"",P269/Q269)</f>
        <v>#VALUE!</v>
      </c>
      <c r="R270" s="75" t="s">
        <v>61</v>
      </c>
    </row>
    <row r="271" spans="1:19" ht="12.75" customHeight="1">
      <c r="A271" s="96">
        <v>3101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88"/>
      <c r="L271" s="76"/>
      <c r="M271" s="77"/>
      <c r="N271" s="78"/>
      <c r="O271" s="77"/>
      <c r="P271" s="78"/>
      <c r="Q271" s="78"/>
      <c r="R271" s="79"/>
    </row>
    <row r="272" spans="1:19" ht="12.75" customHeight="1">
      <c r="A272" s="28"/>
      <c r="B272" s="1"/>
      <c r="C272" s="1"/>
      <c r="D272" s="151" t="s">
        <v>83</v>
      </c>
      <c r="E272" s="152"/>
      <c r="F272" s="152"/>
      <c r="G272" s="152"/>
      <c r="H272" s="152"/>
      <c r="I272" s="152"/>
      <c r="J272" s="153"/>
      <c r="K272" s="80">
        <f>SUM(K256:K268)</f>
        <v>0</v>
      </c>
      <c r="L272" s="81" t="str">
        <f>IF(K264=0,"",K264/B256)</f>
        <v/>
      </c>
      <c r="M272" s="81" t="str">
        <f>IF(K272=0,"",K272/B256)</f>
        <v/>
      </c>
      <c r="N272" s="81" t="str">
        <f>IF(K264=0,"",M272-L272)</f>
        <v/>
      </c>
      <c r="O272" s="2"/>
      <c r="P272" s="1"/>
      <c r="Q272" s="25"/>
      <c r="R272" s="2"/>
    </row>
    <row r="273" spans="1:19" ht="12.75" customHeight="1"/>
    <row r="274" spans="1:19" ht="12.75" customHeight="1"/>
    <row r="275" spans="1:19" ht="12.75" customHeight="1">
      <c r="B275" s="154" t="s">
        <v>72</v>
      </c>
      <c r="C275" s="155"/>
      <c r="D275" s="155"/>
      <c r="E275" s="155"/>
      <c r="F275" s="155"/>
      <c r="G275" s="155"/>
      <c r="H275" s="155"/>
      <c r="I275" s="155"/>
      <c r="J275" s="155"/>
      <c r="K275" s="39" t="s">
        <v>117</v>
      </c>
      <c r="L275" s="2"/>
      <c r="M275" s="2"/>
      <c r="N275" s="1"/>
      <c r="O275" s="2"/>
      <c r="P275" s="1"/>
      <c r="Q275" s="1"/>
      <c r="R275" s="1"/>
    </row>
    <row r="276" spans="1:19" ht="12.75" customHeight="1">
      <c r="A276" s="156" t="s">
        <v>9</v>
      </c>
      <c r="B276" s="157" t="s">
        <v>73</v>
      </c>
      <c r="C276" s="152"/>
      <c r="D276" s="152"/>
      <c r="E276" s="152"/>
      <c r="F276" s="152"/>
      <c r="G276" s="152"/>
      <c r="H276" s="152"/>
      <c r="I276" s="152"/>
      <c r="J276" s="153"/>
      <c r="K276" s="158" t="s">
        <v>10</v>
      </c>
      <c r="L276" s="150" t="s">
        <v>2</v>
      </c>
      <c r="M276" s="150" t="s">
        <v>3</v>
      </c>
      <c r="N276" s="159" t="s">
        <v>4</v>
      </c>
      <c r="O276" s="150" t="s">
        <v>5</v>
      </c>
      <c r="P276" s="148" t="s">
        <v>6</v>
      </c>
      <c r="Q276" s="148" t="s">
        <v>7</v>
      </c>
      <c r="R276" s="150" t="s">
        <v>8</v>
      </c>
    </row>
    <row r="277" spans="1:19" ht="12.75" customHeight="1">
      <c r="A277" s="149"/>
      <c r="B277" s="40" t="s">
        <v>74</v>
      </c>
      <c r="C277" s="40" t="s">
        <v>75</v>
      </c>
      <c r="D277" s="40" t="s">
        <v>76</v>
      </c>
      <c r="E277" s="40" t="s">
        <v>77</v>
      </c>
      <c r="F277" s="40" t="s">
        <v>78</v>
      </c>
      <c r="G277" s="40" t="s">
        <v>79</v>
      </c>
      <c r="H277" s="40" t="s">
        <v>80</v>
      </c>
      <c r="I277" s="40" t="s">
        <v>81</v>
      </c>
      <c r="J277" s="40" t="s">
        <v>82</v>
      </c>
      <c r="K277" s="149"/>
      <c r="L277" s="149"/>
      <c r="M277" s="149"/>
      <c r="N277" s="149"/>
      <c r="O277" s="149"/>
      <c r="P277" s="149"/>
      <c r="Q277" s="149"/>
      <c r="R277" s="149"/>
    </row>
    <row r="278" spans="1:19" ht="12.75" customHeight="1">
      <c r="A278" s="40">
        <v>2401</v>
      </c>
      <c r="B278" s="41">
        <v>8</v>
      </c>
      <c r="C278" s="42"/>
      <c r="D278" s="42"/>
      <c r="E278" s="42"/>
      <c r="F278" s="42"/>
      <c r="G278" s="42"/>
      <c r="H278" s="42"/>
      <c r="I278" s="42"/>
      <c r="J278" s="42"/>
      <c r="K278" s="88"/>
      <c r="L278" s="44"/>
      <c r="M278" s="45"/>
      <c r="N278" s="46"/>
      <c r="O278" s="47"/>
      <c r="P278" s="48">
        <f>B278</f>
        <v>8</v>
      </c>
      <c r="Q278" s="49"/>
      <c r="R278" s="47"/>
    </row>
    <row r="279" spans="1:19" ht="12.75" customHeight="1">
      <c r="A279" s="40">
        <v>2402</v>
      </c>
      <c r="B279" s="42"/>
      <c r="C279" s="42">
        <v>8</v>
      </c>
      <c r="D279" s="42"/>
      <c r="E279" s="42"/>
      <c r="F279" s="42"/>
      <c r="G279" s="42"/>
      <c r="H279" s="42"/>
      <c r="I279" s="42"/>
      <c r="J279" s="42"/>
      <c r="K279" s="88"/>
      <c r="L279" s="50"/>
      <c r="M279" s="2"/>
      <c r="N279" s="51"/>
      <c r="O279" s="52">
        <f>IF(C279=0,"",C279/B278)</f>
        <v>1</v>
      </c>
      <c r="P279" s="53">
        <v>8</v>
      </c>
      <c r="Q279" s="54">
        <f t="shared" ref="Q279:Q286" si="24">IF(P279=0,"",P279/P278)</f>
        <v>1</v>
      </c>
      <c r="R279" s="54">
        <f t="shared" ref="R279:R286" si="25">IF(P279=0,"",100%-Q279)</f>
        <v>0</v>
      </c>
    </row>
    <row r="280" spans="1:19" ht="12.75" customHeight="1">
      <c r="A280" s="40">
        <v>2501</v>
      </c>
      <c r="B280" s="42"/>
      <c r="C280" s="42"/>
      <c r="D280" s="42"/>
      <c r="E280" s="42"/>
      <c r="F280" s="42"/>
      <c r="G280" s="42"/>
      <c r="H280" s="42"/>
      <c r="I280" s="42"/>
      <c r="J280" s="42"/>
      <c r="K280" s="88"/>
      <c r="L280" s="50"/>
      <c r="M280" s="2"/>
      <c r="N280" s="51"/>
      <c r="O280" s="52" t="str">
        <f>IF(D280=0,"",D280/C279)</f>
        <v/>
      </c>
      <c r="P280" s="53"/>
      <c r="Q280" s="54" t="str">
        <f t="shared" si="24"/>
        <v/>
      </c>
      <c r="R280" s="54" t="str">
        <f t="shared" si="25"/>
        <v/>
      </c>
      <c r="S280" s="144">
        <f>P280/P278</f>
        <v>0</v>
      </c>
    </row>
    <row r="281" spans="1:19" ht="12.75" customHeight="1">
      <c r="A281" s="40">
        <v>2502</v>
      </c>
      <c r="B281" s="42"/>
      <c r="C281" s="42"/>
      <c r="D281" s="42"/>
      <c r="E281" s="42"/>
      <c r="F281" s="42"/>
      <c r="G281" s="42"/>
      <c r="H281" s="42"/>
      <c r="I281" s="42"/>
      <c r="J281" s="42"/>
      <c r="K281" s="88"/>
      <c r="L281" s="50"/>
      <c r="M281" s="2"/>
      <c r="N281" s="51"/>
      <c r="O281" s="52" t="str">
        <f>IF(E281=0,"",E281/D280)</f>
        <v/>
      </c>
      <c r="P281" s="53"/>
      <c r="Q281" s="54" t="str">
        <f t="shared" si="24"/>
        <v/>
      </c>
      <c r="R281" s="54" t="str">
        <f t="shared" si="25"/>
        <v/>
      </c>
    </row>
    <row r="282" spans="1:19" ht="12.75" customHeight="1">
      <c r="A282" s="40">
        <v>2601</v>
      </c>
      <c r="B282" s="42"/>
      <c r="C282" s="42"/>
      <c r="D282" s="42"/>
      <c r="E282" s="42"/>
      <c r="F282" s="42"/>
      <c r="G282" s="42"/>
      <c r="H282" s="42"/>
      <c r="I282" s="42"/>
      <c r="J282" s="42"/>
      <c r="K282" s="88"/>
      <c r="L282" s="50"/>
      <c r="M282" s="2"/>
      <c r="N282" s="51"/>
      <c r="O282" s="52" t="str">
        <f>IF(F282=0,"",F282/E281)</f>
        <v/>
      </c>
      <c r="P282" s="53"/>
      <c r="Q282" s="54" t="str">
        <f t="shared" si="24"/>
        <v/>
      </c>
      <c r="R282" s="54" t="str">
        <f t="shared" si="25"/>
        <v/>
      </c>
    </row>
    <row r="283" spans="1:19" ht="12.75" customHeight="1">
      <c r="A283" s="40">
        <v>2602</v>
      </c>
      <c r="B283" s="42"/>
      <c r="C283" s="42"/>
      <c r="D283" s="42"/>
      <c r="E283" s="42"/>
      <c r="F283" s="42"/>
      <c r="G283" s="42"/>
      <c r="H283" s="42"/>
      <c r="I283" s="42"/>
      <c r="J283" s="42"/>
      <c r="K283" s="88"/>
      <c r="L283" s="50"/>
      <c r="M283" s="2"/>
      <c r="N283" s="51"/>
      <c r="O283" s="52" t="str">
        <f>IF(G283=0,"",G283/F282)</f>
        <v/>
      </c>
      <c r="P283" s="53"/>
      <c r="Q283" s="54" t="str">
        <f t="shared" si="24"/>
        <v/>
      </c>
      <c r="R283" s="54" t="str">
        <f t="shared" si="25"/>
        <v/>
      </c>
    </row>
    <row r="284" spans="1:19" ht="12.75" customHeight="1">
      <c r="A284" s="40">
        <v>2701</v>
      </c>
      <c r="B284" s="42"/>
      <c r="C284" s="42"/>
      <c r="D284" s="42"/>
      <c r="E284" s="42"/>
      <c r="F284" s="42"/>
      <c r="G284" s="42"/>
      <c r="H284" s="42"/>
      <c r="I284" s="42"/>
      <c r="J284" s="42"/>
      <c r="K284" s="88"/>
      <c r="L284" s="50"/>
      <c r="M284" s="2"/>
      <c r="N284" s="51"/>
      <c r="O284" s="52" t="str">
        <f>IF(H284=0,"",H284/G283)</f>
        <v/>
      </c>
      <c r="P284" s="53"/>
      <c r="Q284" s="54" t="str">
        <f t="shared" si="24"/>
        <v/>
      </c>
      <c r="R284" s="54" t="str">
        <f t="shared" si="25"/>
        <v/>
      </c>
    </row>
    <row r="285" spans="1:19" ht="12.75" customHeight="1">
      <c r="A285" s="40">
        <v>2702</v>
      </c>
      <c r="B285" s="42"/>
      <c r="C285" s="42"/>
      <c r="D285" s="42"/>
      <c r="E285" s="42"/>
      <c r="F285" s="42"/>
      <c r="G285" s="42"/>
      <c r="H285" s="42"/>
      <c r="I285" s="42"/>
      <c r="J285" s="42"/>
      <c r="K285" s="88"/>
      <c r="L285" s="50"/>
      <c r="M285" s="2"/>
      <c r="N285" s="51"/>
      <c r="O285" s="52" t="str">
        <f>IF(I285=0,"",I285/H284)</f>
        <v/>
      </c>
      <c r="P285" s="53"/>
      <c r="Q285" s="54" t="str">
        <f t="shared" si="24"/>
        <v/>
      </c>
      <c r="R285" s="54" t="str">
        <f t="shared" si="25"/>
        <v/>
      </c>
    </row>
    <row r="286" spans="1:19" ht="12.75" customHeight="1">
      <c r="A286" s="40">
        <v>2801</v>
      </c>
      <c r="B286" s="42"/>
      <c r="C286" s="42"/>
      <c r="D286" s="42"/>
      <c r="E286" s="42"/>
      <c r="F286" s="42"/>
      <c r="G286" s="42"/>
      <c r="H286" s="42"/>
      <c r="I286" s="42"/>
      <c r="J286" s="42"/>
      <c r="K286" s="88"/>
      <c r="L286" s="50"/>
      <c r="M286" s="2"/>
      <c r="N286" s="51"/>
      <c r="O286" s="55" t="str">
        <f>IF(J286=0,"",J286/I285)</f>
        <v/>
      </c>
      <c r="P286" s="53"/>
      <c r="Q286" s="56" t="str">
        <f t="shared" si="24"/>
        <v/>
      </c>
      <c r="R286" s="56" t="str">
        <f t="shared" si="25"/>
        <v/>
      </c>
    </row>
    <row r="287" spans="1:19" ht="12.75" customHeight="1">
      <c r="A287" s="40">
        <v>2802</v>
      </c>
      <c r="B287" s="42"/>
      <c r="C287" s="42"/>
      <c r="D287" s="42"/>
      <c r="E287" s="42"/>
      <c r="F287" s="42"/>
      <c r="G287" s="42"/>
      <c r="H287" s="42"/>
      <c r="I287" s="42"/>
      <c r="J287" s="42"/>
      <c r="K287" s="88"/>
      <c r="L287" s="50"/>
      <c r="M287" s="2"/>
      <c r="N287" s="1"/>
      <c r="O287" s="83"/>
      <c r="P287" s="58"/>
      <c r="Q287" s="84"/>
      <c r="R287" s="85"/>
    </row>
    <row r="288" spans="1:19" ht="12.75" customHeight="1">
      <c r="A288" s="40">
        <v>2901</v>
      </c>
      <c r="B288" s="42"/>
      <c r="C288" s="42"/>
      <c r="D288" s="42"/>
      <c r="E288" s="42"/>
      <c r="F288" s="42"/>
      <c r="G288" s="42"/>
      <c r="H288" s="42"/>
      <c r="I288" s="42"/>
      <c r="J288" s="42"/>
      <c r="K288" s="88"/>
      <c r="L288" s="50"/>
      <c r="M288" s="2"/>
      <c r="N288" s="1"/>
      <c r="O288" s="61"/>
      <c r="P288" s="62"/>
      <c r="Q288" s="63"/>
      <c r="R288" s="61"/>
    </row>
    <row r="289" spans="1:19" ht="12.75" customHeight="1">
      <c r="A289" s="40">
        <v>2902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88"/>
      <c r="L289" s="50"/>
      <c r="M289" s="2"/>
      <c r="N289" s="1"/>
      <c r="O289" s="61"/>
      <c r="P289" s="62"/>
      <c r="Q289" s="63"/>
      <c r="R289" s="61"/>
    </row>
    <row r="290" spans="1:19" ht="12.75" customHeight="1">
      <c r="A290" s="40">
        <v>3001</v>
      </c>
      <c r="B290" s="42"/>
      <c r="C290" s="42"/>
      <c r="D290" s="42"/>
      <c r="E290" s="42"/>
      <c r="F290" s="42"/>
      <c r="G290" s="42"/>
      <c r="H290" s="42"/>
      <c r="I290" s="42"/>
      <c r="J290" s="42"/>
      <c r="K290" s="88"/>
      <c r="L290" s="50"/>
      <c r="M290" s="2"/>
      <c r="N290" s="1"/>
      <c r="O290" s="64"/>
      <c r="P290" s="65"/>
      <c r="Q290" s="66"/>
      <c r="R290" s="67"/>
    </row>
    <row r="291" spans="1:19" ht="12.75" customHeight="1">
      <c r="A291" s="40">
        <v>3002</v>
      </c>
      <c r="B291" s="42"/>
      <c r="C291" s="42"/>
      <c r="D291" s="42"/>
      <c r="E291" s="42"/>
      <c r="F291" s="42"/>
      <c r="G291" s="42"/>
      <c r="H291" s="42"/>
      <c r="I291" s="42"/>
      <c r="J291" s="42"/>
      <c r="K291" s="88"/>
      <c r="L291" s="50"/>
      <c r="M291" s="2"/>
      <c r="N291" s="1"/>
      <c r="O291" s="68" t="s">
        <v>58</v>
      </c>
      <c r="P291" s="69"/>
      <c r="Q291" s="70" t="str">
        <f>IF(SUM(K280:K291)=0,"",SUM(K280:K291))</f>
        <v/>
      </c>
      <c r="R291" s="71" t="s">
        <v>10</v>
      </c>
    </row>
    <row r="292" spans="1:19" ht="12.75" customHeight="1">
      <c r="A292" s="40">
        <v>3101</v>
      </c>
      <c r="B292" s="42"/>
      <c r="C292" s="42"/>
      <c r="D292" s="42"/>
      <c r="E292" s="42"/>
      <c r="F292" s="42"/>
      <c r="G292" s="42"/>
      <c r="H292" s="42"/>
      <c r="I292" s="42"/>
      <c r="J292" s="42"/>
      <c r="K292" s="88"/>
      <c r="L292" s="50"/>
      <c r="M292" s="2"/>
      <c r="N292" s="1"/>
      <c r="O292" s="72" t="s">
        <v>60</v>
      </c>
      <c r="P292" s="73" t="str">
        <f>IF(P291/B278=0,"",P291/B278)</f>
        <v/>
      </c>
      <c r="Q292" s="74" t="e">
        <f>IF(P291/Q291=0,"",P291/Q291)</f>
        <v>#VALUE!</v>
      </c>
      <c r="R292" s="75" t="s">
        <v>61</v>
      </c>
    </row>
    <row r="293" spans="1:19" ht="12.75" customHeight="1">
      <c r="A293" s="96">
        <v>3102</v>
      </c>
      <c r="B293" s="42"/>
      <c r="C293" s="42"/>
      <c r="D293" s="42"/>
      <c r="E293" s="42"/>
      <c r="F293" s="42"/>
      <c r="G293" s="42"/>
      <c r="H293" s="42"/>
      <c r="I293" s="42"/>
      <c r="J293" s="42"/>
      <c r="K293" s="88"/>
      <c r="L293" s="76"/>
      <c r="M293" s="77"/>
      <c r="N293" s="78"/>
      <c r="O293" s="77"/>
      <c r="P293" s="78"/>
      <c r="Q293" s="78"/>
      <c r="R293" s="79"/>
    </row>
    <row r="294" spans="1:19" ht="12.75" customHeight="1">
      <c r="A294" s="28"/>
      <c r="B294" s="1"/>
      <c r="C294" s="1"/>
      <c r="D294" s="151" t="s">
        <v>83</v>
      </c>
      <c r="E294" s="152"/>
      <c r="F294" s="152"/>
      <c r="G294" s="152"/>
      <c r="H294" s="152"/>
      <c r="I294" s="152"/>
      <c r="J294" s="153"/>
      <c r="K294" s="80">
        <f>SUM(K278:K290)</f>
        <v>0</v>
      </c>
      <c r="L294" s="81" t="str">
        <f>IF(K286=0,"",K286/B278)</f>
        <v/>
      </c>
      <c r="M294" s="81" t="str">
        <f>IF(K294=0,"",K294/B278)</f>
        <v/>
      </c>
      <c r="N294" s="81" t="str">
        <f>IF(K286=0,"",M294-L294)</f>
        <v/>
      </c>
      <c r="O294" s="2"/>
      <c r="P294" s="1"/>
      <c r="Q294" s="25"/>
      <c r="R294" s="2"/>
    </row>
    <row r="295" spans="1:19" ht="12.75" customHeight="1"/>
    <row r="296" spans="1:19" ht="12.75" customHeight="1"/>
    <row r="297" spans="1:19" ht="12.75" customHeight="1">
      <c r="B297" s="154" t="s">
        <v>72</v>
      </c>
      <c r="C297" s="155"/>
      <c r="D297" s="155"/>
      <c r="E297" s="155"/>
      <c r="F297" s="155"/>
      <c r="G297" s="155"/>
      <c r="H297" s="155"/>
      <c r="I297" s="155"/>
      <c r="J297" s="155"/>
      <c r="K297" s="39" t="s">
        <v>112</v>
      </c>
      <c r="L297" s="2"/>
      <c r="M297" s="2"/>
      <c r="N297" s="1"/>
      <c r="O297" s="2"/>
      <c r="P297" s="1"/>
      <c r="Q297" s="1"/>
      <c r="R297" s="1"/>
    </row>
    <row r="298" spans="1:19" ht="12.75" customHeight="1">
      <c r="A298" s="156" t="s">
        <v>9</v>
      </c>
      <c r="B298" s="157" t="s">
        <v>73</v>
      </c>
      <c r="C298" s="152"/>
      <c r="D298" s="152"/>
      <c r="E298" s="152"/>
      <c r="F298" s="152"/>
      <c r="G298" s="152"/>
      <c r="H298" s="152"/>
      <c r="I298" s="152"/>
      <c r="J298" s="153"/>
      <c r="K298" s="158" t="s">
        <v>10</v>
      </c>
      <c r="L298" s="150" t="s">
        <v>2</v>
      </c>
      <c r="M298" s="150" t="s">
        <v>3</v>
      </c>
      <c r="N298" s="159" t="s">
        <v>4</v>
      </c>
      <c r="O298" s="150" t="s">
        <v>5</v>
      </c>
      <c r="P298" s="148" t="s">
        <v>6</v>
      </c>
      <c r="Q298" s="148" t="s">
        <v>7</v>
      </c>
      <c r="R298" s="150" t="s">
        <v>8</v>
      </c>
    </row>
    <row r="299" spans="1:19" ht="12.75" customHeight="1">
      <c r="A299" s="149"/>
      <c r="B299" s="40" t="s">
        <v>74</v>
      </c>
      <c r="C299" s="40" t="s">
        <v>75</v>
      </c>
      <c r="D299" s="40" t="s">
        <v>76</v>
      </c>
      <c r="E299" s="40" t="s">
        <v>77</v>
      </c>
      <c r="F299" s="40" t="s">
        <v>78</v>
      </c>
      <c r="G299" s="40" t="s">
        <v>79</v>
      </c>
      <c r="H299" s="40" t="s">
        <v>80</v>
      </c>
      <c r="I299" s="40" t="s">
        <v>81</v>
      </c>
      <c r="J299" s="40" t="s">
        <v>82</v>
      </c>
      <c r="K299" s="149"/>
      <c r="L299" s="149"/>
      <c r="M299" s="149"/>
      <c r="N299" s="149"/>
      <c r="O299" s="149"/>
      <c r="P299" s="149"/>
      <c r="Q299" s="149"/>
      <c r="R299" s="149"/>
    </row>
    <row r="300" spans="1:19" ht="12.75" customHeight="1">
      <c r="A300" s="40">
        <v>2402</v>
      </c>
      <c r="B300" s="41">
        <v>21</v>
      </c>
      <c r="C300" s="42"/>
      <c r="D300" s="42"/>
      <c r="E300" s="42"/>
      <c r="F300" s="42"/>
      <c r="G300" s="42"/>
      <c r="H300" s="42"/>
      <c r="I300" s="42"/>
      <c r="J300" s="42"/>
      <c r="K300" s="88"/>
      <c r="L300" s="44"/>
      <c r="M300" s="45"/>
      <c r="N300" s="46"/>
      <c r="O300" s="47"/>
      <c r="P300" s="48">
        <f>B300</f>
        <v>21</v>
      </c>
      <c r="Q300" s="49"/>
      <c r="R300" s="47"/>
    </row>
    <row r="301" spans="1:19" ht="12.75" customHeight="1">
      <c r="A301" s="40">
        <v>2501</v>
      </c>
      <c r="B301" s="42"/>
      <c r="C301" s="42"/>
      <c r="D301" s="42"/>
      <c r="E301" s="42"/>
      <c r="F301" s="42"/>
      <c r="G301" s="42"/>
      <c r="H301" s="42"/>
      <c r="I301" s="42"/>
      <c r="J301" s="42"/>
      <c r="K301" s="88"/>
      <c r="L301" s="50"/>
      <c r="M301" s="2"/>
      <c r="N301" s="51"/>
      <c r="O301" s="52" t="str">
        <f>IF(C301=0,"",C301/B300)</f>
        <v/>
      </c>
      <c r="P301" s="53"/>
      <c r="Q301" s="54" t="str">
        <f t="shared" ref="Q301:Q308" si="26">IF(P301=0,"",P301/P300)</f>
        <v/>
      </c>
      <c r="R301" s="54" t="str">
        <f t="shared" ref="R301:R308" si="27">IF(P301=0,"",100%-Q301)</f>
        <v/>
      </c>
    </row>
    <row r="302" spans="1:19" ht="12.75" customHeight="1">
      <c r="A302" s="40">
        <v>2502</v>
      </c>
      <c r="B302" s="42"/>
      <c r="C302" s="42"/>
      <c r="D302" s="42"/>
      <c r="E302" s="42"/>
      <c r="F302" s="42"/>
      <c r="G302" s="42"/>
      <c r="H302" s="42"/>
      <c r="I302" s="42"/>
      <c r="J302" s="42"/>
      <c r="K302" s="88"/>
      <c r="L302" s="50"/>
      <c r="M302" s="2"/>
      <c r="N302" s="51"/>
      <c r="O302" s="52" t="str">
        <f>IF(D302=0,"",D302/C301)</f>
        <v/>
      </c>
      <c r="P302" s="53"/>
      <c r="Q302" s="54" t="str">
        <f t="shared" si="26"/>
        <v/>
      </c>
      <c r="R302" s="54" t="str">
        <f t="shared" si="27"/>
        <v/>
      </c>
      <c r="S302" s="144">
        <f>P302/P300</f>
        <v>0</v>
      </c>
    </row>
    <row r="303" spans="1:19" ht="12.75" customHeight="1">
      <c r="A303" s="40">
        <v>2601</v>
      </c>
      <c r="B303" s="42"/>
      <c r="C303" s="42"/>
      <c r="D303" s="42"/>
      <c r="E303" s="42"/>
      <c r="F303" s="42"/>
      <c r="G303" s="42"/>
      <c r="H303" s="42"/>
      <c r="I303" s="42"/>
      <c r="J303" s="42"/>
      <c r="K303" s="88"/>
      <c r="L303" s="50"/>
      <c r="M303" s="2"/>
      <c r="N303" s="51"/>
      <c r="O303" s="52" t="str">
        <f>IF(E303=0,"",E303/D302)</f>
        <v/>
      </c>
      <c r="P303" s="53"/>
      <c r="Q303" s="54" t="str">
        <f t="shared" si="26"/>
        <v/>
      </c>
      <c r="R303" s="54" t="str">
        <f t="shared" si="27"/>
        <v/>
      </c>
    </row>
    <row r="304" spans="1:19" ht="12.75" customHeight="1">
      <c r="A304" s="40">
        <v>2602</v>
      </c>
      <c r="B304" s="42"/>
      <c r="C304" s="42"/>
      <c r="D304" s="42"/>
      <c r="E304" s="42"/>
      <c r="F304" s="42"/>
      <c r="G304" s="42"/>
      <c r="H304" s="42"/>
      <c r="I304" s="42"/>
      <c r="J304" s="42"/>
      <c r="K304" s="88"/>
      <c r="L304" s="50"/>
      <c r="M304" s="2"/>
      <c r="N304" s="51"/>
      <c r="O304" s="52" t="str">
        <f>IF(F304=0,"",F304/E303)</f>
        <v/>
      </c>
      <c r="P304" s="53"/>
      <c r="Q304" s="54" t="str">
        <f t="shared" si="26"/>
        <v/>
      </c>
      <c r="R304" s="54" t="str">
        <f t="shared" si="27"/>
        <v/>
      </c>
    </row>
    <row r="305" spans="1:18" ht="12.75" customHeight="1">
      <c r="A305" s="40">
        <v>2701</v>
      </c>
      <c r="B305" s="42"/>
      <c r="C305" s="42"/>
      <c r="D305" s="42"/>
      <c r="E305" s="42"/>
      <c r="F305" s="42"/>
      <c r="G305" s="42"/>
      <c r="H305" s="42"/>
      <c r="I305" s="42"/>
      <c r="J305" s="42"/>
      <c r="K305" s="88"/>
      <c r="L305" s="50"/>
      <c r="M305" s="2"/>
      <c r="N305" s="51"/>
      <c r="O305" s="52" t="str">
        <f>IF(G305=0,"",G305/F304)</f>
        <v/>
      </c>
      <c r="P305" s="53"/>
      <c r="Q305" s="54" t="str">
        <f t="shared" si="26"/>
        <v/>
      </c>
      <c r="R305" s="54" t="str">
        <f t="shared" si="27"/>
        <v/>
      </c>
    </row>
    <row r="306" spans="1:18" ht="12.75" customHeight="1">
      <c r="A306" s="40">
        <v>2702</v>
      </c>
      <c r="B306" s="42"/>
      <c r="C306" s="42"/>
      <c r="D306" s="42"/>
      <c r="E306" s="42"/>
      <c r="F306" s="42"/>
      <c r="G306" s="42"/>
      <c r="H306" s="42"/>
      <c r="I306" s="42"/>
      <c r="J306" s="42"/>
      <c r="K306" s="88"/>
      <c r="L306" s="50"/>
      <c r="M306" s="2"/>
      <c r="N306" s="51"/>
      <c r="O306" s="52" t="str">
        <f>IF(H306=0,"",H306/G305)</f>
        <v/>
      </c>
      <c r="P306" s="53"/>
      <c r="Q306" s="54" t="str">
        <f t="shared" si="26"/>
        <v/>
      </c>
      <c r="R306" s="54" t="str">
        <f t="shared" si="27"/>
        <v/>
      </c>
    </row>
    <row r="307" spans="1:18" ht="12.75" customHeight="1">
      <c r="A307" s="40">
        <v>2801</v>
      </c>
      <c r="B307" s="42"/>
      <c r="C307" s="42"/>
      <c r="D307" s="42"/>
      <c r="E307" s="42"/>
      <c r="F307" s="42"/>
      <c r="G307" s="42"/>
      <c r="H307" s="42"/>
      <c r="I307" s="42"/>
      <c r="J307" s="42"/>
      <c r="K307" s="88"/>
      <c r="L307" s="50"/>
      <c r="M307" s="2"/>
      <c r="N307" s="51"/>
      <c r="O307" s="52" t="str">
        <f>IF(I307=0,"",I307/H306)</f>
        <v/>
      </c>
      <c r="P307" s="53"/>
      <c r="Q307" s="54" t="str">
        <f t="shared" si="26"/>
        <v/>
      </c>
      <c r="R307" s="54" t="str">
        <f t="shared" si="27"/>
        <v/>
      </c>
    </row>
    <row r="308" spans="1:18" ht="12.75" customHeight="1">
      <c r="A308" s="40">
        <v>2802</v>
      </c>
      <c r="B308" s="42"/>
      <c r="C308" s="42"/>
      <c r="D308" s="42"/>
      <c r="E308" s="42"/>
      <c r="F308" s="42"/>
      <c r="G308" s="42"/>
      <c r="H308" s="42"/>
      <c r="I308" s="42"/>
      <c r="J308" s="42"/>
      <c r="K308" s="88"/>
      <c r="L308" s="50"/>
      <c r="M308" s="2"/>
      <c r="N308" s="51"/>
      <c r="O308" s="55" t="str">
        <f>IF(J308=0,"",J308/I307)</f>
        <v/>
      </c>
      <c r="P308" s="53"/>
      <c r="Q308" s="56" t="str">
        <f t="shared" si="26"/>
        <v/>
      </c>
      <c r="R308" s="56" t="str">
        <f t="shared" si="27"/>
        <v/>
      </c>
    </row>
    <row r="309" spans="1:18" ht="12.75" customHeight="1">
      <c r="A309" s="40">
        <v>2901</v>
      </c>
      <c r="B309" s="42"/>
      <c r="C309" s="42"/>
      <c r="D309" s="42"/>
      <c r="E309" s="42"/>
      <c r="F309" s="42"/>
      <c r="G309" s="42"/>
      <c r="H309" s="42"/>
      <c r="I309" s="42"/>
      <c r="J309" s="42"/>
      <c r="K309" s="88"/>
      <c r="L309" s="50"/>
      <c r="M309" s="2"/>
      <c r="N309" s="1"/>
      <c r="O309" s="83"/>
      <c r="P309" s="58"/>
      <c r="Q309" s="84"/>
      <c r="R309" s="85"/>
    </row>
    <row r="310" spans="1:18" ht="12.75" customHeight="1">
      <c r="A310" s="40">
        <v>2902</v>
      </c>
      <c r="B310" s="42"/>
      <c r="C310" s="42"/>
      <c r="D310" s="42"/>
      <c r="E310" s="42"/>
      <c r="F310" s="42"/>
      <c r="G310" s="42"/>
      <c r="H310" s="42"/>
      <c r="I310" s="42"/>
      <c r="J310" s="42"/>
      <c r="K310" s="88"/>
      <c r="L310" s="50"/>
      <c r="M310" s="2"/>
      <c r="N310" s="1"/>
      <c r="O310" s="61"/>
      <c r="P310" s="62"/>
      <c r="Q310" s="63"/>
      <c r="R310" s="61"/>
    </row>
    <row r="311" spans="1:18" ht="12.75" customHeight="1">
      <c r="A311" s="40">
        <v>3001</v>
      </c>
      <c r="B311" s="42"/>
      <c r="C311" s="42"/>
      <c r="D311" s="42"/>
      <c r="E311" s="42"/>
      <c r="F311" s="42"/>
      <c r="G311" s="42"/>
      <c r="H311" s="42"/>
      <c r="I311" s="42"/>
      <c r="J311" s="42"/>
      <c r="K311" s="88"/>
      <c r="L311" s="50"/>
      <c r="M311" s="2"/>
      <c r="N311" s="1"/>
      <c r="O311" s="61"/>
      <c r="P311" s="62"/>
      <c r="Q311" s="63"/>
      <c r="R311" s="61"/>
    </row>
    <row r="312" spans="1:18" ht="12.75" customHeight="1">
      <c r="A312" s="40">
        <v>3002</v>
      </c>
      <c r="B312" s="42"/>
      <c r="C312" s="42"/>
      <c r="D312" s="42"/>
      <c r="E312" s="42"/>
      <c r="F312" s="42"/>
      <c r="G312" s="42"/>
      <c r="H312" s="42"/>
      <c r="I312" s="42"/>
      <c r="J312" s="42"/>
      <c r="K312" s="88"/>
      <c r="L312" s="50"/>
      <c r="M312" s="2"/>
      <c r="N312" s="1"/>
      <c r="O312" s="64"/>
      <c r="P312" s="65"/>
      <c r="Q312" s="66"/>
      <c r="R312" s="67"/>
    </row>
    <row r="313" spans="1:18" ht="12.75" customHeight="1">
      <c r="A313" s="40">
        <v>3101</v>
      </c>
      <c r="B313" s="42"/>
      <c r="C313" s="42"/>
      <c r="D313" s="42"/>
      <c r="E313" s="42"/>
      <c r="F313" s="42"/>
      <c r="G313" s="42"/>
      <c r="H313" s="42"/>
      <c r="I313" s="42"/>
      <c r="J313" s="42"/>
      <c r="K313" s="88"/>
      <c r="L313" s="50"/>
      <c r="M313" s="2"/>
      <c r="N313" s="1"/>
      <c r="O313" s="68" t="s">
        <v>58</v>
      </c>
      <c r="P313" s="69"/>
      <c r="Q313" s="70" t="str">
        <f>IF(SUM(K302:K313)=0,"",SUM(K302:K313))</f>
        <v/>
      </c>
      <c r="R313" s="71" t="s">
        <v>10</v>
      </c>
    </row>
    <row r="314" spans="1:18" ht="12.75" customHeight="1">
      <c r="A314" s="96">
        <v>3102</v>
      </c>
      <c r="B314" s="42"/>
      <c r="C314" s="42"/>
      <c r="D314" s="42"/>
      <c r="E314" s="42"/>
      <c r="F314" s="42"/>
      <c r="G314" s="42"/>
      <c r="H314" s="42"/>
      <c r="I314" s="42"/>
      <c r="J314" s="42"/>
      <c r="K314" s="88"/>
      <c r="L314" s="50"/>
      <c r="M314" s="2"/>
      <c r="N314" s="1"/>
      <c r="O314" s="72" t="s">
        <v>60</v>
      </c>
      <c r="P314" s="73" t="str">
        <f>IF(P313/B300=0,"",P313/B300)</f>
        <v/>
      </c>
      <c r="Q314" s="74" t="e">
        <f>IF(P313/Q313=0,"",P313/Q313)</f>
        <v>#VALUE!</v>
      </c>
      <c r="R314" s="75" t="s">
        <v>61</v>
      </c>
    </row>
    <row r="315" spans="1:18" ht="12.75" customHeight="1">
      <c r="A315" s="96">
        <v>3201</v>
      </c>
      <c r="B315" s="42"/>
      <c r="C315" s="42"/>
      <c r="D315" s="42"/>
      <c r="E315" s="42"/>
      <c r="F315" s="42"/>
      <c r="G315" s="42"/>
      <c r="H315" s="42"/>
      <c r="I315" s="42"/>
      <c r="J315" s="42"/>
      <c r="K315" s="88"/>
      <c r="L315" s="76"/>
      <c r="M315" s="77"/>
      <c r="N315" s="78"/>
      <c r="O315" s="77"/>
      <c r="P315" s="78"/>
      <c r="Q315" s="78"/>
      <c r="R315" s="79"/>
    </row>
    <row r="316" spans="1:18" ht="12.75" customHeight="1">
      <c r="A316" s="28"/>
      <c r="B316" s="1"/>
      <c r="C316" s="1"/>
      <c r="D316" s="151" t="s">
        <v>83</v>
      </c>
      <c r="E316" s="152"/>
      <c r="F316" s="152"/>
      <c r="G316" s="152"/>
      <c r="H316" s="152"/>
      <c r="I316" s="152"/>
      <c r="J316" s="153"/>
      <c r="K316" s="80">
        <f>SUM(K300:K312)</f>
        <v>0</v>
      </c>
      <c r="L316" s="81" t="str">
        <f>IF(K308=0,"",K308/B300)</f>
        <v/>
      </c>
      <c r="M316" s="81" t="str">
        <f>IF(K316=0,"",K316/B300)</f>
        <v/>
      </c>
      <c r="N316" s="81" t="str">
        <f>IF(K308=0,"",M316-L316)</f>
        <v/>
      </c>
      <c r="O316" s="2"/>
      <c r="P316" s="1"/>
      <c r="Q316" s="25"/>
      <c r="R316" s="2"/>
    </row>
    <row r="317" spans="1:18" ht="12.75" customHeight="1"/>
    <row r="318" spans="1:18" ht="12.75" customHeight="1"/>
    <row r="319" spans="1:18" ht="12.75" customHeight="1"/>
    <row r="320" spans="1:18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68">
    <mergeCell ref="N71:N72"/>
    <mergeCell ref="O71:O72"/>
    <mergeCell ref="P71:P72"/>
    <mergeCell ref="Q71:Q72"/>
    <mergeCell ref="R71:R72"/>
    <mergeCell ref="D67:J67"/>
    <mergeCell ref="B70:J70"/>
    <mergeCell ref="A71:A72"/>
    <mergeCell ref="B71:J71"/>
    <mergeCell ref="K71:K72"/>
    <mergeCell ref="L71:L72"/>
    <mergeCell ref="M71:M72"/>
    <mergeCell ref="N93:N94"/>
    <mergeCell ref="O93:O94"/>
    <mergeCell ref="P93:P94"/>
    <mergeCell ref="Q93:Q94"/>
    <mergeCell ref="R93:R94"/>
    <mergeCell ref="D89:J89"/>
    <mergeCell ref="B92:J92"/>
    <mergeCell ref="A93:A94"/>
    <mergeCell ref="B93:J93"/>
    <mergeCell ref="K93:K94"/>
    <mergeCell ref="L93:L94"/>
    <mergeCell ref="M93:M94"/>
    <mergeCell ref="N115:N116"/>
    <mergeCell ref="O115:O116"/>
    <mergeCell ref="P115:P116"/>
    <mergeCell ref="Q115:Q116"/>
    <mergeCell ref="R115:R116"/>
    <mergeCell ref="D111:J111"/>
    <mergeCell ref="B114:J114"/>
    <mergeCell ref="A115:A116"/>
    <mergeCell ref="B115:J115"/>
    <mergeCell ref="K115:K116"/>
    <mergeCell ref="L115:L116"/>
    <mergeCell ref="M115:M116"/>
    <mergeCell ref="N137:N138"/>
    <mergeCell ref="O137:O138"/>
    <mergeCell ref="P137:P138"/>
    <mergeCell ref="Q137:Q138"/>
    <mergeCell ref="R137:R138"/>
    <mergeCell ref="D133:J133"/>
    <mergeCell ref="B136:J136"/>
    <mergeCell ref="A137:A138"/>
    <mergeCell ref="B137:J137"/>
    <mergeCell ref="K137:K138"/>
    <mergeCell ref="L137:L138"/>
    <mergeCell ref="M137:M138"/>
    <mergeCell ref="N162:N163"/>
    <mergeCell ref="O162:O163"/>
    <mergeCell ref="P162:P163"/>
    <mergeCell ref="Q162:Q163"/>
    <mergeCell ref="R162:R163"/>
    <mergeCell ref="D155:J155"/>
    <mergeCell ref="B161:J161"/>
    <mergeCell ref="A162:A163"/>
    <mergeCell ref="B162:J162"/>
    <mergeCell ref="K162:K163"/>
    <mergeCell ref="L162:L163"/>
    <mergeCell ref="M162:M163"/>
    <mergeCell ref="N187:N188"/>
    <mergeCell ref="O187:O188"/>
    <mergeCell ref="P187:P188"/>
    <mergeCell ref="Q187:Q188"/>
    <mergeCell ref="R187:R188"/>
    <mergeCell ref="D180:J180"/>
    <mergeCell ref="B186:J186"/>
    <mergeCell ref="A187:A188"/>
    <mergeCell ref="B187:J187"/>
    <mergeCell ref="K187:K188"/>
    <mergeCell ref="L187:L188"/>
    <mergeCell ref="M187:M18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N49:N50"/>
    <mergeCell ref="O49:O50"/>
    <mergeCell ref="P49:P50"/>
    <mergeCell ref="Q49:Q50"/>
    <mergeCell ref="R49:R50"/>
    <mergeCell ref="D45:J45"/>
    <mergeCell ref="B48:J48"/>
    <mergeCell ref="A49:A50"/>
    <mergeCell ref="B49:J49"/>
    <mergeCell ref="K49:K50"/>
    <mergeCell ref="L49:L50"/>
    <mergeCell ref="M49:M50"/>
    <mergeCell ref="D227:J227"/>
    <mergeCell ref="N209:N210"/>
    <mergeCell ref="O209:O210"/>
    <mergeCell ref="P209:P210"/>
    <mergeCell ref="Q209:Q210"/>
    <mergeCell ref="R209:R210"/>
    <mergeCell ref="D205:J205"/>
    <mergeCell ref="B208:J208"/>
    <mergeCell ref="A209:A210"/>
    <mergeCell ref="B209:J209"/>
    <mergeCell ref="K209:K210"/>
    <mergeCell ref="L209:L210"/>
    <mergeCell ref="M209:M210"/>
    <mergeCell ref="Q232:Q233"/>
    <mergeCell ref="R232:R233"/>
    <mergeCell ref="D250:J250"/>
    <mergeCell ref="B231:J231"/>
    <mergeCell ref="A232:A233"/>
    <mergeCell ref="B232:J232"/>
    <mergeCell ref="K232:K233"/>
    <mergeCell ref="L232:L233"/>
    <mergeCell ref="M232:M233"/>
    <mergeCell ref="N232:N233"/>
    <mergeCell ref="O232:O233"/>
    <mergeCell ref="P232:P233"/>
    <mergeCell ref="Q254:Q255"/>
    <mergeCell ref="R254:R255"/>
    <mergeCell ref="D272:J272"/>
    <mergeCell ref="B253:J253"/>
    <mergeCell ref="A254:A255"/>
    <mergeCell ref="B254:J254"/>
    <mergeCell ref="K254:K255"/>
    <mergeCell ref="L254:L255"/>
    <mergeCell ref="M254:M255"/>
    <mergeCell ref="N254:N255"/>
    <mergeCell ref="O254:O255"/>
    <mergeCell ref="P254:P255"/>
    <mergeCell ref="Q276:Q277"/>
    <mergeCell ref="R276:R277"/>
    <mergeCell ref="D294:J294"/>
    <mergeCell ref="B275:J275"/>
    <mergeCell ref="A276:A277"/>
    <mergeCell ref="B276:J276"/>
    <mergeCell ref="K276:K277"/>
    <mergeCell ref="L276:L277"/>
    <mergeCell ref="M276:M277"/>
    <mergeCell ref="N276:N277"/>
    <mergeCell ref="O276:O277"/>
    <mergeCell ref="P276:P277"/>
    <mergeCell ref="Q298:Q299"/>
    <mergeCell ref="R298:R299"/>
    <mergeCell ref="D316:J316"/>
    <mergeCell ref="B297:J297"/>
    <mergeCell ref="A298:A299"/>
    <mergeCell ref="B298:J298"/>
    <mergeCell ref="K298:K299"/>
    <mergeCell ref="L298:L299"/>
    <mergeCell ref="M298:M299"/>
    <mergeCell ref="N298:N299"/>
    <mergeCell ref="O298:O299"/>
    <mergeCell ref="P298:P299"/>
  </mergeCells>
  <pageMargins left="0.7" right="0.7" top="0.75" bottom="0.75" header="0" footer="0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80"/>
  </sheetPr>
  <dimension ref="A1:Z1000"/>
  <sheetViews>
    <sheetView topLeftCell="A253" workbookViewId="0">
      <selection activeCell="J290" sqref="J290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5.7109375" customWidth="1"/>
    <col min="12" max="12" width="10.85546875" customWidth="1"/>
    <col min="13" max="13" width="10.5703125" customWidth="1"/>
    <col min="14" max="14" width="10.7109375" customWidth="1"/>
    <col min="15" max="15" width="14.7109375" customWidth="1"/>
    <col min="16" max="17" width="10" customWidth="1"/>
    <col min="18" max="18" width="13.28515625" customWidth="1"/>
    <col min="19" max="26" width="10" customWidth="1"/>
  </cols>
  <sheetData>
    <row r="1" spans="1:19" ht="12.75" customHeight="1"/>
    <row r="2" spans="1:19" ht="12.75" customHeight="1"/>
    <row r="3" spans="1:19" ht="26.25" customHeight="1">
      <c r="B3" s="154" t="s">
        <v>72</v>
      </c>
      <c r="C3" s="155"/>
      <c r="D3" s="155"/>
      <c r="E3" s="155"/>
      <c r="F3" s="155"/>
      <c r="G3" s="155"/>
      <c r="H3" s="155"/>
      <c r="I3" s="155"/>
      <c r="J3" s="155"/>
      <c r="K3" s="39" t="s">
        <v>53</v>
      </c>
      <c r="L3" s="2"/>
      <c r="M3" s="2"/>
      <c r="N3" s="1"/>
      <c r="O3" s="2"/>
      <c r="P3" s="1"/>
      <c r="Q3" s="1"/>
      <c r="R3" s="1"/>
    </row>
    <row r="4" spans="1:19" ht="20.25" customHeight="1">
      <c r="A4" s="156" t="s">
        <v>9</v>
      </c>
      <c r="B4" s="157" t="s">
        <v>73</v>
      </c>
      <c r="C4" s="152"/>
      <c r="D4" s="152"/>
      <c r="E4" s="152"/>
      <c r="F4" s="152"/>
      <c r="G4" s="152"/>
      <c r="H4" s="152"/>
      <c r="I4" s="152"/>
      <c r="J4" s="153"/>
      <c r="K4" s="158" t="s">
        <v>10</v>
      </c>
      <c r="L4" s="150" t="s">
        <v>2</v>
      </c>
      <c r="M4" s="150" t="s">
        <v>3</v>
      </c>
      <c r="N4" s="159" t="s">
        <v>4</v>
      </c>
      <c r="O4" s="150" t="s">
        <v>5</v>
      </c>
      <c r="P4" s="148" t="s">
        <v>6</v>
      </c>
      <c r="Q4" s="148" t="s">
        <v>7</v>
      </c>
      <c r="R4" s="150" t="s">
        <v>8</v>
      </c>
    </row>
    <row r="5" spans="1:19" ht="15.75" customHeight="1">
      <c r="A5" s="149"/>
      <c r="B5" s="40" t="s">
        <v>74</v>
      </c>
      <c r="C5" s="40" t="s">
        <v>75</v>
      </c>
      <c r="D5" s="40" t="s">
        <v>76</v>
      </c>
      <c r="E5" s="40" t="s">
        <v>77</v>
      </c>
      <c r="F5" s="40" t="s">
        <v>78</v>
      </c>
      <c r="G5" s="40" t="s">
        <v>79</v>
      </c>
      <c r="H5" s="40" t="s">
        <v>80</v>
      </c>
      <c r="I5" s="40" t="s">
        <v>81</v>
      </c>
      <c r="J5" s="40" t="s">
        <v>82</v>
      </c>
      <c r="K5" s="149"/>
      <c r="L5" s="149"/>
      <c r="M5" s="149"/>
      <c r="N5" s="149"/>
      <c r="O5" s="149"/>
      <c r="P5" s="149"/>
      <c r="Q5" s="149"/>
      <c r="R5" s="149"/>
    </row>
    <row r="6" spans="1:19" ht="15.75" customHeight="1">
      <c r="A6" s="40">
        <v>1102</v>
      </c>
      <c r="B6" s="41">
        <v>14</v>
      </c>
      <c r="C6" s="42"/>
      <c r="D6" s="42"/>
      <c r="E6" s="42"/>
      <c r="F6" s="42"/>
      <c r="G6" s="42"/>
      <c r="H6" s="42"/>
      <c r="I6" s="42"/>
      <c r="J6" s="42"/>
      <c r="K6" s="43"/>
      <c r="L6" s="44"/>
      <c r="M6" s="45"/>
      <c r="N6" s="46"/>
      <c r="O6" s="47"/>
      <c r="P6" s="48">
        <f>B6</f>
        <v>14</v>
      </c>
      <c r="Q6" s="49"/>
      <c r="R6" s="47"/>
    </row>
    <row r="7" spans="1:19" ht="15.75" customHeight="1">
      <c r="A7" s="40">
        <v>1201</v>
      </c>
      <c r="B7" s="42"/>
      <c r="C7" s="42">
        <v>14</v>
      </c>
      <c r="D7" s="42"/>
      <c r="E7" s="42"/>
      <c r="F7" s="42"/>
      <c r="G7" s="42"/>
      <c r="H7" s="42"/>
      <c r="I7" s="42"/>
      <c r="J7" s="42"/>
      <c r="K7" s="43"/>
      <c r="L7" s="50"/>
      <c r="M7" s="2"/>
      <c r="N7" s="51"/>
      <c r="O7" s="89">
        <f>IF(C7=0,"",C7/B6)</f>
        <v>1</v>
      </c>
      <c r="P7" s="53">
        <v>14</v>
      </c>
      <c r="Q7" s="90">
        <f t="shared" ref="Q7:Q14" si="0">IF(P7=0,"",P7/P6)</f>
        <v>1</v>
      </c>
      <c r="R7" s="90">
        <f t="shared" ref="R7:R14" si="1">IF(P7=0,"",100%-Q7)</f>
        <v>0</v>
      </c>
    </row>
    <row r="8" spans="1:19" ht="15.75" customHeight="1">
      <c r="A8" s="40">
        <v>1202</v>
      </c>
      <c r="B8" s="42"/>
      <c r="C8" s="42"/>
      <c r="D8" s="42">
        <v>11</v>
      </c>
      <c r="E8" s="42"/>
      <c r="F8" s="42"/>
      <c r="G8" s="42"/>
      <c r="H8" s="42"/>
      <c r="I8" s="42"/>
      <c r="J8" s="42"/>
      <c r="K8" s="43"/>
      <c r="L8" s="50"/>
      <c r="M8" s="2"/>
      <c r="N8" s="51"/>
      <c r="O8" s="89">
        <f>IF(D8=0,"",D8/C7)</f>
        <v>0.7857142857142857</v>
      </c>
      <c r="P8" s="53">
        <v>12</v>
      </c>
      <c r="Q8" s="90">
        <f t="shared" si="0"/>
        <v>0.8571428571428571</v>
      </c>
      <c r="R8" s="90">
        <f t="shared" si="1"/>
        <v>0.1428571428571429</v>
      </c>
      <c r="S8" s="8">
        <f>P8/P6</f>
        <v>0.8571428571428571</v>
      </c>
    </row>
    <row r="9" spans="1:19" ht="15.75" customHeight="1">
      <c r="A9" s="40">
        <v>1301</v>
      </c>
      <c r="B9" s="42"/>
      <c r="C9" s="42"/>
      <c r="D9" s="42"/>
      <c r="E9" s="42">
        <v>10</v>
      </c>
      <c r="F9" s="42"/>
      <c r="G9" s="42"/>
      <c r="H9" s="42"/>
      <c r="I9" s="42"/>
      <c r="J9" s="42"/>
      <c r="K9" s="43"/>
      <c r="L9" s="50"/>
      <c r="M9" s="2"/>
      <c r="N9" s="51"/>
      <c r="O9" s="89">
        <f>IF(E9=0,"",E9/D8)</f>
        <v>0.90909090909090906</v>
      </c>
      <c r="P9" s="53">
        <v>12</v>
      </c>
      <c r="Q9" s="90">
        <f t="shared" si="0"/>
        <v>1</v>
      </c>
      <c r="R9" s="90">
        <f t="shared" si="1"/>
        <v>0</v>
      </c>
    </row>
    <row r="10" spans="1:19" ht="15.75" customHeight="1">
      <c r="A10" s="40">
        <v>1302</v>
      </c>
      <c r="B10" s="42"/>
      <c r="C10" s="42"/>
      <c r="D10" s="42"/>
      <c r="E10" s="42"/>
      <c r="F10" s="42">
        <v>9</v>
      </c>
      <c r="G10" s="42"/>
      <c r="H10" s="42"/>
      <c r="I10" s="42"/>
      <c r="J10" s="42"/>
      <c r="K10" s="43"/>
      <c r="L10" s="50"/>
      <c r="M10" s="2"/>
      <c r="N10" s="51"/>
      <c r="O10" s="89">
        <f>IF(F10=0,"",F10/E9)</f>
        <v>0.9</v>
      </c>
      <c r="P10" s="53">
        <v>10</v>
      </c>
      <c r="Q10" s="90">
        <f t="shared" si="0"/>
        <v>0.83333333333333337</v>
      </c>
      <c r="R10" s="90">
        <f t="shared" si="1"/>
        <v>0.16666666666666663</v>
      </c>
    </row>
    <row r="11" spans="1:19" ht="15.75" customHeight="1">
      <c r="A11" s="40">
        <v>1401</v>
      </c>
      <c r="B11" s="42"/>
      <c r="C11" s="42"/>
      <c r="D11" s="42"/>
      <c r="E11" s="42"/>
      <c r="F11" s="42"/>
      <c r="G11" s="42">
        <v>9</v>
      </c>
      <c r="H11" s="42"/>
      <c r="I11" s="42"/>
      <c r="J11" s="42"/>
      <c r="K11" s="43"/>
      <c r="L11" s="50"/>
      <c r="M11" s="2"/>
      <c r="N11" s="51"/>
      <c r="O11" s="89">
        <f>IF(G11=0,"",G11/F10)</f>
        <v>1</v>
      </c>
      <c r="P11" s="53">
        <v>10</v>
      </c>
      <c r="Q11" s="90">
        <f t="shared" si="0"/>
        <v>1</v>
      </c>
      <c r="R11" s="90">
        <f t="shared" si="1"/>
        <v>0</v>
      </c>
    </row>
    <row r="12" spans="1:19" ht="15.75" customHeight="1">
      <c r="A12" s="40">
        <v>1402</v>
      </c>
      <c r="B12" s="42"/>
      <c r="C12" s="42"/>
      <c r="D12" s="42"/>
      <c r="E12" s="42"/>
      <c r="F12" s="42"/>
      <c r="G12" s="42"/>
      <c r="H12" s="42">
        <v>9</v>
      </c>
      <c r="I12" s="42"/>
      <c r="J12" s="42"/>
      <c r="K12" s="43"/>
      <c r="L12" s="50"/>
      <c r="M12" s="2"/>
      <c r="N12" s="51"/>
      <c r="O12" s="89">
        <f>IF(H12=0,"",H12/G11)</f>
        <v>1</v>
      </c>
      <c r="P12" s="53">
        <v>10</v>
      </c>
      <c r="Q12" s="90">
        <f t="shared" si="0"/>
        <v>1</v>
      </c>
      <c r="R12" s="90">
        <f t="shared" si="1"/>
        <v>0</v>
      </c>
    </row>
    <row r="13" spans="1:19" ht="15.75" customHeight="1">
      <c r="A13" s="40">
        <v>1501</v>
      </c>
      <c r="B13" s="42"/>
      <c r="C13" s="42"/>
      <c r="D13" s="42"/>
      <c r="E13" s="42"/>
      <c r="F13" s="42"/>
      <c r="G13" s="42"/>
      <c r="H13" s="42"/>
      <c r="I13" s="42">
        <v>9</v>
      </c>
      <c r="J13" s="42"/>
      <c r="K13" s="43"/>
      <c r="L13" s="50"/>
      <c r="M13" s="2"/>
      <c r="N13" s="51"/>
      <c r="O13" s="89">
        <f>IF(I13=0,"",I13/H12)</f>
        <v>1</v>
      </c>
      <c r="P13" s="53">
        <v>10</v>
      </c>
      <c r="Q13" s="90">
        <f t="shared" si="0"/>
        <v>1</v>
      </c>
      <c r="R13" s="90">
        <f t="shared" si="1"/>
        <v>0</v>
      </c>
    </row>
    <row r="14" spans="1:19" ht="15.75" customHeight="1">
      <c r="A14" s="40">
        <v>1502</v>
      </c>
      <c r="B14" s="42"/>
      <c r="C14" s="42"/>
      <c r="D14" s="42"/>
      <c r="E14" s="42"/>
      <c r="F14" s="42"/>
      <c r="G14" s="42"/>
      <c r="H14" s="42"/>
      <c r="I14" s="42"/>
      <c r="J14" s="42">
        <v>9</v>
      </c>
      <c r="K14" s="43">
        <v>9</v>
      </c>
      <c r="L14" s="50"/>
      <c r="M14" s="2"/>
      <c r="N14" s="51"/>
      <c r="O14" s="91">
        <f>IF(J14=0,"",J14/I13)</f>
        <v>1</v>
      </c>
      <c r="P14" s="53">
        <v>9</v>
      </c>
      <c r="Q14" s="92">
        <f t="shared" si="0"/>
        <v>0.9</v>
      </c>
      <c r="R14" s="92">
        <f t="shared" si="1"/>
        <v>9.9999999999999978E-2</v>
      </c>
    </row>
    <row r="15" spans="1:19" ht="15.75" customHeight="1">
      <c r="A15" s="40">
        <v>1601</v>
      </c>
      <c r="B15" s="42"/>
      <c r="C15" s="42"/>
      <c r="D15" s="42"/>
      <c r="E15" s="42"/>
      <c r="F15" s="42"/>
      <c r="G15" s="42"/>
      <c r="H15" s="42"/>
      <c r="I15" s="42"/>
      <c r="J15" s="42">
        <v>0</v>
      </c>
      <c r="K15" s="43">
        <v>0</v>
      </c>
      <c r="L15" s="50"/>
      <c r="M15" s="2"/>
      <c r="N15" s="1"/>
      <c r="O15" s="83"/>
      <c r="P15" s="58">
        <v>1</v>
      </c>
      <c r="Q15" s="84"/>
      <c r="R15" s="85"/>
    </row>
    <row r="16" spans="1:19" ht="15.75" customHeight="1">
      <c r="A16" s="40">
        <v>1602</v>
      </c>
      <c r="B16" s="42"/>
      <c r="C16" s="42"/>
      <c r="D16" s="42"/>
      <c r="E16" s="42"/>
      <c r="F16" s="42"/>
      <c r="G16" s="42"/>
      <c r="H16" s="42"/>
      <c r="I16" s="42"/>
      <c r="J16" s="42">
        <v>0</v>
      </c>
      <c r="K16" s="43">
        <v>0</v>
      </c>
      <c r="L16" s="50"/>
      <c r="M16" s="2"/>
      <c r="N16" s="1"/>
      <c r="O16" s="61"/>
      <c r="P16" s="62">
        <v>1</v>
      </c>
      <c r="Q16" s="63"/>
      <c r="R16" s="61"/>
    </row>
    <row r="17" spans="1:19" ht="15.75" customHeight="1">
      <c r="A17" s="40">
        <v>1701</v>
      </c>
      <c r="B17" s="42"/>
      <c r="C17" s="42"/>
      <c r="D17" s="42"/>
      <c r="E17" s="42"/>
      <c r="F17" s="42"/>
      <c r="G17" s="42"/>
      <c r="H17" s="42"/>
      <c r="I17" s="42"/>
      <c r="J17" s="42"/>
      <c r="K17" s="43"/>
      <c r="L17" s="50"/>
      <c r="M17" s="2"/>
      <c r="N17" s="1"/>
      <c r="O17" s="61"/>
      <c r="P17" s="62"/>
      <c r="Q17" s="63"/>
      <c r="R17" s="61"/>
    </row>
    <row r="18" spans="1:19" ht="15.75" customHeight="1">
      <c r="A18" s="40">
        <v>1702</v>
      </c>
      <c r="B18" s="42"/>
      <c r="C18" s="42"/>
      <c r="D18" s="42"/>
      <c r="E18" s="42"/>
      <c r="F18" s="42"/>
      <c r="G18" s="42"/>
      <c r="H18" s="42"/>
      <c r="I18" s="42"/>
      <c r="J18" s="42"/>
      <c r="K18" s="43">
        <v>1</v>
      </c>
      <c r="L18" s="50"/>
      <c r="M18" s="2"/>
      <c r="N18" s="1"/>
      <c r="O18" s="61"/>
      <c r="P18" s="62"/>
      <c r="Q18" s="63"/>
      <c r="R18" s="61"/>
    </row>
    <row r="19" spans="1:19" ht="15.75" customHeight="1">
      <c r="A19" s="40">
        <v>1801</v>
      </c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50"/>
      <c r="M19" s="2"/>
      <c r="N19" s="1"/>
      <c r="O19" s="64"/>
      <c r="P19" s="65"/>
      <c r="Q19" s="66"/>
      <c r="R19" s="67"/>
    </row>
    <row r="20" spans="1:19" ht="15.75" customHeight="1">
      <c r="A20" s="40">
        <v>1802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50"/>
      <c r="M20" s="2"/>
      <c r="N20" s="1"/>
      <c r="O20" s="68" t="s">
        <v>58</v>
      </c>
      <c r="P20" s="69">
        <v>3</v>
      </c>
      <c r="Q20" s="70">
        <f>K23</f>
        <v>10</v>
      </c>
      <c r="R20" s="71" t="s">
        <v>10</v>
      </c>
    </row>
    <row r="21" spans="1:19" ht="15.75" customHeight="1">
      <c r="A21" s="40">
        <v>1901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50"/>
      <c r="M21" s="2"/>
      <c r="N21" s="1"/>
      <c r="O21" s="72" t="s">
        <v>60</v>
      </c>
      <c r="P21" s="73">
        <f>IF(P20/B6=0,"",P20/B6)</f>
        <v>0.21428571428571427</v>
      </c>
      <c r="Q21" s="74">
        <f>IF(P20/Q20=0,"",P20/Q20)</f>
        <v>0.3</v>
      </c>
      <c r="R21" s="75" t="s">
        <v>61</v>
      </c>
    </row>
    <row r="22" spans="1:19" ht="15.75" customHeight="1">
      <c r="A22" s="40">
        <v>1902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76"/>
      <c r="M22" s="77"/>
      <c r="N22" s="78"/>
      <c r="O22" s="77"/>
      <c r="P22" s="78"/>
      <c r="Q22" s="78"/>
      <c r="R22" s="79"/>
    </row>
    <row r="23" spans="1:19" ht="18" customHeight="1">
      <c r="A23" s="28"/>
      <c r="B23" s="1"/>
      <c r="C23" s="1"/>
      <c r="D23" s="151" t="s">
        <v>83</v>
      </c>
      <c r="E23" s="152"/>
      <c r="F23" s="152"/>
      <c r="G23" s="152"/>
      <c r="H23" s="152"/>
      <c r="I23" s="152"/>
      <c r="J23" s="153"/>
      <c r="K23" s="80">
        <f>SUM(K6:K19)</f>
        <v>10</v>
      </c>
      <c r="L23" s="81">
        <f>IF(K14=0,"",K14/B6)</f>
        <v>0.6428571428571429</v>
      </c>
      <c r="M23" s="81">
        <f>IF(K23=0,"",K23/B6)</f>
        <v>0.7142857142857143</v>
      </c>
      <c r="N23" s="81">
        <f>IF(K14=0,"",M23-L23)</f>
        <v>7.1428571428571397E-2</v>
      </c>
      <c r="O23" s="2"/>
      <c r="P23" s="1"/>
      <c r="Q23" s="25"/>
      <c r="R23" s="2"/>
    </row>
    <row r="24" spans="1:19" ht="12.75" customHeight="1"/>
    <row r="25" spans="1:19" ht="12.75" customHeight="1"/>
    <row r="26" spans="1:19" ht="26.25" customHeight="1">
      <c r="B26" s="154" t="s">
        <v>72</v>
      </c>
      <c r="C26" s="155"/>
      <c r="D26" s="155"/>
      <c r="E26" s="155"/>
      <c r="F26" s="155"/>
      <c r="G26" s="155"/>
      <c r="H26" s="155"/>
      <c r="I26" s="155"/>
      <c r="J26" s="155"/>
      <c r="K26" s="39" t="s">
        <v>56</v>
      </c>
      <c r="L26" s="2"/>
      <c r="M26" s="2"/>
      <c r="N26" s="1"/>
      <c r="O26" s="2"/>
      <c r="P26" s="1"/>
      <c r="Q26" s="1"/>
      <c r="R26" s="1"/>
    </row>
    <row r="27" spans="1:19" ht="20.25" customHeight="1">
      <c r="A27" s="156" t="s">
        <v>9</v>
      </c>
      <c r="B27" s="157" t="s">
        <v>73</v>
      </c>
      <c r="C27" s="152"/>
      <c r="D27" s="152"/>
      <c r="E27" s="152"/>
      <c r="F27" s="152"/>
      <c r="G27" s="152"/>
      <c r="H27" s="152"/>
      <c r="I27" s="152"/>
      <c r="J27" s="153"/>
      <c r="K27" s="158" t="s">
        <v>10</v>
      </c>
      <c r="L27" s="150" t="s">
        <v>2</v>
      </c>
      <c r="M27" s="150" t="s">
        <v>3</v>
      </c>
      <c r="N27" s="159" t="s">
        <v>4</v>
      </c>
      <c r="O27" s="150" t="s">
        <v>5</v>
      </c>
      <c r="P27" s="148" t="s">
        <v>6</v>
      </c>
      <c r="Q27" s="148" t="s">
        <v>7</v>
      </c>
      <c r="R27" s="150" t="s">
        <v>8</v>
      </c>
    </row>
    <row r="28" spans="1:19" ht="15.75" customHeight="1">
      <c r="A28" s="149"/>
      <c r="B28" s="40" t="s">
        <v>74</v>
      </c>
      <c r="C28" s="40" t="s">
        <v>75</v>
      </c>
      <c r="D28" s="40" t="s">
        <v>76</v>
      </c>
      <c r="E28" s="40" t="s">
        <v>77</v>
      </c>
      <c r="F28" s="40" t="s">
        <v>78</v>
      </c>
      <c r="G28" s="40" t="s">
        <v>79</v>
      </c>
      <c r="H28" s="40" t="s">
        <v>80</v>
      </c>
      <c r="I28" s="40" t="s">
        <v>81</v>
      </c>
      <c r="J28" s="40" t="s">
        <v>82</v>
      </c>
      <c r="K28" s="149"/>
      <c r="L28" s="149"/>
      <c r="M28" s="149"/>
      <c r="N28" s="149"/>
      <c r="O28" s="149"/>
      <c r="P28" s="149"/>
      <c r="Q28" s="149"/>
      <c r="R28" s="149"/>
    </row>
    <row r="29" spans="1:19" ht="15.75" customHeight="1">
      <c r="A29" s="40">
        <v>1201</v>
      </c>
      <c r="B29" s="41">
        <v>11</v>
      </c>
      <c r="C29" s="42"/>
      <c r="D29" s="42"/>
      <c r="E29" s="42"/>
      <c r="F29" s="42"/>
      <c r="G29" s="42"/>
      <c r="H29" s="42"/>
      <c r="I29" s="42"/>
      <c r="J29" s="42"/>
      <c r="K29" s="43"/>
      <c r="L29" s="44"/>
      <c r="M29" s="45"/>
      <c r="N29" s="46"/>
      <c r="O29" s="47"/>
      <c r="P29" s="48">
        <f>B29</f>
        <v>11</v>
      </c>
      <c r="Q29" s="49"/>
      <c r="R29" s="47"/>
    </row>
    <row r="30" spans="1:19" ht="15.75" customHeight="1">
      <c r="A30" s="40">
        <v>1202</v>
      </c>
      <c r="B30" s="42"/>
      <c r="C30" s="42">
        <v>10</v>
      </c>
      <c r="D30" s="42"/>
      <c r="E30" s="42"/>
      <c r="F30" s="42"/>
      <c r="G30" s="42"/>
      <c r="H30" s="42"/>
      <c r="I30" s="42"/>
      <c r="J30" s="42"/>
      <c r="K30" s="43"/>
      <c r="L30" s="50"/>
      <c r="M30" s="2"/>
      <c r="N30" s="51"/>
      <c r="O30" s="52">
        <f>IF(C30=0,"",C30/B29)</f>
        <v>0.90909090909090906</v>
      </c>
      <c r="P30" s="53">
        <v>10</v>
      </c>
      <c r="Q30" s="54">
        <f t="shared" ref="Q30:Q37" si="2">IF(P30=0,"",P30/P29)</f>
        <v>0.90909090909090906</v>
      </c>
      <c r="R30" s="54">
        <f t="shared" ref="R30:R37" si="3">IF(P30=0,"",100%-Q30)</f>
        <v>9.0909090909090939E-2</v>
      </c>
    </row>
    <row r="31" spans="1:19" ht="15.75" customHeight="1">
      <c r="A31" s="40">
        <v>1301</v>
      </c>
      <c r="B31" s="42"/>
      <c r="C31" s="42"/>
      <c r="D31" s="42">
        <v>8</v>
      </c>
      <c r="E31" s="42"/>
      <c r="F31" s="42"/>
      <c r="G31" s="42"/>
      <c r="H31" s="42"/>
      <c r="I31" s="42"/>
      <c r="J31" s="42"/>
      <c r="K31" s="43"/>
      <c r="L31" s="50"/>
      <c r="M31" s="2"/>
      <c r="N31" s="51"/>
      <c r="O31" s="52">
        <f>IF(D31=0,"",D31/C30)</f>
        <v>0.8</v>
      </c>
      <c r="P31" s="53">
        <v>8</v>
      </c>
      <c r="Q31" s="54">
        <f t="shared" si="2"/>
        <v>0.8</v>
      </c>
      <c r="R31" s="54">
        <f t="shared" si="3"/>
        <v>0.19999999999999996</v>
      </c>
      <c r="S31" s="8">
        <f>P31/P29</f>
        <v>0.72727272727272729</v>
      </c>
    </row>
    <row r="32" spans="1:19" ht="15.75" customHeight="1">
      <c r="A32" s="40">
        <v>1302</v>
      </c>
      <c r="B32" s="42"/>
      <c r="C32" s="42"/>
      <c r="D32" s="42"/>
      <c r="E32" s="42">
        <v>7</v>
      </c>
      <c r="F32" s="42"/>
      <c r="G32" s="42"/>
      <c r="H32" s="42"/>
      <c r="I32" s="42"/>
      <c r="J32" s="42"/>
      <c r="K32" s="43"/>
      <c r="L32" s="50"/>
      <c r="M32" s="2"/>
      <c r="N32" s="51"/>
      <c r="O32" s="52">
        <f>IF(E32=0,"",E32/D31)</f>
        <v>0.875</v>
      </c>
      <c r="P32" s="53">
        <v>7</v>
      </c>
      <c r="Q32" s="54">
        <f t="shared" si="2"/>
        <v>0.875</v>
      </c>
      <c r="R32" s="54">
        <f t="shared" si="3"/>
        <v>0.125</v>
      </c>
    </row>
    <row r="33" spans="1:18" ht="15.75" customHeight="1">
      <c r="A33" s="40">
        <v>1401</v>
      </c>
      <c r="B33" s="42"/>
      <c r="C33" s="42"/>
      <c r="D33" s="42"/>
      <c r="E33" s="42"/>
      <c r="F33" s="42">
        <v>7</v>
      </c>
      <c r="G33" s="42"/>
      <c r="H33" s="42"/>
      <c r="I33" s="42"/>
      <c r="J33" s="42"/>
      <c r="K33" s="43"/>
      <c r="L33" s="50"/>
      <c r="M33" s="2"/>
      <c r="N33" s="51"/>
      <c r="O33" s="52">
        <f>IF(F33=0,"",F33/E32)</f>
        <v>1</v>
      </c>
      <c r="P33" s="53">
        <v>7</v>
      </c>
      <c r="Q33" s="54">
        <f t="shared" si="2"/>
        <v>1</v>
      </c>
      <c r="R33" s="54">
        <f t="shared" si="3"/>
        <v>0</v>
      </c>
    </row>
    <row r="34" spans="1:18" ht="15.75" customHeight="1">
      <c r="A34" s="40">
        <v>1402</v>
      </c>
      <c r="B34" s="42"/>
      <c r="C34" s="42"/>
      <c r="D34" s="42"/>
      <c r="E34" s="42"/>
      <c r="F34" s="42"/>
      <c r="G34" s="42">
        <v>7</v>
      </c>
      <c r="H34" s="42"/>
      <c r="I34" s="42"/>
      <c r="J34" s="42"/>
      <c r="K34" s="43"/>
      <c r="L34" s="50"/>
      <c r="M34" s="2"/>
      <c r="N34" s="51"/>
      <c r="O34" s="52">
        <f>IF(G34=0,"",G34/F33)</f>
        <v>1</v>
      </c>
      <c r="P34" s="53">
        <v>7</v>
      </c>
      <c r="Q34" s="54">
        <f t="shared" si="2"/>
        <v>1</v>
      </c>
      <c r="R34" s="54">
        <f t="shared" si="3"/>
        <v>0</v>
      </c>
    </row>
    <row r="35" spans="1:18" ht="15.75" customHeight="1">
      <c r="A35" s="40">
        <v>1501</v>
      </c>
      <c r="B35" s="42"/>
      <c r="C35" s="42"/>
      <c r="D35" s="42"/>
      <c r="E35" s="42"/>
      <c r="F35" s="42"/>
      <c r="G35" s="42"/>
      <c r="H35" s="42">
        <v>7</v>
      </c>
      <c r="I35" s="42"/>
      <c r="J35" s="42"/>
      <c r="K35" s="43"/>
      <c r="L35" s="50"/>
      <c r="M35" s="2"/>
      <c r="N35" s="51"/>
      <c r="O35" s="52">
        <f>IF(H35=0,"",H35/G34)</f>
        <v>1</v>
      </c>
      <c r="P35" s="53">
        <v>7</v>
      </c>
      <c r="Q35" s="54">
        <f t="shared" si="2"/>
        <v>1</v>
      </c>
      <c r="R35" s="54">
        <f t="shared" si="3"/>
        <v>0</v>
      </c>
    </row>
    <row r="36" spans="1:18" ht="15.75" customHeight="1">
      <c r="A36" s="40">
        <v>1502</v>
      </c>
      <c r="B36" s="42"/>
      <c r="C36" s="42"/>
      <c r="D36" s="42"/>
      <c r="E36" s="42"/>
      <c r="F36" s="42"/>
      <c r="G36" s="42"/>
      <c r="H36" s="42"/>
      <c r="I36" s="42">
        <v>7</v>
      </c>
      <c r="J36" s="42"/>
      <c r="K36" s="43"/>
      <c r="L36" s="50"/>
      <c r="M36" s="2"/>
      <c r="N36" s="51"/>
      <c r="O36" s="52">
        <f>IF(I36=0,"",I36/H35)</f>
        <v>1</v>
      </c>
      <c r="P36" s="53">
        <v>7</v>
      </c>
      <c r="Q36" s="54">
        <f t="shared" si="2"/>
        <v>1</v>
      </c>
      <c r="R36" s="54">
        <f t="shared" si="3"/>
        <v>0</v>
      </c>
    </row>
    <row r="37" spans="1:18" ht="15.75" customHeight="1">
      <c r="A37" s="40">
        <v>1601</v>
      </c>
      <c r="B37" s="42"/>
      <c r="C37" s="42"/>
      <c r="D37" s="42"/>
      <c r="E37" s="42"/>
      <c r="F37" s="42"/>
      <c r="G37" s="42"/>
      <c r="H37" s="42"/>
      <c r="I37" s="42"/>
      <c r="J37" s="42">
        <v>7</v>
      </c>
      <c r="K37" s="43">
        <v>3</v>
      </c>
      <c r="L37" s="50"/>
      <c r="M37" s="2"/>
      <c r="N37" s="51"/>
      <c r="O37" s="55">
        <f>IF(J37=0,"",J37/I36)</f>
        <v>1</v>
      </c>
      <c r="P37" s="53">
        <v>7</v>
      </c>
      <c r="Q37" s="56">
        <f t="shared" si="2"/>
        <v>1</v>
      </c>
      <c r="R37" s="56">
        <f t="shared" si="3"/>
        <v>0</v>
      </c>
    </row>
    <row r="38" spans="1:18" ht="15.75" customHeight="1">
      <c r="A38" s="40">
        <v>1602</v>
      </c>
      <c r="B38" s="42"/>
      <c r="C38" s="42"/>
      <c r="D38" s="42"/>
      <c r="E38" s="42"/>
      <c r="F38" s="42"/>
      <c r="G38" s="42"/>
      <c r="H38" s="42"/>
      <c r="I38" s="42"/>
      <c r="J38" s="42">
        <v>4</v>
      </c>
      <c r="K38" s="43">
        <v>4</v>
      </c>
      <c r="L38" s="50"/>
      <c r="M38" s="2"/>
      <c r="N38" s="1"/>
      <c r="O38" s="83"/>
      <c r="P38" s="58">
        <v>4</v>
      </c>
      <c r="Q38" s="84"/>
      <c r="R38" s="85"/>
    </row>
    <row r="39" spans="1:18" ht="15.75" customHeight="1">
      <c r="A39" s="40">
        <v>1701</v>
      </c>
      <c r="B39" s="42"/>
      <c r="C39" s="42"/>
      <c r="D39" s="42"/>
      <c r="E39" s="42"/>
      <c r="F39" s="42"/>
      <c r="G39" s="42"/>
      <c r="H39" s="42"/>
      <c r="I39" s="42"/>
      <c r="J39" s="42">
        <v>1</v>
      </c>
      <c r="K39" s="43"/>
      <c r="L39" s="50"/>
      <c r="M39" s="2"/>
      <c r="N39" s="1"/>
      <c r="O39" s="61"/>
      <c r="P39" s="62">
        <v>1</v>
      </c>
      <c r="Q39" s="63"/>
      <c r="R39" s="61"/>
    </row>
    <row r="40" spans="1:18" ht="15.75" customHeight="1">
      <c r="A40" s="40">
        <v>1702</v>
      </c>
      <c r="B40" s="42"/>
      <c r="C40" s="42"/>
      <c r="D40" s="42"/>
      <c r="E40" s="42"/>
      <c r="F40" s="42"/>
      <c r="G40" s="42"/>
      <c r="H40" s="42"/>
      <c r="I40" s="42"/>
      <c r="J40" s="42">
        <v>1</v>
      </c>
      <c r="K40" s="43"/>
      <c r="L40" s="50"/>
      <c r="M40" s="2"/>
      <c r="N40" s="1"/>
      <c r="O40" s="61"/>
      <c r="P40" s="62">
        <v>1</v>
      </c>
      <c r="Q40" s="63"/>
      <c r="R40" s="61"/>
    </row>
    <row r="41" spans="1:18" ht="15.75" customHeight="1">
      <c r="A41" s="40">
        <v>1801</v>
      </c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50"/>
      <c r="M41" s="2"/>
      <c r="N41" s="1"/>
      <c r="O41" s="61"/>
      <c r="P41" s="62"/>
      <c r="Q41" s="63"/>
      <c r="R41" s="61"/>
    </row>
    <row r="42" spans="1:18" ht="15.75" customHeight="1">
      <c r="A42" s="40">
        <v>1802</v>
      </c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50"/>
      <c r="M42" s="2"/>
      <c r="N42" s="1"/>
      <c r="O42" s="64"/>
      <c r="P42" s="65"/>
      <c r="Q42" s="66"/>
      <c r="R42" s="67"/>
    </row>
    <row r="43" spans="1:18" ht="15.75" customHeight="1">
      <c r="A43" s="40">
        <v>1901</v>
      </c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50"/>
      <c r="M43" s="2"/>
      <c r="N43" s="1"/>
      <c r="O43" s="68" t="s">
        <v>58</v>
      </c>
      <c r="P43" s="69">
        <v>3</v>
      </c>
      <c r="Q43" s="70">
        <f>IF(SUM(K31:K39)=0,"",SUM(K31:K39))</f>
        <v>7</v>
      </c>
      <c r="R43" s="71" t="s">
        <v>10</v>
      </c>
    </row>
    <row r="44" spans="1:18" ht="15.75" customHeight="1">
      <c r="A44" s="40">
        <v>1902</v>
      </c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50"/>
      <c r="M44" s="2"/>
      <c r="N44" s="1"/>
      <c r="O44" s="72" t="s">
        <v>60</v>
      </c>
      <c r="P44" s="73">
        <f>IF(P43/B29=0,"",P43/B29)</f>
        <v>0.27272727272727271</v>
      </c>
      <c r="Q44" s="74">
        <f>IF(P43/Q43=0,"",P43/Q43)</f>
        <v>0.42857142857142855</v>
      </c>
      <c r="R44" s="75" t="s">
        <v>61</v>
      </c>
    </row>
    <row r="45" spans="1:18" ht="15.75" customHeight="1">
      <c r="A45" s="40">
        <v>2001</v>
      </c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76"/>
      <c r="M45" s="77"/>
      <c r="N45" s="78"/>
      <c r="O45" s="77"/>
      <c r="P45" s="78"/>
      <c r="Q45" s="78"/>
      <c r="R45" s="79"/>
    </row>
    <row r="46" spans="1:18" ht="18" customHeight="1">
      <c r="A46" s="28"/>
      <c r="B46" s="1"/>
      <c r="C46" s="1"/>
      <c r="D46" s="151" t="s">
        <v>83</v>
      </c>
      <c r="E46" s="152"/>
      <c r="F46" s="152"/>
      <c r="G46" s="152"/>
      <c r="H46" s="152"/>
      <c r="I46" s="152"/>
      <c r="J46" s="153"/>
      <c r="K46" s="80">
        <f>SUM(K29:K42)</f>
        <v>7</v>
      </c>
      <c r="L46" s="81">
        <f>IF(K37=0,"",K37/B29)</f>
        <v>0.27272727272727271</v>
      </c>
      <c r="M46" s="81">
        <f>IF(K46=0,"",K46/B29)</f>
        <v>0.63636363636363635</v>
      </c>
      <c r="N46" s="81">
        <f>IF(K37=0,"",M46-L46)</f>
        <v>0.36363636363636365</v>
      </c>
      <c r="O46" s="2"/>
      <c r="P46" s="1"/>
      <c r="Q46" s="25"/>
      <c r="R46" s="2"/>
    </row>
    <row r="47" spans="1:18" ht="12.75" customHeight="1"/>
    <row r="48" spans="1:18" ht="12.75" customHeight="1"/>
    <row r="49" spans="1:19" ht="26.25" customHeight="1">
      <c r="B49" s="154" t="s">
        <v>72</v>
      </c>
      <c r="C49" s="155"/>
      <c r="D49" s="155"/>
      <c r="E49" s="155"/>
      <c r="F49" s="155"/>
      <c r="G49" s="155"/>
      <c r="H49" s="155"/>
      <c r="I49" s="155"/>
      <c r="J49" s="155"/>
      <c r="K49" s="39" t="s">
        <v>57</v>
      </c>
      <c r="L49" s="2"/>
      <c r="M49" s="2"/>
      <c r="N49" s="1"/>
      <c r="O49" s="2"/>
      <c r="P49" s="1"/>
      <c r="Q49" s="1"/>
      <c r="R49" s="1"/>
    </row>
    <row r="50" spans="1:19" ht="20.25" customHeight="1">
      <c r="A50" s="156" t="s">
        <v>9</v>
      </c>
      <c r="B50" s="157" t="s">
        <v>73</v>
      </c>
      <c r="C50" s="152"/>
      <c r="D50" s="152"/>
      <c r="E50" s="152"/>
      <c r="F50" s="152"/>
      <c r="G50" s="152"/>
      <c r="H50" s="152"/>
      <c r="I50" s="152"/>
      <c r="J50" s="153"/>
      <c r="K50" s="158" t="s">
        <v>10</v>
      </c>
      <c r="L50" s="150" t="s">
        <v>2</v>
      </c>
      <c r="M50" s="150" t="s">
        <v>3</v>
      </c>
      <c r="N50" s="159" t="s">
        <v>4</v>
      </c>
      <c r="O50" s="150" t="s">
        <v>5</v>
      </c>
      <c r="P50" s="148" t="s">
        <v>6</v>
      </c>
      <c r="Q50" s="148" t="s">
        <v>7</v>
      </c>
      <c r="R50" s="150" t="s">
        <v>8</v>
      </c>
    </row>
    <row r="51" spans="1:19" ht="15.75" customHeight="1">
      <c r="A51" s="149"/>
      <c r="B51" s="40" t="s">
        <v>74</v>
      </c>
      <c r="C51" s="40" t="s">
        <v>75</v>
      </c>
      <c r="D51" s="40" t="s">
        <v>76</v>
      </c>
      <c r="E51" s="40" t="s">
        <v>77</v>
      </c>
      <c r="F51" s="40" t="s">
        <v>78</v>
      </c>
      <c r="G51" s="40" t="s">
        <v>79</v>
      </c>
      <c r="H51" s="40" t="s">
        <v>80</v>
      </c>
      <c r="I51" s="40" t="s">
        <v>81</v>
      </c>
      <c r="J51" s="40" t="s">
        <v>82</v>
      </c>
      <c r="K51" s="149"/>
      <c r="L51" s="149"/>
      <c r="M51" s="149"/>
      <c r="N51" s="149"/>
      <c r="O51" s="149"/>
      <c r="P51" s="149"/>
      <c r="Q51" s="149"/>
      <c r="R51" s="149"/>
    </row>
    <row r="52" spans="1:19" ht="15.75" customHeight="1">
      <c r="A52" s="40">
        <v>1202</v>
      </c>
      <c r="B52" s="41">
        <v>18</v>
      </c>
      <c r="C52" s="41"/>
      <c r="D52" s="41"/>
      <c r="E52" s="41"/>
      <c r="F52" s="41"/>
      <c r="G52" s="41"/>
      <c r="H52" s="41"/>
      <c r="I52" s="41"/>
      <c r="J52" s="41"/>
      <c r="K52" s="97"/>
      <c r="L52" s="44"/>
      <c r="M52" s="45"/>
      <c r="N52" s="46"/>
      <c r="O52" s="47"/>
      <c r="P52" s="48">
        <f>B52</f>
        <v>18</v>
      </c>
      <c r="Q52" s="49"/>
      <c r="R52" s="47"/>
    </row>
    <row r="53" spans="1:19" ht="15.75" customHeight="1">
      <c r="A53" s="40">
        <v>1301</v>
      </c>
      <c r="B53" s="41"/>
      <c r="C53" s="41">
        <v>17</v>
      </c>
      <c r="D53" s="41"/>
      <c r="E53" s="41"/>
      <c r="F53" s="41"/>
      <c r="G53" s="41"/>
      <c r="H53" s="41"/>
      <c r="I53" s="41"/>
      <c r="J53" s="41"/>
      <c r="K53" s="97"/>
      <c r="L53" s="50"/>
      <c r="M53" s="2"/>
      <c r="N53" s="51"/>
      <c r="O53" s="52">
        <f>IF(C53=0,"",C53/B52)</f>
        <v>0.94444444444444442</v>
      </c>
      <c r="P53" s="53">
        <v>17</v>
      </c>
      <c r="Q53" s="54">
        <f t="shared" ref="Q53:Q60" si="4">IF(P53=0,"",P53/P52)</f>
        <v>0.94444444444444442</v>
      </c>
      <c r="R53" s="54">
        <f t="shared" ref="R53:R60" si="5">IF(P53=0,"",100%-Q53)</f>
        <v>5.555555555555558E-2</v>
      </c>
    </row>
    <row r="54" spans="1:19" ht="15.75" customHeight="1">
      <c r="A54" s="40">
        <v>1302</v>
      </c>
      <c r="B54" s="41"/>
      <c r="C54" s="41"/>
      <c r="D54" s="41">
        <v>15</v>
      </c>
      <c r="E54" s="41"/>
      <c r="F54" s="41"/>
      <c r="G54" s="41"/>
      <c r="H54" s="41"/>
      <c r="I54" s="41"/>
      <c r="J54" s="41"/>
      <c r="K54" s="97"/>
      <c r="L54" s="50"/>
      <c r="M54" s="2"/>
      <c r="N54" s="51"/>
      <c r="O54" s="52">
        <f>IF(D54=0,"",D54/C53)</f>
        <v>0.88235294117647056</v>
      </c>
      <c r="P54" s="53">
        <v>15</v>
      </c>
      <c r="Q54" s="54">
        <f t="shared" si="4"/>
        <v>0.88235294117647056</v>
      </c>
      <c r="R54" s="54">
        <f t="shared" si="5"/>
        <v>0.11764705882352944</v>
      </c>
      <c r="S54" s="8">
        <f>P54/P52</f>
        <v>0.83333333333333337</v>
      </c>
    </row>
    <row r="55" spans="1:19" ht="15.75" customHeight="1">
      <c r="A55" s="40">
        <v>1401</v>
      </c>
      <c r="B55" s="41"/>
      <c r="C55" s="41"/>
      <c r="D55" s="41"/>
      <c r="E55" s="41">
        <v>13</v>
      </c>
      <c r="F55" s="41"/>
      <c r="G55" s="41"/>
      <c r="H55" s="41"/>
      <c r="I55" s="41"/>
      <c r="J55" s="41"/>
      <c r="K55" s="97"/>
      <c r="L55" s="50"/>
      <c r="M55" s="2"/>
      <c r="N55" s="51"/>
      <c r="O55" s="52">
        <f>IF(E55=0,"",E55/D54)</f>
        <v>0.8666666666666667</v>
      </c>
      <c r="P55" s="53">
        <v>14</v>
      </c>
      <c r="Q55" s="54">
        <f t="shared" si="4"/>
        <v>0.93333333333333335</v>
      </c>
      <c r="R55" s="54">
        <f t="shared" si="5"/>
        <v>6.6666666666666652E-2</v>
      </c>
    </row>
    <row r="56" spans="1:19" ht="15.75" customHeight="1">
      <c r="A56" s="40">
        <v>1402</v>
      </c>
      <c r="B56" s="41"/>
      <c r="C56" s="41"/>
      <c r="D56" s="41"/>
      <c r="E56" s="41"/>
      <c r="F56" s="41">
        <v>11</v>
      </c>
      <c r="G56" s="41"/>
      <c r="H56" s="41"/>
      <c r="I56" s="41"/>
      <c r="J56" s="41"/>
      <c r="K56" s="97"/>
      <c r="L56" s="50"/>
      <c r="M56" s="2"/>
      <c r="N56" s="51"/>
      <c r="O56" s="52">
        <f>IF(F56=0,"",F56/E55)</f>
        <v>0.84615384615384615</v>
      </c>
      <c r="P56" s="53">
        <v>14</v>
      </c>
      <c r="Q56" s="54">
        <f t="shared" si="4"/>
        <v>1</v>
      </c>
      <c r="R56" s="54">
        <f t="shared" si="5"/>
        <v>0</v>
      </c>
    </row>
    <row r="57" spans="1:19" ht="15.75" customHeight="1">
      <c r="A57" s="40">
        <v>1501</v>
      </c>
      <c r="B57" s="41"/>
      <c r="C57" s="41"/>
      <c r="D57" s="41"/>
      <c r="E57" s="41"/>
      <c r="F57" s="41"/>
      <c r="G57" s="41">
        <v>9</v>
      </c>
      <c r="H57" s="41"/>
      <c r="I57" s="41"/>
      <c r="J57" s="41"/>
      <c r="K57" s="97"/>
      <c r="L57" s="50"/>
      <c r="M57" s="2"/>
      <c r="N57" s="51"/>
      <c r="O57" s="52">
        <f>IF(G57=0,"",G57/F56)</f>
        <v>0.81818181818181823</v>
      </c>
      <c r="P57" s="53">
        <v>13</v>
      </c>
      <c r="Q57" s="54">
        <f t="shared" si="4"/>
        <v>0.9285714285714286</v>
      </c>
      <c r="R57" s="54">
        <f t="shared" si="5"/>
        <v>7.1428571428571397E-2</v>
      </c>
    </row>
    <row r="58" spans="1:19" ht="15.75" customHeight="1">
      <c r="A58" s="40">
        <v>1502</v>
      </c>
      <c r="B58" s="41"/>
      <c r="C58" s="41"/>
      <c r="D58" s="41"/>
      <c r="E58" s="41"/>
      <c r="F58" s="41"/>
      <c r="G58" s="41"/>
      <c r="H58" s="41">
        <v>9</v>
      </c>
      <c r="I58" s="41"/>
      <c r="J58" s="41"/>
      <c r="K58" s="97"/>
      <c r="L58" s="50"/>
      <c r="M58" s="2"/>
      <c r="N58" s="51"/>
      <c r="O58" s="52">
        <f>IF(H58=0,"",H58/G57)</f>
        <v>1</v>
      </c>
      <c r="P58" s="53">
        <v>12</v>
      </c>
      <c r="Q58" s="54">
        <f t="shared" si="4"/>
        <v>0.92307692307692313</v>
      </c>
      <c r="R58" s="54">
        <f t="shared" si="5"/>
        <v>7.6923076923076872E-2</v>
      </c>
    </row>
    <row r="59" spans="1:19" ht="15.75" customHeight="1">
      <c r="A59" s="40">
        <v>1601</v>
      </c>
      <c r="B59" s="41"/>
      <c r="C59" s="41"/>
      <c r="D59" s="41"/>
      <c r="E59" s="41"/>
      <c r="F59" s="41"/>
      <c r="G59" s="41"/>
      <c r="H59" s="41"/>
      <c r="I59" s="41">
        <v>7</v>
      </c>
      <c r="J59" s="41"/>
      <c r="K59" s="97"/>
      <c r="L59" s="50"/>
      <c r="M59" s="2"/>
      <c r="N59" s="51"/>
      <c r="O59" s="52">
        <f>IF(I59=0,"",I59/H58)</f>
        <v>0.77777777777777779</v>
      </c>
      <c r="P59" s="53">
        <v>12</v>
      </c>
      <c r="Q59" s="54">
        <f t="shared" si="4"/>
        <v>1</v>
      </c>
      <c r="R59" s="54">
        <f t="shared" si="5"/>
        <v>0</v>
      </c>
    </row>
    <row r="60" spans="1:19" ht="15.75" customHeight="1">
      <c r="A60" s="40">
        <v>1602</v>
      </c>
      <c r="B60" s="41"/>
      <c r="C60" s="41"/>
      <c r="D60" s="41"/>
      <c r="E60" s="41"/>
      <c r="F60" s="41"/>
      <c r="G60" s="41"/>
      <c r="H60" s="41"/>
      <c r="I60" s="41"/>
      <c r="J60" s="41">
        <v>5</v>
      </c>
      <c r="K60" s="97">
        <v>4</v>
      </c>
      <c r="L60" s="50"/>
      <c r="M60" s="2"/>
      <c r="N60" s="51"/>
      <c r="O60" s="55">
        <f>IF(J60=0,"",J60/I59)</f>
        <v>0.7142857142857143</v>
      </c>
      <c r="P60" s="53">
        <v>12</v>
      </c>
      <c r="Q60" s="56">
        <f t="shared" si="4"/>
        <v>1</v>
      </c>
      <c r="R60" s="56">
        <f t="shared" si="5"/>
        <v>0</v>
      </c>
    </row>
    <row r="61" spans="1:19" ht="15.75" customHeight="1">
      <c r="A61" s="40">
        <v>1701</v>
      </c>
      <c r="B61" s="41"/>
      <c r="C61" s="41"/>
      <c r="D61" s="41"/>
      <c r="E61" s="41"/>
      <c r="F61" s="41"/>
      <c r="G61" s="41"/>
      <c r="H61" s="41"/>
      <c r="I61" s="41"/>
      <c r="J61" s="41">
        <v>6</v>
      </c>
      <c r="K61" s="97">
        <v>4</v>
      </c>
      <c r="L61" s="50"/>
      <c r="M61" s="2"/>
      <c r="N61" s="1"/>
      <c r="O61" s="83"/>
      <c r="P61" s="58">
        <v>8</v>
      </c>
      <c r="Q61" s="84"/>
      <c r="R61" s="85"/>
    </row>
    <row r="62" spans="1:19" ht="15.75" customHeight="1">
      <c r="A62" s="40">
        <v>1702</v>
      </c>
      <c r="B62" s="41"/>
      <c r="C62" s="41"/>
      <c r="D62" s="41"/>
      <c r="E62" s="41"/>
      <c r="F62" s="41"/>
      <c r="G62" s="41"/>
      <c r="H62" s="41"/>
      <c r="I62" s="41"/>
      <c r="J62" s="41">
        <v>3</v>
      </c>
      <c r="K62" s="97">
        <v>2</v>
      </c>
      <c r="L62" s="50"/>
      <c r="M62" s="2"/>
      <c r="N62" s="1"/>
      <c r="O62" s="61"/>
      <c r="P62" s="62">
        <v>3</v>
      </c>
      <c r="Q62" s="63"/>
      <c r="R62" s="61"/>
    </row>
    <row r="63" spans="1:19" ht="15.75" customHeight="1">
      <c r="A63" s="40">
        <v>1801</v>
      </c>
      <c r="B63" s="42"/>
      <c r="C63" s="42"/>
      <c r="D63" s="42"/>
      <c r="E63" s="42"/>
      <c r="F63" s="42"/>
      <c r="G63" s="42"/>
      <c r="H63" s="42"/>
      <c r="I63" s="42"/>
      <c r="J63" s="42">
        <v>2</v>
      </c>
      <c r="K63" s="43">
        <v>1</v>
      </c>
      <c r="L63" s="50"/>
      <c r="M63" s="2"/>
      <c r="N63" s="1"/>
      <c r="O63" s="61"/>
      <c r="P63" s="62">
        <v>2</v>
      </c>
      <c r="Q63" s="63"/>
      <c r="R63" s="61"/>
    </row>
    <row r="64" spans="1:19" ht="15.75" customHeight="1">
      <c r="A64" s="40">
        <v>1802</v>
      </c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50"/>
      <c r="M64" s="2"/>
      <c r="N64" s="1"/>
      <c r="O64" s="61"/>
      <c r="P64" s="62"/>
      <c r="Q64" s="63"/>
      <c r="R64" s="61"/>
    </row>
    <row r="65" spans="1:19" ht="15.75" customHeight="1">
      <c r="A65" s="40">
        <v>1901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50"/>
      <c r="M65" s="2"/>
      <c r="N65" s="1"/>
      <c r="O65" s="64"/>
      <c r="P65" s="65"/>
      <c r="Q65" s="66"/>
      <c r="R65" s="67"/>
    </row>
    <row r="66" spans="1:19" ht="15.75" customHeight="1">
      <c r="A66" s="40">
        <v>1902</v>
      </c>
      <c r="B66" s="42"/>
      <c r="C66" s="42"/>
      <c r="D66" s="42"/>
      <c r="E66" s="42"/>
      <c r="F66" s="42"/>
      <c r="G66" s="42"/>
      <c r="H66" s="42"/>
      <c r="I66" s="42"/>
      <c r="J66" s="42"/>
      <c r="K66" s="43"/>
      <c r="L66" s="50"/>
      <c r="M66" s="2"/>
      <c r="N66" s="1"/>
      <c r="O66" s="68" t="s">
        <v>58</v>
      </c>
      <c r="P66" s="69">
        <v>6</v>
      </c>
      <c r="Q66" s="70">
        <f>K69</f>
        <v>11</v>
      </c>
      <c r="R66" s="71" t="s">
        <v>10</v>
      </c>
    </row>
    <row r="67" spans="1:19" ht="15.75" customHeight="1">
      <c r="A67" s="40">
        <v>2001</v>
      </c>
      <c r="B67" s="42"/>
      <c r="C67" s="42"/>
      <c r="D67" s="42"/>
      <c r="E67" s="42"/>
      <c r="F67" s="42"/>
      <c r="G67" s="42"/>
      <c r="H67" s="42"/>
      <c r="I67" s="42"/>
      <c r="J67" s="42"/>
      <c r="K67" s="43"/>
      <c r="L67" s="50"/>
      <c r="M67" s="2"/>
      <c r="N67" s="1"/>
      <c r="O67" s="72" t="s">
        <v>60</v>
      </c>
      <c r="P67" s="73">
        <f>IF(P66/B52=0,"",P66/B52)</f>
        <v>0.33333333333333331</v>
      </c>
      <c r="Q67" s="74">
        <f>IF(P66/Q66=0,"",P66/Q66)</f>
        <v>0.54545454545454541</v>
      </c>
      <c r="R67" s="75" t="s">
        <v>61</v>
      </c>
    </row>
    <row r="68" spans="1:19" ht="15.75" customHeight="1">
      <c r="A68" s="40">
        <v>2002</v>
      </c>
      <c r="B68" s="42"/>
      <c r="C68" s="42"/>
      <c r="D68" s="42"/>
      <c r="E68" s="42"/>
      <c r="F68" s="42"/>
      <c r="G68" s="42"/>
      <c r="H68" s="42"/>
      <c r="I68" s="42"/>
      <c r="J68" s="42"/>
      <c r="K68" s="43"/>
      <c r="L68" s="76"/>
      <c r="M68" s="77"/>
      <c r="N68" s="78"/>
      <c r="O68" s="77"/>
      <c r="P68" s="78"/>
      <c r="Q68" s="78"/>
      <c r="R68" s="79"/>
    </row>
    <row r="69" spans="1:19" ht="18" customHeight="1">
      <c r="A69" s="28"/>
      <c r="B69" s="1"/>
      <c r="C69" s="1"/>
      <c r="D69" s="151" t="s">
        <v>83</v>
      </c>
      <c r="E69" s="152"/>
      <c r="F69" s="152"/>
      <c r="G69" s="152"/>
      <c r="H69" s="152"/>
      <c r="I69" s="152"/>
      <c r="J69" s="153"/>
      <c r="K69" s="80">
        <f>SUM(K52:K65)</f>
        <v>11</v>
      </c>
      <c r="L69" s="81">
        <f>IF(K60=0,"",K60/B52)</f>
        <v>0.22222222222222221</v>
      </c>
      <c r="M69" s="81">
        <f>IF(K69=0,"",K69/B52)</f>
        <v>0.61111111111111116</v>
      </c>
      <c r="N69" s="81">
        <f>IF(K60=0,"",M69-L69)</f>
        <v>0.38888888888888895</v>
      </c>
      <c r="O69" s="2"/>
      <c r="P69" s="1"/>
      <c r="Q69" s="25"/>
      <c r="R69" s="2"/>
    </row>
    <row r="70" spans="1:19" ht="12.75" customHeight="1"/>
    <row r="71" spans="1:19" ht="12.75" customHeight="1"/>
    <row r="72" spans="1:19" ht="26.25" customHeight="1">
      <c r="B72" s="154" t="s">
        <v>72</v>
      </c>
      <c r="C72" s="155"/>
      <c r="D72" s="155"/>
      <c r="E72" s="155"/>
      <c r="F72" s="155"/>
      <c r="G72" s="155"/>
      <c r="H72" s="155"/>
      <c r="I72" s="155"/>
      <c r="J72" s="155"/>
      <c r="K72" s="39" t="s">
        <v>59</v>
      </c>
      <c r="L72" s="2"/>
      <c r="M72" s="2"/>
      <c r="N72" s="1"/>
      <c r="O72" s="2"/>
      <c r="P72" s="1"/>
      <c r="Q72" s="1"/>
      <c r="R72" s="1"/>
    </row>
    <row r="73" spans="1:19" ht="20.25" customHeight="1">
      <c r="A73" s="156" t="s">
        <v>9</v>
      </c>
      <c r="B73" s="157" t="s">
        <v>73</v>
      </c>
      <c r="C73" s="152"/>
      <c r="D73" s="152"/>
      <c r="E73" s="152"/>
      <c r="F73" s="152"/>
      <c r="G73" s="152"/>
      <c r="H73" s="152"/>
      <c r="I73" s="152"/>
      <c r="J73" s="153"/>
      <c r="K73" s="158" t="s">
        <v>10</v>
      </c>
      <c r="L73" s="150" t="s">
        <v>2</v>
      </c>
      <c r="M73" s="150" t="s">
        <v>3</v>
      </c>
      <c r="N73" s="159" t="s">
        <v>4</v>
      </c>
      <c r="O73" s="150" t="s">
        <v>5</v>
      </c>
      <c r="P73" s="148" t="s">
        <v>6</v>
      </c>
      <c r="Q73" s="148" t="s">
        <v>7</v>
      </c>
      <c r="R73" s="150" t="s">
        <v>8</v>
      </c>
    </row>
    <row r="74" spans="1:19" ht="15.75" customHeight="1">
      <c r="A74" s="149"/>
      <c r="B74" s="40" t="s">
        <v>74</v>
      </c>
      <c r="C74" s="40" t="s">
        <v>75</v>
      </c>
      <c r="D74" s="40" t="s">
        <v>76</v>
      </c>
      <c r="E74" s="40" t="s">
        <v>77</v>
      </c>
      <c r="F74" s="40" t="s">
        <v>78</v>
      </c>
      <c r="G74" s="40" t="s">
        <v>79</v>
      </c>
      <c r="H74" s="40" t="s">
        <v>80</v>
      </c>
      <c r="I74" s="40" t="s">
        <v>81</v>
      </c>
      <c r="J74" s="40" t="s">
        <v>82</v>
      </c>
      <c r="K74" s="149"/>
      <c r="L74" s="149"/>
      <c r="M74" s="149"/>
      <c r="N74" s="149"/>
      <c r="O74" s="149"/>
      <c r="P74" s="149"/>
      <c r="Q74" s="149"/>
      <c r="R74" s="149"/>
    </row>
    <row r="75" spans="1:19" ht="15.75" customHeight="1">
      <c r="A75" s="40">
        <v>1301</v>
      </c>
      <c r="B75" s="41">
        <v>5</v>
      </c>
      <c r="C75" s="41"/>
      <c r="D75" s="41"/>
      <c r="E75" s="41"/>
      <c r="F75" s="41"/>
      <c r="G75" s="41"/>
      <c r="H75" s="41"/>
      <c r="I75" s="41"/>
      <c r="J75" s="41"/>
      <c r="K75" s="97"/>
      <c r="L75" s="44"/>
      <c r="M75" s="45"/>
      <c r="N75" s="46"/>
      <c r="O75" s="47"/>
      <c r="P75" s="48">
        <f>B75</f>
        <v>5</v>
      </c>
      <c r="Q75" s="49"/>
      <c r="R75" s="47"/>
    </row>
    <row r="76" spans="1:19" ht="15.75" customHeight="1">
      <c r="A76" s="40">
        <v>1302</v>
      </c>
      <c r="B76" s="41"/>
      <c r="C76" s="41">
        <v>5</v>
      </c>
      <c r="D76" s="41"/>
      <c r="E76" s="41"/>
      <c r="F76" s="41"/>
      <c r="G76" s="41"/>
      <c r="H76" s="41"/>
      <c r="I76" s="41"/>
      <c r="J76" s="41"/>
      <c r="K76" s="97"/>
      <c r="L76" s="50"/>
      <c r="M76" s="2"/>
      <c r="N76" s="51"/>
      <c r="O76" s="52">
        <f>IF(C76=0,"",C76/B75)</f>
        <v>1</v>
      </c>
      <c r="P76" s="53">
        <v>5</v>
      </c>
      <c r="Q76" s="54">
        <f t="shared" ref="Q76:Q83" si="6">IF(P76=0,"",P76/P75)</f>
        <v>1</v>
      </c>
      <c r="R76" s="54">
        <f t="shared" ref="R76:R83" si="7">IF(P76=0,"",100%-Q76)</f>
        <v>0</v>
      </c>
    </row>
    <row r="77" spans="1:19" ht="15.75" customHeight="1">
      <c r="A77" s="40">
        <v>1401</v>
      </c>
      <c r="B77" s="41"/>
      <c r="C77" s="41"/>
      <c r="D77" s="41">
        <v>5</v>
      </c>
      <c r="E77" s="41"/>
      <c r="F77" s="41"/>
      <c r="G77" s="41"/>
      <c r="H77" s="41"/>
      <c r="I77" s="41"/>
      <c r="J77" s="41"/>
      <c r="K77" s="97"/>
      <c r="L77" s="50"/>
      <c r="M77" s="2"/>
      <c r="N77" s="51"/>
      <c r="O77" s="52">
        <f>IF(D77=0,"",D77/C76)</f>
        <v>1</v>
      </c>
      <c r="P77" s="53">
        <v>5</v>
      </c>
      <c r="Q77" s="54">
        <f t="shared" si="6"/>
        <v>1</v>
      </c>
      <c r="R77" s="54">
        <f t="shared" si="7"/>
        <v>0</v>
      </c>
      <c r="S77" s="8">
        <f>P77/P75</f>
        <v>1</v>
      </c>
    </row>
    <row r="78" spans="1:19" ht="15.75" customHeight="1">
      <c r="A78" s="40">
        <v>1402</v>
      </c>
      <c r="B78" s="41"/>
      <c r="C78" s="41"/>
      <c r="D78" s="41"/>
      <c r="E78" s="41">
        <v>4</v>
      </c>
      <c r="F78" s="41"/>
      <c r="G78" s="41"/>
      <c r="H78" s="41"/>
      <c r="I78" s="41"/>
      <c r="J78" s="41"/>
      <c r="K78" s="97"/>
      <c r="L78" s="50"/>
      <c r="M78" s="2"/>
      <c r="N78" s="51"/>
      <c r="O78" s="52">
        <f>IF(E78=0,"",E78/D77)</f>
        <v>0.8</v>
      </c>
      <c r="P78" s="53">
        <v>5</v>
      </c>
      <c r="Q78" s="54">
        <f t="shared" si="6"/>
        <v>1</v>
      </c>
      <c r="R78" s="54">
        <f t="shared" si="7"/>
        <v>0</v>
      </c>
    </row>
    <row r="79" spans="1:19" ht="15.75" customHeight="1">
      <c r="A79" s="40">
        <v>1501</v>
      </c>
      <c r="B79" s="41"/>
      <c r="C79" s="41"/>
      <c r="D79" s="41"/>
      <c r="E79" s="41"/>
      <c r="F79" s="41">
        <v>4</v>
      </c>
      <c r="G79" s="41"/>
      <c r="H79" s="41"/>
      <c r="I79" s="41"/>
      <c r="J79" s="41"/>
      <c r="K79" s="97"/>
      <c r="L79" s="50"/>
      <c r="M79" s="2"/>
      <c r="N79" s="51"/>
      <c r="O79" s="52">
        <f>IF(F79=0,"",F79/E78)</f>
        <v>1</v>
      </c>
      <c r="P79" s="53">
        <v>4</v>
      </c>
      <c r="Q79" s="54">
        <f t="shared" si="6"/>
        <v>0.8</v>
      </c>
      <c r="R79" s="54">
        <f t="shared" si="7"/>
        <v>0.19999999999999996</v>
      </c>
    </row>
    <row r="80" spans="1:19" ht="15.75" customHeight="1">
      <c r="A80" s="40">
        <v>1502</v>
      </c>
      <c r="B80" s="41"/>
      <c r="C80" s="41"/>
      <c r="D80" s="41"/>
      <c r="E80" s="41"/>
      <c r="F80" s="41"/>
      <c r="G80" s="41">
        <v>3</v>
      </c>
      <c r="H80" s="41"/>
      <c r="I80" s="41"/>
      <c r="J80" s="41"/>
      <c r="K80" s="97"/>
      <c r="L80" s="50"/>
      <c r="M80" s="2"/>
      <c r="N80" s="51"/>
      <c r="O80" s="52">
        <f>IF(G80=0,"",G80/F79)</f>
        <v>0.75</v>
      </c>
      <c r="P80" s="53">
        <v>3</v>
      </c>
      <c r="Q80" s="54">
        <f t="shared" si="6"/>
        <v>0.75</v>
      </c>
      <c r="R80" s="54">
        <f t="shared" si="7"/>
        <v>0.25</v>
      </c>
    </row>
    <row r="81" spans="1:18" ht="15.75" customHeight="1">
      <c r="A81" s="40">
        <v>1601</v>
      </c>
      <c r="B81" s="41"/>
      <c r="C81" s="41"/>
      <c r="D81" s="41"/>
      <c r="E81" s="41"/>
      <c r="F81" s="41"/>
      <c r="G81" s="41"/>
      <c r="H81" s="41">
        <v>1</v>
      </c>
      <c r="I81" s="41"/>
      <c r="J81" s="41"/>
      <c r="K81" s="97"/>
      <c r="L81" s="50"/>
      <c r="M81" s="2"/>
      <c r="N81" s="51"/>
      <c r="O81" s="52">
        <f>IF(H81=0,"",H81/G80)</f>
        <v>0.33333333333333331</v>
      </c>
      <c r="P81" s="53">
        <v>3</v>
      </c>
      <c r="Q81" s="54">
        <f t="shared" si="6"/>
        <v>1</v>
      </c>
      <c r="R81" s="54">
        <f t="shared" si="7"/>
        <v>0</v>
      </c>
    </row>
    <row r="82" spans="1:18" ht="15.75" customHeight="1">
      <c r="A82" s="40">
        <v>1602</v>
      </c>
      <c r="B82" s="41"/>
      <c r="C82" s="41"/>
      <c r="D82" s="41"/>
      <c r="E82" s="41"/>
      <c r="F82" s="41"/>
      <c r="G82" s="41"/>
      <c r="H82" s="41"/>
      <c r="I82" s="41">
        <v>1</v>
      </c>
      <c r="J82" s="41"/>
      <c r="K82" s="97"/>
      <c r="L82" s="50"/>
      <c r="M82" s="2"/>
      <c r="N82" s="51"/>
      <c r="O82" s="52">
        <f>IF(I82=0,"",I82/H81)</f>
        <v>1</v>
      </c>
      <c r="P82" s="53">
        <v>3</v>
      </c>
      <c r="Q82" s="54">
        <f t="shared" si="6"/>
        <v>1</v>
      </c>
      <c r="R82" s="54">
        <f t="shared" si="7"/>
        <v>0</v>
      </c>
    </row>
    <row r="83" spans="1:18" ht="15.75" customHeight="1">
      <c r="A83" s="40">
        <v>1701</v>
      </c>
      <c r="B83" s="41"/>
      <c r="C83" s="41"/>
      <c r="D83" s="41"/>
      <c r="E83" s="41"/>
      <c r="F83" s="41"/>
      <c r="G83" s="41"/>
      <c r="H83" s="41"/>
      <c r="I83" s="41"/>
      <c r="J83" s="41">
        <v>1</v>
      </c>
      <c r="K83" s="97"/>
      <c r="L83" s="50"/>
      <c r="M83" s="2"/>
      <c r="N83" s="51"/>
      <c r="O83" s="55">
        <f>IF(J83=0,"",J83/I82)</f>
        <v>1</v>
      </c>
      <c r="P83" s="53">
        <v>3</v>
      </c>
      <c r="Q83" s="56">
        <f t="shared" si="6"/>
        <v>1</v>
      </c>
      <c r="R83" s="56">
        <f t="shared" si="7"/>
        <v>0</v>
      </c>
    </row>
    <row r="84" spans="1:18" ht="15.75" customHeight="1">
      <c r="A84" s="40">
        <v>1702</v>
      </c>
      <c r="B84" s="41"/>
      <c r="C84" s="41"/>
      <c r="D84" s="41"/>
      <c r="E84" s="41"/>
      <c r="F84" s="41"/>
      <c r="G84" s="41"/>
      <c r="H84" s="41"/>
      <c r="I84" s="41"/>
      <c r="J84" s="41">
        <v>2</v>
      </c>
      <c r="K84" s="97">
        <v>2</v>
      </c>
      <c r="L84" s="50"/>
      <c r="M84" s="2"/>
      <c r="N84" s="1"/>
      <c r="O84" s="83"/>
      <c r="P84" s="58">
        <v>3</v>
      </c>
      <c r="Q84" s="84"/>
      <c r="R84" s="85"/>
    </row>
    <row r="85" spans="1:18" ht="15.75" customHeight="1">
      <c r="A85" s="40">
        <v>1801</v>
      </c>
      <c r="B85" s="41"/>
      <c r="C85" s="41"/>
      <c r="D85" s="41"/>
      <c r="E85" s="41"/>
      <c r="F85" s="41"/>
      <c r="G85" s="41"/>
      <c r="H85" s="41"/>
      <c r="I85" s="41"/>
      <c r="J85" s="41">
        <v>1</v>
      </c>
      <c r="K85" s="97"/>
      <c r="L85" s="50"/>
      <c r="M85" s="2"/>
      <c r="N85" s="1"/>
      <c r="O85" s="61"/>
      <c r="P85" s="62">
        <v>1</v>
      </c>
      <c r="Q85" s="63"/>
      <c r="R85" s="61"/>
    </row>
    <row r="86" spans="1:18" ht="15.75" customHeight="1">
      <c r="A86" s="40">
        <v>1802</v>
      </c>
      <c r="B86" s="42"/>
      <c r="C86" s="42"/>
      <c r="D86" s="42"/>
      <c r="E86" s="42"/>
      <c r="F86" s="42"/>
      <c r="G86" s="42"/>
      <c r="H86" s="42"/>
      <c r="I86" s="42"/>
      <c r="J86" s="42"/>
      <c r="K86" s="43"/>
      <c r="L86" s="50"/>
      <c r="M86" s="2"/>
      <c r="N86" s="1"/>
      <c r="O86" s="61"/>
      <c r="P86" s="62"/>
      <c r="Q86" s="63"/>
      <c r="R86" s="61"/>
    </row>
    <row r="87" spans="1:18" ht="15.75" customHeight="1">
      <c r="A87" s="40">
        <v>1901</v>
      </c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50"/>
      <c r="M87" s="2"/>
      <c r="N87" s="1"/>
      <c r="O87" s="61"/>
      <c r="P87" s="62"/>
      <c r="Q87" s="63"/>
      <c r="R87" s="61"/>
    </row>
    <row r="88" spans="1:18" ht="15.75" customHeight="1">
      <c r="A88" s="40">
        <v>1902</v>
      </c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50"/>
      <c r="M88" s="2"/>
      <c r="N88" s="1"/>
      <c r="O88" s="64"/>
      <c r="P88" s="65"/>
      <c r="Q88" s="66"/>
      <c r="R88" s="67"/>
    </row>
    <row r="89" spans="1:18" ht="15.75" customHeight="1">
      <c r="A89" s="40">
        <v>2001</v>
      </c>
      <c r="B89" s="42"/>
      <c r="C89" s="42"/>
      <c r="D89" s="42"/>
      <c r="E89" s="42"/>
      <c r="F89" s="42"/>
      <c r="G89" s="42"/>
      <c r="H89" s="42"/>
      <c r="I89" s="42"/>
      <c r="J89" s="42"/>
      <c r="K89" s="43"/>
      <c r="L89" s="50"/>
      <c r="M89" s="2"/>
      <c r="N89" s="1"/>
      <c r="O89" s="68" t="s">
        <v>58</v>
      </c>
      <c r="P89" s="69">
        <v>2</v>
      </c>
      <c r="Q89" s="70">
        <f>IF(SUM(K77:K85)=0,"",SUM(K77:K85))</f>
        <v>2</v>
      </c>
      <c r="R89" s="71" t="s">
        <v>10</v>
      </c>
    </row>
    <row r="90" spans="1:18" ht="15.75" customHeight="1">
      <c r="A90" s="40">
        <v>2002</v>
      </c>
      <c r="B90" s="42"/>
      <c r="C90" s="42"/>
      <c r="D90" s="42"/>
      <c r="E90" s="42"/>
      <c r="F90" s="42"/>
      <c r="G90" s="42"/>
      <c r="H90" s="42"/>
      <c r="I90" s="42"/>
      <c r="J90" s="42"/>
      <c r="K90" s="43"/>
      <c r="L90" s="50"/>
      <c r="M90" s="2"/>
      <c r="N90" s="1"/>
      <c r="O90" s="72" t="s">
        <v>60</v>
      </c>
      <c r="P90" s="73">
        <f>IF(P89/B75=0,"",P89/B75)</f>
        <v>0.4</v>
      </c>
      <c r="Q90" s="74">
        <f>IF(P89/Q89=0,"",P89/Q89)</f>
        <v>1</v>
      </c>
      <c r="R90" s="75" t="s">
        <v>61</v>
      </c>
    </row>
    <row r="91" spans="1:18" ht="15.75" customHeight="1">
      <c r="A91" s="40">
        <v>2101</v>
      </c>
      <c r="B91" s="42"/>
      <c r="C91" s="42"/>
      <c r="D91" s="42"/>
      <c r="E91" s="42"/>
      <c r="F91" s="42"/>
      <c r="G91" s="42"/>
      <c r="H91" s="42"/>
      <c r="I91" s="42"/>
      <c r="J91" s="42"/>
      <c r="K91" s="43"/>
      <c r="L91" s="76"/>
      <c r="M91" s="77"/>
      <c r="N91" s="78"/>
      <c r="O91" s="77"/>
      <c r="P91" s="78"/>
      <c r="Q91" s="78"/>
      <c r="R91" s="79"/>
    </row>
    <row r="92" spans="1:18" ht="18" customHeight="1">
      <c r="A92" s="28"/>
      <c r="B92" s="1"/>
      <c r="C92" s="1"/>
      <c r="D92" s="151" t="s">
        <v>83</v>
      </c>
      <c r="E92" s="152"/>
      <c r="F92" s="152"/>
      <c r="G92" s="152"/>
      <c r="H92" s="152"/>
      <c r="I92" s="152"/>
      <c r="J92" s="153"/>
      <c r="K92" s="80">
        <f>SUM(K75:K88)</f>
        <v>2</v>
      </c>
      <c r="L92" s="81" t="str">
        <f>IF(K83=0,"0%",K83/B75)</f>
        <v>0%</v>
      </c>
      <c r="M92" s="81">
        <f>IF(K92=0,"",K92/B75)</f>
        <v>0.4</v>
      </c>
      <c r="N92" s="81" t="str">
        <f>IF(K83=0,"",M92-L92)</f>
        <v/>
      </c>
      <c r="O92" s="2"/>
      <c r="P92" s="1"/>
      <c r="Q92" s="25"/>
      <c r="R92" s="2"/>
    </row>
    <row r="93" spans="1:18" ht="12.75" customHeight="1"/>
    <row r="94" spans="1:18" ht="12.75" customHeight="1"/>
    <row r="95" spans="1:18" ht="26.25" customHeight="1">
      <c r="B95" s="154" t="s">
        <v>72</v>
      </c>
      <c r="C95" s="155"/>
      <c r="D95" s="155"/>
      <c r="E95" s="155"/>
      <c r="F95" s="155"/>
      <c r="G95" s="155"/>
      <c r="H95" s="155"/>
      <c r="I95" s="155"/>
      <c r="J95" s="155"/>
      <c r="K95" s="39" t="s">
        <v>63</v>
      </c>
      <c r="L95" s="2"/>
      <c r="M95" s="2"/>
      <c r="N95" s="1"/>
      <c r="O95" s="2"/>
      <c r="P95" s="1"/>
      <c r="Q95" s="1"/>
      <c r="R95" s="1"/>
    </row>
    <row r="96" spans="1:18" ht="20.25" customHeight="1">
      <c r="A96" s="156" t="s">
        <v>9</v>
      </c>
      <c r="B96" s="157" t="s">
        <v>73</v>
      </c>
      <c r="C96" s="152"/>
      <c r="D96" s="152"/>
      <c r="E96" s="152"/>
      <c r="F96" s="152"/>
      <c r="G96" s="152"/>
      <c r="H96" s="152"/>
      <c r="I96" s="152"/>
      <c r="J96" s="153"/>
      <c r="K96" s="158" t="s">
        <v>10</v>
      </c>
      <c r="L96" s="150" t="s">
        <v>2</v>
      </c>
      <c r="M96" s="150" t="s">
        <v>3</v>
      </c>
      <c r="N96" s="159" t="s">
        <v>4</v>
      </c>
      <c r="O96" s="150" t="s">
        <v>5</v>
      </c>
      <c r="P96" s="148" t="s">
        <v>6</v>
      </c>
      <c r="Q96" s="148" t="s">
        <v>7</v>
      </c>
      <c r="R96" s="150" t="s">
        <v>8</v>
      </c>
    </row>
    <row r="97" spans="1:19" ht="15.75" customHeight="1">
      <c r="A97" s="149"/>
      <c r="B97" s="40" t="s">
        <v>74</v>
      </c>
      <c r="C97" s="40" t="s">
        <v>75</v>
      </c>
      <c r="D97" s="40" t="s">
        <v>76</v>
      </c>
      <c r="E97" s="40" t="s">
        <v>77</v>
      </c>
      <c r="F97" s="40" t="s">
        <v>78</v>
      </c>
      <c r="G97" s="40" t="s">
        <v>79</v>
      </c>
      <c r="H97" s="40" t="s">
        <v>80</v>
      </c>
      <c r="I97" s="40" t="s">
        <v>81</v>
      </c>
      <c r="J97" s="40" t="s">
        <v>82</v>
      </c>
      <c r="K97" s="149"/>
      <c r="L97" s="149"/>
      <c r="M97" s="149"/>
      <c r="N97" s="149"/>
      <c r="O97" s="149"/>
      <c r="P97" s="149"/>
      <c r="Q97" s="149"/>
      <c r="R97" s="149"/>
    </row>
    <row r="98" spans="1:19" ht="15.75" customHeight="1">
      <c r="A98" s="40">
        <v>1302</v>
      </c>
      <c r="B98" s="41">
        <v>20</v>
      </c>
      <c r="C98" s="42"/>
      <c r="D98" s="42"/>
      <c r="E98" s="42"/>
      <c r="F98" s="42"/>
      <c r="G98" s="42"/>
      <c r="H98" s="42"/>
      <c r="I98" s="42"/>
      <c r="J98" s="42"/>
      <c r="K98" s="43"/>
      <c r="L98" s="44"/>
      <c r="M98" s="45"/>
      <c r="N98" s="46"/>
      <c r="O98" s="47"/>
      <c r="P98" s="48">
        <f>B98</f>
        <v>20</v>
      </c>
      <c r="Q98" s="49"/>
      <c r="R98" s="47"/>
    </row>
    <row r="99" spans="1:19" ht="15.75" customHeight="1">
      <c r="A99" s="40">
        <v>1401</v>
      </c>
      <c r="B99" s="42"/>
      <c r="C99" s="42">
        <v>15</v>
      </c>
      <c r="D99" s="42"/>
      <c r="E99" s="42"/>
      <c r="F99" s="42"/>
      <c r="G99" s="42"/>
      <c r="H99" s="42"/>
      <c r="I99" s="42"/>
      <c r="J99" s="42"/>
      <c r="K99" s="43"/>
      <c r="L99" s="50"/>
      <c r="M99" s="2"/>
      <c r="N99" s="51"/>
      <c r="O99" s="52">
        <f>IF(C99=0,"",C99/B98)</f>
        <v>0.75</v>
      </c>
      <c r="P99" s="53">
        <v>15</v>
      </c>
      <c r="Q99" s="54">
        <f t="shared" ref="Q99:Q106" si="8">IF(P99=0,"",P99/P98)</f>
        <v>0.75</v>
      </c>
      <c r="R99" s="54">
        <f t="shared" ref="R99:R106" si="9">IF(P99=0,"",100%-Q99)</f>
        <v>0.25</v>
      </c>
    </row>
    <row r="100" spans="1:19" ht="15.75" customHeight="1">
      <c r="A100" s="40">
        <v>1402</v>
      </c>
      <c r="B100" s="42"/>
      <c r="C100" s="42"/>
      <c r="D100" s="42">
        <v>14</v>
      </c>
      <c r="E100" s="42"/>
      <c r="F100" s="42"/>
      <c r="G100" s="42"/>
      <c r="H100" s="42"/>
      <c r="I100" s="42"/>
      <c r="J100" s="42"/>
      <c r="K100" s="43"/>
      <c r="L100" s="50"/>
      <c r="M100" s="2"/>
      <c r="N100" s="51"/>
      <c r="O100" s="52">
        <f>IF(D100=0,"",D100/C99)</f>
        <v>0.93333333333333335</v>
      </c>
      <c r="P100" s="53">
        <v>14</v>
      </c>
      <c r="Q100" s="54">
        <f t="shared" si="8"/>
        <v>0.93333333333333335</v>
      </c>
      <c r="R100" s="54">
        <f t="shared" si="9"/>
        <v>6.6666666666666652E-2</v>
      </c>
      <c r="S100" s="8">
        <f>P100/P98</f>
        <v>0.7</v>
      </c>
    </row>
    <row r="101" spans="1:19" ht="15.75" customHeight="1">
      <c r="A101" s="40">
        <v>1501</v>
      </c>
      <c r="B101" s="42"/>
      <c r="C101" s="42"/>
      <c r="D101" s="42"/>
      <c r="E101" s="42">
        <v>14</v>
      </c>
      <c r="F101" s="42"/>
      <c r="G101" s="42"/>
      <c r="H101" s="42"/>
      <c r="I101" s="42"/>
      <c r="J101" s="42"/>
      <c r="K101" s="43"/>
      <c r="L101" s="50"/>
      <c r="M101" s="2"/>
      <c r="N101" s="51"/>
      <c r="O101" s="52">
        <f>IF(E101=0,"",E101/D100)</f>
        <v>1</v>
      </c>
      <c r="P101" s="53">
        <v>14</v>
      </c>
      <c r="Q101" s="54">
        <f t="shared" si="8"/>
        <v>1</v>
      </c>
      <c r="R101" s="54">
        <f t="shared" si="9"/>
        <v>0</v>
      </c>
    </row>
    <row r="102" spans="1:19" ht="15.75" customHeight="1">
      <c r="A102" s="40">
        <v>1502</v>
      </c>
      <c r="B102" s="42"/>
      <c r="C102" s="42"/>
      <c r="D102" s="42"/>
      <c r="E102" s="42"/>
      <c r="F102" s="42">
        <v>13</v>
      </c>
      <c r="G102" s="42"/>
      <c r="H102" s="42"/>
      <c r="I102" s="42"/>
      <c r="J102" s="42"/>
      <c r="K102" s="43"/>
      <c r="L102" s="50"/>
      <c r="M102" s="2"/>
      <c r="N102" s="51"/>
      <c r="O102" s="52">
        <f>IF(F102=0,"",F102/E101)</f>
        <v>0.9285714285714286</v>
      </c>
      <c r="P102" s="53">
        <v>13</v>
      </c>
      <c r="Q102" s="54">
        <f t="shared" si="8"/>
        <v>0.9285714285714286</v>
      </c>
      <c r="R102" s="54">
        <f t="shared" si="9"/>
        <v>7.1428571428571397E-2</v>
      </c>
    </row>
    <row r="103" spans="1:19" ht="15.75" customHeight="1">
      <c r="A103" s="40">
        <v>1601</v>
      </c>
      <c r="B103" s="42"/>
      <c r="C103" s="42"/>
      <c r="D103" s="42"/>
      <c r="E103" s="42"/>
      <c r="F103" s="42"/>
      <c r="G103" s="42">
        <v>13</v>
      </c>
      <c r="H103" s="42"/>
      <c r="I103" s="42"/>
      <c r="J103" s="42"/>
      <c r="K103" s="43"/>
      <c r="L103" s="50"/>
      <c r="M103" s="2"/>
      <c r="N103" s="51"/>
      <c r="O103" s="52">
        <f>IF(G103=0,"",G103/F102)</f>
        <v>1</v>
      </c>
      <c r="P103" s="53">
        <v>13</v>
      </c>
      <c r="Q103" s="54">
        <f t="shared" si="8"/>
        <v>1</v>
      </c>
      <c r="R103" s="54">
        <f t="shared" si="9"/>
        <v>0</v>
      </c>
    </row>
    <row r="104" spans="1:19" ht="15.75" customHeight="1">
      <c r="A104" s="40">
        <v>1602</v>
      </c>
      <c r="B104" s="42"/>
      <c r="C104" s="42"/>
      <c r="D104" s="42"/>
      <c r="E104" s="42"/>
      <c r="F104" s="42"/>
      <c r="G104" s="42"/>
      <c r="H104" s="42">
        <v>12</v>
      </c>
      <c r="I104" s="42"/>
      <c r="J104" s="42"/>
      <c r="K104" s="43"/>
      <c r="L104" s="50"/>
      <c r="M104" s="2"/>
      <c r="N104" s="51"/>
      <c r="O104" s="52">
        <f>IF(H104=0,"",H104/G103)</f>
        <v>0.92307692307692313</v>
      </c>
      <c r="P104" s="53">
        <v>13</v>
      </c>
      <c r="Q104" s="54">
        <f t="shared" si="8"/>
        <v>1</v>
      </c>
      <c r="R104" s="54">
        <f t="shared" si="9"/>
        <v>0</v>
      </c>
    </row>
    <row r="105" spans="1:19" ht="15.75" customHeight="1">
      <c r="A105" s="40">
        <v>1701</v>
      </c>
      <c r="B105" s="42"/>
      <c r="C105" s="42"/>
      <c r="D105" s="42"/>
      <c r="E105" s="42"/>
      <c r="F105" s="42"/>
      <c r="G105" s="42"/>
      <c r="H105" s="42"/>
      <c r="I105" s="42">
        <v>12</v>
      </c>
      <c r="J105" s="42"/>
      <c r="K105" s="43"/>
      <c r="L105" s="50"/>
      <c r="M105" s="2"/>
      <c r="N105" s="51"/>
      <c r="O105" s="52">
        <f>IF(I105=0,"",I105/H104)</f>
        <v>1</v>
      </c>
      <c r="P105" s="53">
        <v>13</v>
      </c>
      <c r="Q105" s="54">
        <f t="shared" si="8"/>
        <v>1</v>
      </c>
      <c r="R105" s="54">
        <f t="shared" si="9"/>
        <v>0</v>
      </c>
    </row>
    <row r="106" spans="1:19" ht="15.75" customHeight="1">
      <c r="A106" s="40">
        <v>1702</v>
      </c>
      <c r="B106" s="42"/>
      <c r="C106" s="42"/>
      <c r="D106" s="42"/>
      <c r="E106" s="42"/>
      <c r="F106" s="42"/>
      <c r="G106" s="42"/>
      <c r="H106" s="42"/>
      <c r="I106" s="42"/>
      <c r="J106" s="42">
        <v>12</v>
      </c>
      <c r="K106" s="43">
        <v>9</v>
      </c>
      <c r="L106" s="50"/>
      <c r="M106" s="2"/>
      <c r="N106" s="51"/>
      <c r="O106" s="55">
        <f>IF(J106=0,"",J106/I105)</f>
        <v>1</v>
      </c>
      <c r="P106" s="53">
        <v>13</v>
      </c>
      <c r="Q106" s="56">
        <f t="shared" si="8"/>
        <v>1</v>
      </c>
      <c r="R106" s="56">
        <f t="shared" si="9"/>
        <v>0</v>
      </c>
    </row>
    <row r="107" spans="1:19" ht="15.75" customHeight="1">
      <c r="A107" s="40">
        <v>1801</v>
      </c>
      <c r="B107" s="42"/>
      <c r="C107" s="42"/>
      <c r="D107" s="42"/>
      <c r="E107" s="42"/>
      <c r="F107" s="42"/>
      <c r="G107" s="42"/>
      <c r="H107" s="42"/>
      <c r="I107" s="42"/>
      <c r="J107" s="42">
        <v>1</v>
      </c>
      <c r="K107" s="43">
        <v>2</v>
      </c>
      <c r="L107" s="50"/>
      <c r="M107" s="2"/>
      <c r="N107" s="1"/>
      <c r="O107" s="83"/>
      <c r="P107" s="58">
        <v>4</v>
      </c>
      <c r="Q107" s="84"/>
      <c r="R107" s="85"/>
    </row>
    <row r="108" spans="1:19" ht="15.75" customHeight="1">
      <c r="A108" s="40">
        <v>1802</v>
      </c>
      <c r="B108" s="42"/>
      <c r="C108" s="42"/>
      <c r="D108" s="42"/>
      <c r="E108" s="42"/>
      <c r="F108" s="42"/>
      <c r="G108" s="42"/>
      <c r="H108" s="42"/>
      <c r="I108" s="42"/>
      <c r="J108" s="42">
        <v>1</v>
      </c>
      <c r="K108" s="43">
        <v>1</v>
      </c>
      <c r="L108" s="50"/>
      <c r="M108" s="2"/>
      <c r="N108" s="1"/>
      <c r="O108" s="61"/>
      <c r="P108" s="62">
        <v>2</v>
      </c>
      <c r="Q108" s="63"/>
      <c r="R108" s="61"/>
    </row>
    <row r="109" spans="1:19" ht="15.75" customHeight="1">
      <c r="A109" s="40">
        <v>1901</v>
      </c>
      <c r="B109" s="42"/>
      <c r="C109" s="42"/>
      <c r="D109" s="42"/>
      <c r="E109" s="42"/>
      <c r="F109" s="42"/>
      <c r="G109" s="42"/>
      <c r="H109" s="42"/>
      <c r="I109" s="42"/>
      <c r="J109" s="42">
        <v>1</v>
      </c>
      <c r="K109" s="43">
        <v>1</v>
      </c>
      <c r="L109" s="50"/>
      <c r="M109" s="2"/>
      <c r="N109" s="1"/>
      <c r="O109" s="61"/>
      <c r="P109" s="62">
        <v>1</v>
      </c>
      <c r="Q109" s="63"/>
      <c r="R109" s="61"/>
    </row>
    <row r="110" spans="1:19" ht="15.75" customHeight="1">
      <c r="A110" s="40">
        <v>1902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50"/>
      <c r="M110" s="2"/>
      <c r="N110" s="1"/>
      <c r="O110" s="61"/>
      <c r="P110" s="62"/>
      <c r="Q110" s="63"/>
      <c r="R110" s="61"/>
    </row>
    <row r="111" spans="1:19" ht="15.75" customHeight="1">
      <c r="A111" s="40">
        <v>2001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3"/>
      <c r="L111" s="50"/>
      <c r="M111" s="2"/>
      <c r="N111" s="1"/>
      <c r="O111" s="64"/>
      <c r="P111" s="65"/>
      <c r="Q111" s="66"/>
      <c r="R111" s="67"/>
    </row>
    <row r="112" spans="1:19" ht="15.75" customHeight="1">
      <c r="A112" s="40">
        <v>2002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3"/>
      <c r="L112" s="50"/>
      <c r="M112" s="2"/>
      <c r="N112" s="1"/>
      <c r="O112" s="68" t="s">
        <v>58</v>
      </c>
      <c r="P112" s="69">
        <v>9</v>
      </c>
      <c r="Q112" s="70">
        <f>K115</f>
        <v>13</v>
      </c>
      <c r="R112" s="71" t="s">
        <v>10</v>
      </c>
    </row>
    <row r="113" spans="1:19" ht="15.75" customHeight="1">
      <c r="A113" s="40">
        <v>2101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3"/>
      <c r="L113" s="50"/>
      <c r="M113" s="2"/>
      <c r="N113" s="1"/>
      <c r="O113" s="72" t="s">
        <v>60</v>
      </c>
      <c r="P113" s="73">
        <f>IF(P112/B98=0,"",P112/B98)</f>
        <v>0.45</v>
      </c>
      <c r="Q113" s="74">
        <f>IF(P112/Q112=0,"",P112/Q112)</f>
        <v>0.69230769230769229</v>
      </c>
      <c r="R113" s="75" t="s">
        <v>61</v>
      </c>
    </row>
    <row r="114" spans="1:19" ht="15.75" customHeight="1">
      <c r="A114" s="40">
        <v>2102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3"/>
      <c r="L114" s="76"/>
      <c r="M114" s="77"/>
      <c r="N114" s="78"/>
      <c r="O114" s="77"/>
      <c r="P114" s="78"/>
      <c r="Q114" s="78"/>
      <c r="R114" s="79"/>
    </row>
    <row r="115" spans="1:19" ht="18" customHeight="1">
      <c r="A115" s="28"/>
      <c r="B115" s="1"/>
      <c r="C115" s="1"/>
      <c r="D115" s="151" t="s">
        <v>83</v>
      </c>
      <c r="E115" s="152"/>
      <c r="F115" s="152"/>
      <c r="G115" s="152"/>
      <c r="H115" s="152"/>
      <c r="I115" s="152"/>
      <c r="J115" s="153"/>
      <c r="K115" s="80">
        <f>SUM(K98:K111)</f>
        <v>13</v>
      </c>
      <c r="L115" s="81">
        <f>IF(K106=0,"",K106/B98)</f>
        <v>0.45</v>
      </c>
      <c r="M115" s="81">
        <f>IF(K115=0,"",K115/B98)</f>
        <v>0.65</v>
      </c>
      <c r="N115" s="81">
        <f>IF(K106=0,"",M115-L115)</f>
        <v>0.2</v>
      </c>
      <c r="O115" s="2"/>
      <c r="P115" s="1"/>
      <c r="Q115" s="25"/>
      <c r="R115" s="2"/>
    </row>
    <row r="116" spans="1:19" ht="18" customHeight="1">
      <c r="A116" s="28"/>
      <c r="B116" s="1"/>
      <c r="C116" s="1"/>
      <c r="D116" s="93"/>
      <c r="E116" s="93"/>
      <c r="F116" s="93"/>
      <c r="G116" s="93"/>
      <c r="H116" s="93"/>
      <c r="I116" s="93"/>
      <c r="J116" s="93"/>
      <c r="K116" s="94"/>
      <c r="L116" s="95"/>
      <c r="M116" s="95"/>
      <c r="N116" s="95"/>
      <c r="O116" s="2"/>
      <c r="P116" s="1"/>
      <c r="Q116" s="25"/>
      <c r="R116" s="2"/>
    </row>
    <row r="117" spans="1:19" ht="12.75" customHeight="1"/>
    <row r="118" spans="1:19" ht="26.25" customHeight="1">
      <c r="B118" s="154" t="s">
        <v>72</v>
      </c>
      <c r="C118" s="155"/>
      <c r="D118" s="155"/>
      <c r="E118" s="155"/>
      <c r="F118" s="155"/>
      <c r="G118" s="155"/>
      <c r="H118" s="155"/>
      <c r="I118" s="155"/>
      <c r="J118" s="155"/>
      <c r="K118" s="39" t="s">
        <v>64</v>
      </c>
      <c r="L118" s="2"/>
      <c r="M118" s="2"/>
      <c r="N118" s="117" t="s">
        <v>98</v>
      </c>
      <c r="O118" s="2"/>
      <c r="P118" s="1"/>
      <c r="Q118" s="1"/>
      <c r="R118" s="1"/>
    </row>
    <row r="119" spans="1:19" ht="20.25" customHeight="1">
      <c r="A119" s="156" t="s">
        <v>9</v>
      </c>
      <c r="B119" s="157" t="s">
        <v>73</v>
      </c>
      <c r="C119" s="152"/>
      <c r="D119" s="152"/>
      <c r="E119" s="152"/>
      <c r="F119" s="152"/>
      <c r="G119" s="152"/>
      <c r="H119" s="152"/>
      <c r="I119" s="152"/>
      <c r="J119" s="153"/>
      <c r="K119" s="158" t="s">
        <v>10</v>
      </c>
      <c r="L119" s="150" t="s">
        <v>2</v>
      </c>
      <c r="M119" s="150" t="s">
        <v>3</v>
      </c>
      <c r="N119" s="159" t="s">
        <v>4</v>
      </c>
      <c r="O119" s="150" t="s">
        <v>5</v>
      </c>
      <c r="P119" s="148" t="s">
        <v>6</v>
      </c>
      <c r="Q119" s="148" t="s">
        <v>7</v>
      </c>
      <c r="R119" s="150" t="s">
        <v>8</v>
      </c>
    </row>
    <row r="120" spans="1:19" ht="15.75" customHeight="1">
      <c r="A120" s="149"/>
      <c r="B120" s="40" t="s">
        <v>74</v>
      </c>
      <c r="C120" s="40" t="s">
        <v>75</v>
      </c>
      <c r="D120" s="40" t="s">
        <v>76</v>
      </c>
      <c r="E120" s="40" t="s">
        <v>77</v>
      </c>
      <c r="F120" s="40" t="s">
        <v>78</v>
      </c>
      <c r="G120" s="40" t="s">
        <v>79</v>
      </c>
      <c r="H120" s="40" t="s">
        <v>80</v>
      </c>
      <c r="I120" s="40" t="s">
        <v>81</v>
      </c>
      <c r="J120" s="40" t="s">
        <v>82</v>
      </c>
      <c r="K120" s="149"/>
      <c r="L120" s="149"/>
      <c r="M120" s="149"/>
      <c r="N120" s="149"/>
      <c r="O120" s="149"/>
      <c r="P120" s="149"/>
      <c r="Q120" s="149"/>
      <c r="R120" s="149"/>
    </row>
    <row r="121" spans="1:19" ht="15.75" customHeight="1">
      <c r="A121" s="40">
        <v>1401</v>
      </c>
      <c r="B121" s="41"/>
      <c r="C121" s="41"/>
      <c r="D121" s="41"/>
      <c r="E121" s="41"/>
      <c r="F121" s="41"/>
      <c r="G121" s="41"/>
      <c r="H121" s="41"/>
      <c r="I121" s="42"/>
      <c r="J121" s="42"/>
      <c r="K121" s="43"/>
      <c r="L121" s="44"/>
      <c r="M121" s="45"/>
      <c r="N121" s="46"/>
      <c r="O121" s="47"/>
      <c r="P121" s="48">
        <f>B121</f>
        <v>0</v>
      </c>
      <c r="Q121" s="49"/>
      <c r="R121" s="47"/>
    </row>
    <row r="122" spans="1:19" ht="15.75" customHeight="1">
      <c r="A122" s="40">
        <v>1402</v>
      </c>
      <c r="B122" s="41"/>
      <c r="C122" s="41"/>
      <c r="D122" s="41"/>
      <c r="E122" s="41"/>
      <c r="F122" s="41"/>
      <c r="G122" s="41"/>
      <c r="H122" s="41"/>
      <c r="I122" s="42"/>
      <c r="J122" s="42"/>
      <c r="K122" s="43"/>
      <c r="L122" s="50"/>
      <c r="M122" s="2"/>
      <c r="N122" s="51"/>
      <c r="O122" s="52" t="str">
        <f>IF(C122=0,"",C122/B121)</f>
        <v/>
      </c>
      <c r="P122" s="53"/>
      <c r="Q122" s="54" t="str">
        <f t="shared" ref="Q122:Q129" si="10">IF(P122=0,"",P122/P121)</f>
        <v/>
      </c>
      <c r="R122" s="54" t="str">
        <f t="shared" ref="R122:R129" si="11">IF(P122=0,"",100%-Q122)</f>
        <v/>
      </c>
    </row>
    <row r="123" spans="1:19" ht="15.75" customHeight="1">
      <c r="A123" s="40">
        <v>1501</v>
      </c>
      <c r="B123" s="41"/>
      <c r="C123" s="41"/>
      <c r="D123" s="41"/>
      <c r="E123" s="41"/>
      <c r="F123" s="41"/>
      <c r="G123" s="41"/>
      <c r="H123" s="41"/>
      <c r="I123" s="42"/>
      <c r="J123" s="42"/>
      <c r="K123" s="43"/>
      <c r="L123" s="50"/>
      <c r="M123" s="2"/>
      <c r="N123" s="51"/>
      <c r="O123" s="52" t="str">
        <f>IF(D123=0,"",D123/C122)</f>
        <v/>
      </c>
      <c r="P123" s="53"/>
      <c r="Q123" s="54" t="str">
        <f t="shared" si="10"/>
        <v/>
      </c>
      <c r="R123" s="54" t="str">
        <f t="shared" si="11"/>
        <v/>
      </c>
      <c r="S123" s="8" t="e">
        <f>P123/P121</f>
        <v>#DIV/0!</v>
      </c>
    </row>
    <row r="124" spans="1:19" ht="15.75" customHeight="1">
      <c r="A124" s="40">
        <v>1502</v>
      </c>
      <c r="B124" s="41"/>
      <c r="C124" s="41"/>
      <c r="D124" s="41"/>
      <c r="E124" s="41"/>
      <c r="F124" s="41"/>
      <c r="G124" s="41"/>
      <c r="H124" s="41"/>
      <c r="I124" s="42"/>
      <c r="J124" s="42"/>
      <c r="K124" s="43"/>
      <c r="L124" s="50"/>
      <c r="M124" s="2"/>
      <c r="N124" s="51"/>
      <c r="O124" s="52" t="str">
        <f>IF(E124=0,"",E124/D123)</f>
        <v/>
      </c>
      <c r="P124" s="53"/>
      <c r="Q124" s="54" t="str">
        <f t="shared" si="10"/>
        <v/>
      </c>
      <c r="R124" s="54" t="str">
        <f t="shared" si="11"/>
        <v/>
      </c>
    </row>
    <row r="125" spans="1:19" ht="15.75" customHeight="1">
      <c r="A125" s="40">
        <v>1601</v>
      </c>
      <c r="B125" s="41"/>
      <c r="C125" s="41"/>
      <c r="D125" s="41"/>
      <c r="E125" s="41"/>
      <c r="F125" s="41"/>
      <c r="G125" s="41"/>
      <c r="H125" s="41"/>
      <c r="I125" s="42"/>
      <c r="J125" s="42"/>
      <c r="K125" s="43"/>
      <c r="L125" s="50"/>
      <c r="M125" s="2"/>
      <c r="N125" s="51"/>
      <c r="O125" s="52" t="str">
        <f>IF(F125=0,"",F125/E124)</f>
        <v/>
      </c>
      <c r="P125" s="53"/>
      <c r="Q125" s="54" t="str">
        <f t="shared" si="10"/>
        <v/>
      </c>
      <c r="R125" s="54" t="str">
        <f t="shared" si="11"/>
        <v/>
      </c>
    </row>
    <row r="126" spans="1:19" ht="15.75" customHeight="1">
      <c r="A126" s="40">
        <v>1602</v>
      </c>
      <c r="B126" s="41"/>
      <c r="C126" s="41"/>
      <c r="D126" s="41"/>
      <c r="E126" s="41"/>
      <c r="F126" s="41"/>
      <c r="G126" s="41"/>
      <c r="H126" s="41"/>
      <c r="I126" s="42"/>
      <c r="J126" s="42"/>
      <c r="K126" s="43"/>
      <c r="L126" s="50"/>
      <c r="M126" s="2"/>
      <c r="N126" s="51"/>
      <c r="O126" s="52" t="str">
        <f>IF(G126=0,"",G126/F125)</f>
        <v/>
      </c>
      <c r="P126" s="53"/>
      <c r="Q126" s="54" t="str">
        <f t="shared" si="10"/>
        <v/>
      </c>
      <c r="R126" s="54" t="str">
        <f t="shared" si="11"/>
        <v/>
      </c>
    </row>
    <row r="127" spans="1:19" ht="15.75" customHeight="1">
      <c r="A127" s="40">
        <v>1701</v>
      </c>
      <c r="B127" s="41"/>
      <c r="C127" s="41"/>
      <c r="D127" s="41"/>
      <c r="E127" s="41"/>
      <c r="F127" s="41"/>
      <c r="G127" s="41"/>
      <c r="H127" s="41"/>
      <c r="I127" s="42"/>
      <c r="J127" s="42"/>
      <c r="K127" s="43"/>
      <c r="L127" s="50"/>
      <c r="M127" s="2"/>
      <c r="N127" s="51"/>
      <c r="O127" s="52" t="str">
        <f>IF(H127=0,"",H127/G126)</f>
        <v/>
      </c>
      <c r="P127" s="53"/>
      <c r="Q127" s="54" t="str">
        <f t="shared" si="10"/>
        <v/>
      </c>
      <c r="R127" s="54" t="str">
        <f t="shared" si="11"/>
        <v/>
      </c>
    </row>
    <row r="128" spans="1:19" ht="15.75" customHeight="1">
      <c r="A128" s="40">
        <v>1702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3"/>
      <c r="L128" s="50"/>
      <c r="M128" s="2"/>
      <c r="N128" s="51"/>
      <c r="O128" s="52" t="str">
        <f>IF(I128=0,"",I128/H127)</f>
        <v/>
      </c>
      <c r="P128" s="53"/>
      <c r="Q128" s="54" t="str">
        <f t="shared" si="10"/>
        <v/>
      </c>
      <c r="R128" s="54" t="str">
        <f t="shared" si="11"/>
        <v/>
      </c>
    </row>
    <row r="129" spans="1:18" ht="15.75" customHeight="1">
      <c r="A129" s="40">
        <v>1801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3"/>
      <c r="L129" s="50"/>
      <c r="M129" s="2"/>
      <c r="N129" s="51"/>
      <c r="O129" s="55" t="str">
        <f>IF(J129=0,"",J129/I128)</f>
        <v/>
      </c>
      <c r="P129" s="53"/>
      <c r="Q129" s="56" t="str">
        <f t="shared" si="10"/>
        <v/>
      </c>
      <c r="R129" s="56" t="str">
        <f t="shared" si="11"/>
        <v/>
      </c>
    </row>
    <row r="130" spans="1:18" ht="15.75" customHeight="1">
      <c r="A130" s="40">
        <v>1802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3"/>
      <c r="L130" s="50"/>
      <c r="M130" s="2"/>
      <c r="N130" s="1"/>
      <c r="O130" s="83"/>
      <c r="P130" s="58"/>
      <c r="Q130" s="84"/>
      <c r="R130" s="85"/>
    </row>
    <row r="131" spans="1:18" ht="15.75" customHeight="1">
      <c r="A131" s="40">
        <v>1901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3"/>
      <c r="L131" s="50"/>
      <c r="M131" s="2"/>
      <c r="N131" s="1"/>
      <c r="O131" s="61"/>
      <c r="P131" s="62"/>
      <c r="Q131" s="63"/>
      <c r="R131" s="61"/>
    </row>
    <row r="132" spans="1:18" ht="15.75" customHeight="1">
      <c r="A132" s="40">
        <v>1902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3"/>
      <c r="L132" s="50"/>
      <c r="M132" s="2"/>
      <c r="N132" s="1"/>
      <c r="O132" s="61"/>
      <c r="P132" s="62"/>
      <c r="Q132" s="63"/>
      <c r="R132" s="61"/>
    </row>
    <row r="133" spans="1:18" ht="15.75" customHeight="1">
      <c r="A133" s="40">
        <v>2001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3"/>
      <c r="L133" s="50"/>
      <c r="M133" s="2"/>
      <c r="N133" s="1"/>
      <c r="O133" s="61"/>
      <c r="P133" s="62"/>
      <c r="Q133" s="63"/>
      <c r="R133" s="61"/>
    </row>
    <row r="134" spans="1:18" ht="15.75" customHeight="1">
      <c r="A134" s="40">
        <v>2002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3"/>
      <c r="L134" s="50"/>
      <c r="M134" s="2"/>
      <c r="N134" s="1"/>
      <c r="O134" s="64"/>
      <c r="P134" s="65"/>
      <c r="Q134" s="66"/>
      <c r="R134" s="67"/>
    </row>
    <row r="135" spans="1:18" ht="15.75" customHeight="1">
      <c r="A135" s="40">
        <v>2101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3"/>
      <c r="L135" s="50"/>
      <c r="M135" s="2"/>
      <c r="N135" s="1"/>
      <c r="O135" s="68" t="s">
        <v>58</v>
      </c>
      <c r="P135" s="69"/>
      <c r="Q135" s="70" t="str">
        <f>IF(SUM(K123:K135)=0,"",SUM(K123:K135))</f>
        <v/>
      </c>
      <c r="R135" s="71" t="s">
        <v>10</v>
      </c>
    </row>
    <row r="136" spans="1:18" ht="15.75" customHeight="1">
      <c r="A136" s="40">
        <v>2102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3"/>
      <c r="L136" s="50"/>
      <c r="M136" s="2"/>
      <c r="N136" s="1"/>
      <c r="O136" s="72" t="s">
        <v>60</v>
      </c>
      <c r="P136" s="73" t="e">
        <f>IF(P135/B121=0,"",P135/B121)</f>
        <v>#DIV/0!</v>
      </c>
      <c r="Q136" s="74" t="e">
        <f>IF(P135/Q135=0,"",P135/Q135)</f>
        <v>#VALUE!</v>
      </c>
      <c r="R136" s="75" t="s">
        <v>61</v>
      </c>
    </row>
    <row r="137" spans="1:18" ht="15.75" customHeight="1">
      <c r="A137" s="40">
        <v>2201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3"/>
      <c r="L137" s="76"/>
      <c r="M137" s="77"/>
      <c r="N137" s="78"/>
      <c r="O137" s="77"/>
      <c r="P137" s="78"/>
      <c r="Q137" s="78"/>
      <c r="R137" s="79"/>
    </row>
    <row r="138" spans="1:18" ht="18" customHeight="1">
      <c r="A138" s="28"/>
      <c r="B138" s="1"/>
      <c r="C138" s="1"/>
      <c r="D138" s="151" t="s">
        <v>83</v>
      </c>
      <c r="E138" s="152"/>
      <c r="F138" s="152"/>
      <c r="G138" s="152"/>
      <c r="H138" s="152"/>
      <c r="I138" s="152"/>
      <c r="J138" s="153"/>
      <c r="K138" s="80">
        <f>SUM(K121:K134)</f>
        <v>0</v>
      </c>
      <c r="L138" s="81" t="str">
        <f>IF(K129=0,"",K129/B121)</f>
        <v/>
      </c>
      <c r="M138" s="81" t="str">
        <f>IF(K138=0,"",K138/B121)</f>
        <v/>
      </c>
      <c r="N138" s="81" t="str">
        <f>IF(K129=0,"",M138-L138)</f>
        <v/>
      </c>
      <c r="O138" s="2"/>
      <c r="P138" s="1"/>
      <c r="Q138" s="25"/>
      <c r="R138" s="2"/>
    </row>
    <row r="139" spans="1:18" ht="12.75" customHeight="1"/>
    <row r="140" spans="1:18" ht="12.75" customHeight="1"/>
    <row r="141" spans="1:18" ht="26.25" customHeight="1">
      <c r="B141" s="154" t="s">
        <v>72</v>
      </c>
      <c r="C141" s="155"/>
      <c r="D141" s="155"/>
      <c r="E141" s="155"/>
      <c r="F141" s="155"/>
      <c r="G141" s="155"/>
      <c r="H141" s="155"/>
      <c r="I141" s="155"/>
      <c r="J141" s="155"/>
      <c r="K141" s="39" t="s">
        <v>68</v>
      </c>
      <c r="L141" s="2"/>
      <c r="M141" s="2"/>
      <c r="N141" s="1"/>
      <c r="O141" s="2"/>
      <c r="P141" s="1"/>
      <c r="Q141" s="1"/>
      <c r="R141" s="1"/>
    </row>
    <row r="142" spans="1:18" ht="20.25" customHeight="1">
      <c r="A142" s="156" t="s">
        <v>9</v>
      </c>
      <c r="B142" s="157" t="s">
        <v>73</v>
      </c>
      <c r="C142" s="152"/>
      <c r="D142" s="152"/>
      <c r="E142" s="152"/>
      <c r="F142" s="152"/>
      <c r="G142" s="152"/>
      <c r="H142" s="152"/>
      <c r="I142" s="152"/>
      <c r="J142" s="153"/>
      <c r="K142" s="158" t="s">
        <v>10</v>
      </c>
      <c r="L142" s="150" t="s">
        <v>2</v>
      </c>
      <c r="M142" s="150" t="s">
        <v>3</v>
      </c>
      <c r="N142" s="159" t="s">
        <v>4</v>
      </c>
      <c r="O142" s="150" t="s">
        <v>5</v>
      </c>
      <c r="P142" s="148" t="s">
        <v>6</v>
      </c>
      <c r="Q142" s="148" t="s">
        <v>7</v>
      </c>
      <c r="R142" s="150" t="s">
        <v>8</v>
      </c>
    </row>
    <row r="143" spans="1:18" ht="15.75" customHeight="1">
      <c r="A143" s="149"/>
      <c r="B143" s="40" t="s">
        <v>74</v>
      </c>
      <c r="C143" s="40" t="s">
        <v>75</v>
      </c>
      <c r="D143" s="40" t="s">
        <v>76</v>
      </c>
      <c r="E143" s="40" t="s">
        <v>77</v>
      </c>
      <c r="F143" s="40" t="s">
        <v>78</v>
      </c>
      <c r="G143" s="40" t="s">
        <v>79</v>
      </c>
      <c r="H143" s="40" t="s">
        <v>80</v>
      </c>
      <c r="I143" s="40" t="s">
        <v>81</v>
      </c>
      <c r="J143" s="40" t="s">
        <v>82</v>
      </c>
      <c r="K143" s="149"/>
      <c r="L143" s="149"/>
      <c r="M143" s="149"/>
      <c r="N143" s="149"/>
      <c r="O143" s="149"/>
      <c r="P143" s="149"/>
      <c r="Q143" s="149"/>
      <c r="R143" s="149"/>
    </row>
    <row r="144" spans="1:18" ht="15.75" customHeight="1">
      <c r="A144" s="40">
        <v>1402</v>
      </c>
      <c r="B144" s="41">
        <v>13</v>
      </c>
      <c r="C144" s="41"/>
      <c r="D144" s="41"/>
      <c r="E144" s="41"/>
      <c r="F144" s="41"/>
      <c r="G144" s="41"/>
      <c r="H144" s="41"/>
      <c r="I144" s="42"/>
      <c r="J144" s="42"/>
      <c r="K144" s="43"/>
      <c r="L144" s="44"/>
      <c r="M144" s="45"/>
      <c r="N144" s="46"/>
      <c r="O144" s="47"/>
      <c r="P144" s="48">
        <f>B144</f>
        <v>13</v>
      </c>
      <c r="Q144" s="49"/>
      <c r="R144" s="47"/>
    </row>
    <row r="145" spans="1:19" ht="15.75" customHeight="1">
      <c r="A145" s="40">
        <v>1501</v>
      </c>
      <c r="B145" s="41"/>
      <c r="C145" s="41">
        <v>10</v>
      </c>
      <c r="D145" s="41"/>
      <c r="E145" s="41"/>
      <c r="F145" s="41"/>
      <c r="G145" s="41"/>
      <c r="H145" s="41"/>
      <c r="I145" s="42"/>
      <c r="J145" s="42"/>
      <c r="K145" s="43"/>
      <c r="L145" s="50"/>
      <c r="M145" s="2"/>
      <c r="N145" s="51"/>
      <c r="O145" s="52">
        <f>IF(C145=0,"",C145/B144)</f>
        <v>0.76923076923076927</v>
      </c>
      <c r="P145" s="53">
        <v>10</v>
      </c>
      <c r="Q145" s="54">
        <f t="shared" ref="Q145:Q152" si="12">IF(P145=0,"",P145/P144)</f>
        <v>0.76923076923076927</v>
      </c>
      <c r="R145" s="54">
        <f t="shared" ref="R145:R152" si="13">IF(P145=0,"",100%-Q145)</f>
        <v>0.23076923076923073</v>
      </c>
    </row>
    <row r="146" spans="1:19" ht="15.75" customHeight="1">
      <c r="A146" s="40">
        <v>1502</v>
      </c>
      <c r="B146" s="41"/>
      <c r="C146" s="41"/>
      <c r="D146" s="41">
        <v>10</v>
      </c>
      <c r="E146" s="41"/>
      <c r="F146" s="41"/>
      <c r="G146" s="41"/>
      <c r="H146" s="41"/>
      <c r="I146" s="42"/>
      <c r="J146" s="42"/>
      <c r="K146" s="43"/>
      <c r="L146" s="50"/>
      <c r="M146" s="2"/>
      <c r="N146" s="51"/>
      <c r="O146" s="52">
        <f>IF(D146=0,"",D146/C145)</f>
        <v>1</v>
      </c>
      <c r="P146" s="53">
        <v>10</v>
      </c>
      <c r="Q146" s="54">
        <f t="shared" si="12"/>
        <v>1</v>
      </c>
      <c r="R146" s="54">
        <f t="shared" si="13"/>
        <v>0</v>
      </c>
      <c r="S146" s="8">
        <f>P146/P144</f>
        <v>0.76923076923076927</v>
      </c>
    </row>
    <row r="147" spans="1:19" ht="15.75" customHeight="1">
      <c r="A147" s="40">
        <v>1601</v>
      </c>
      <c r="B147" s="41"/>
      <c r="C147" s="41"/>
      <c r="D147" s="41"/>
      <c r="E147" s="41">
        <v>6</v>
      </c>
      <c r="F147" s="41"/>
      <c r="G147" s="41"/>
      <c r="H147" s="41"/>
      <c r="I147" s="42"/>
      <c r="J147" s="42"/>
      <c r="K147" s="43"/>
      <c r="L147" s="50"/>
      <c r="M147" s="2"/>
      <c r="N147" s="51"/>
      <c r="O147" s="52">
        <f>IF(E147=0,"",E147/D146)</f>
        <v>0.6</v>
      </c>
      <c r="P147" s="53">
        <v>10</v>
      </c>
      <c r="Q147" s="54">
        <f t="shared" si="12"/>
        <v>1</v>
      </c>
      <c r="R147" s="54">
        <f t="shared" si="13"/>
        <v>0</v>
      </c>
    </row>
    <row r="148" spans="1:19" ht="15.75" customHeight="1">
      <c r="A148" s="40">
        <v>1602</v>
      </c>
      <c r="B148" s="41"/>
      <c r="C148" s="41"/>
      <c r="D148" s="41"/>
      <c r="E148" s="41"/>
      <c r="F148" s="41">
        <v>5</v>
      </c>
      <c r="G148" s="41"/>
      <c r="H148" s="41"/>
      <c r="I148" s="42"/>
      <c r="J148" s="42"/>
      <c r="K148" s="43"/>
      <c r="L148" s="50"/>
      <c r="M148" s="2"/>
      <c r="N148" s="51"/>
      <c r="O148" s="52">
        <f>IF(F148=0,"",F148/E147)</f>
        <v>0.83333333333333337</v>
      </c>
      <c r="P148" s="53">
        <v>9</v>
      </c>
      <c r="Q148" s="54">
        <f t="shared" si="12"/>
        <v>0.9</v>
      </c>
      <c r="R148" s="54">
        <f t="shared" si="13"/>
        <v>9.9999999999999978E-2</v>
      </c>
    </row>
    <row r="149" spans="1:19" ht="15.75" customHeight="1">
      <c r="A149" s="40">
        <v>1701</v>
      </c>
      <c r="B149" s="41"/>
      <c r="C149" s="41"/>
      <c r="D149" s="41"/>
      <c r="E149" s="41"/>
      <c r="F149" s="41"/>
      <c r="G149" s="41">
        <v>4</v>
      </c>
      <c r="H149" s="41"/>
      <c r="I149" s="42"/>
      <c r="J149" s="42"/>
      <c r="K149" s="43"/>
      <c r="L149" s="50"/>
      <c r="M149" s="2"/>
      <c r="N149" s="51"/>
      <c r="O149" s="52">
        <f>IF(G149=0,"",G149/F148)</f>
        <v>0.8</v>
      </c>
      <c r="P149" s="53">
        <v>6</v>
      </c>
      <c r="Q149" s="54">
        <f t="shared" si="12"/>
        <v>0.66666666666666663</v>
      </c>
      <c r="R149" s="54">
        <f t="shared" si="13"/>
        <v>0.33333333333333337</v>
      </c>
    </row>
    <row r="150" spans="1:19" ht="15.75" customHeight="1">
      <c r="A150" s="40">
        <v>1702</v>
      </c>
      <c r="B150" s="41"/>
      <c r="C150" s="41"/>
      <c r="D150" s="41"/>
      <c r="E150" s="41"/>
      <c r="F150" s="41"/>
      <c r="G150" s="41"/>
      <c r="H150" s="41">
        <v>3</v>
      </c>
      <c r="I150" s="42"/>
      <c r="J150" s="42"/>
      <c r="K150" s="43"/>
      <c r="L150" s="50"/>
      <c r="M150" s="2"/>
      <c r="N150" s="51"/>
      <c r="O150" s="52">
        <f>IF(H150=0,"",H150/G149)</f>
        <v>0.75</v>
      </c>
      <c r="P150" s="53">
        <v>4</v>
      </c>
      <c r="Q150" s="54">
        <f t="shared" si="12"/>
        <v>0.66666666666666663</v>
      </c>
      <c r="R150" s="54">
        <f t="shared" si="13"/>
        <v>0.33333333333333337</v>
      </c>
    </row>
    <row r="151" spans="1:19" ht="15.75" customHeight="1">
      <c r="A151" s="40">
        <v>1801</v>
      </c>
      <c r="B151" s="42"/>
      <c r="C151" s="42"/>
      <c r="D151" s="42"/>
      <c r="E151" s="42"/>
      <c r="F151" s="42"/>
      <c r="G151" s="42"/>
      <c r="H151" s="42"/>
      <c r="I151" s="42">
        <v>3</v>
      </c>
      <c r="J151" s="42"/>
      <c r="K151" s="43"/>
      <c r="L151" s="50"/>
      <c r="M151" s="2"/>
      <c r="N151" s="51"/>
      <c r="O151" s="52">
        <f>IF(I151=0,"",I151/H150)</f>
        <v>1</v>
      </c>
      <c r="P151" s="53">
        <v>4</v>
      </c>
      <c r="Q151" s="54">
        <f t="shared" si="12"/>
        <v>1</v>
      </c>
      <c r="R151" s="54">
        <f t="shared" si="13"/>
        <v>0</v>
      </c>
    </row>
    <row r="152" spans="1:19" ht="15.75" customHeight="1">
      <c r="A152" s="40">
        <v>1802</v>
      </c>
      <c r="B152" s="42"/>
      <c r="C152" s="42"/>
      <c r="D152" s="42"/>
      <c r="E152" s="42"/>
      <c r="F152" s="42"/>
      <c r="G152" s="42"/>
      <c r="H152" s="42"/>
      <c r="I152" s="42"/>
      <c r="J152" s="42">
        <v>3</v>
      </c>
      <c r="K152" s="43">
        <v>3</v>
      </c>
      <c r="L152" s="50"/>
      <c r="M152" s="2"/>
      <c r="N152" s="51"/>
      <c r="O152" s="55">
        <f>IF(J152=0,"",J152/I151)</f>
        <v>1</v>
      </c>
      <c r="P152" s="53">
        <v>4</v>
      </c>
      <c r="Q152" s="56">
        <f t="shared" si="12"/>
        <v>1</v>
      </c>
      <c r="R152" s="56">
        <f t="shared" si="13"/>
        <v>0</v>
      </c>
    </row>
    <row r="153" spans="1:19" ht="15.75" customHeight="1">
      <c r="A153" s="40">
        <v>1901</v>
      </c>
      <c r="B153" s="42"/>
      <c r="C153" s="42"/>
      <c r="D153" s="42"/>
      <c r="E153" s="42"/>
      <c r="F153" s="42"/>
      <c r="G153" s="42"/>
      <c r="H153" s="42"/>
      <c r="I153" s="42"/>
      <c r="J153" s="42">
        <v>1</v>
      </c>
      <c r="K153" s="43">
        <v>1</v>
      </c>
      <c r="L153" s="50"/>
      <c r="M153" s="2"/>
      <c r="N153" s="1"/>
      <c r="O153" s="83"/>
      <c r="P153" s="58">
        <v>1</v>
      </c>
      <c r="Q153" s="84"/>
      <c r="R153" s="85"/>
    </row>
    <row r="154" spans="1:19" ht="15.75" customHeight="1">
      <c r="A154" s="40">
        <v>1902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3"/>
      <c r="L154" s="50"/>
      <c r="M154" s="2"/>
      <c r="N154" s="1"/>
      <c r="O154" s="61"/>
      <c r="P154" s="62"/>
      <c r="Q154" s="63"/>
      <c r="R154" s="61"/>
    </row>
    <row r="155" spans="1:19" ht="15.75" customHeight="1">
      <c r="A155" s="40">
        <v>2001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3"/>
      <c r="L155" s="50"/>
      <c r="M155" s="2"/>
      <c r="N155" s="1"/>
      <c r="O155" s="61"/>
      <c r="P155" s="62"/>
      <c r="Q155" s="63"/>
      <c r="R155" s="61"/>
    </row>
    <row r="156" spans="1:19" ht="15.75" customHeight="1">
      <c r="A156" s="40">
        <v>2002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3"/>
      <c r="L156" s="50"/>
      <c r="M156" s="2"/>
      <c r="N156" s="1"/>
      <c r="O156" s="61"/>
      <c r="P156" s="62"/>
      <c r="Q156" s="63"/>
      <c r="R156" s="61"/>
    </row>
    <row r="157" spans="1:19" ht="15.75" customHeight="1">
      <c r="A157" s="40">
        <v>2101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3"/>
      <c r="L157" s="50"/>
      <c r="M157" s="2"/>
      <c r="N157" s="1"/>
      <c r="O157" s="64"/>
      <c r="P157" s="65"/>
      <c r="Q157" s="66"/>
      <c r="R157" s="67"/>
    </row>
    <row r="158" spans="1:19" ht="15.75" customHeight="1">
      <c r="A158" s="40">
        <v>2102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3"/>
      <c r="L158" s="50"/>
      <c r="M158" s="2"/>
      <c r="N158" s="1"/>
      <c r="O158" s="68" t="s">
        <v>58</v>
      </c>
      <c r="P158" s="69">
        <v>2</v>
      </c>
      <c r="Q158" s="70">
        <f>IF(SUM(K146:K158)=0,"",SUM(K146:K158))</f>
        <v>4</v>
      </c>
      <c r="R158" s="71" t="s">
        <v>10</v>
      </c>
    </row>
    <row r="159" spans="1:19" ht="15.75" customHeight="1">
      <c r="A159" s="40">
        <v>2201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3"/>
      <c r="L159" s="50"/>
      <c r="M159" s="2"/>
      <c r="N159" s="1"/>
      <c r="O159" s="72" t="s">
        <v>60</v>
      </c>
      <c r="P159" s="73">
        <f>IF(P158/B144=0,"",P158/B144)</f>
        <v>0.15384615384615385</v>
      </c>
      <c r="Q159" s="74">
        <f>IF(P158/Q158=0,"",P158/Q158)</f>
        <v>0.5</v>
      </c>
      <c r="R159" s="75" t="s">
        <v>61</v>
      </c>
    </row>
    <row r="160" spans="1:19" ht="15.75" customHeight="1">
      <c r="A160" s="40">
        <v>2202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3"/>
      <c r="L160" s="76"/>
      <c r="M160" s="77"/>
      <c r="N160" s="78"/>
      <c r="O160" s="77"/>
      <c r="P160" s="78"/>
      <c r="Q160" s="78"/>
      <c r="R160" s="79"/>
    </row>
    <row r="161" spans="1:26" ht="18" customHeight="1">
      <c r="A161" s="28"/>
      <c r="B161" s="1"/>
      <c r="C161" s="1"/>
      <c r="D161" s="151" t="s">
        <v>83</v>
      </c>
      <c r="E161" s="152"/>
      <c r="F161" s="152"/>
      <c r="G161" s="152"/>
      <c r="H161" s="152"/>
      <c r="I161" s="152"/>
      <c r="J161" s="153"/>
      <c r="K161" s="80">
        <f>SUM(K144:K157)</f>
        <v>4</v>
      </c>
      <c r="L161" s="81">
        <f>IF(K152=0,"",K152/B144)</f>
        <v>0.23076923076923078</v>
      </c>
      <c r="M161" s="81">
        <f>IF(K161=0,"",K161/B144)</f>
        <v>0.30769230769230771</v>
      </c>
      <c r="N161" s="81">
        <f>IF(K152=0,"",M161-L161)</f>
        <v>7.6923076923076927E-2</v>
      </c>
      <c r="O161" s="2"/>
      <c r="P161" s="1"/>
      <c r="Q161" s="25"/>
      <c r="R161" s="2"/>
    </row>
    <row r="162" spans="1:26" ht="12.75" customHeight="1"/>
    <row r="163" spans="1:26" ht="12.75" customHeight="1"/>
    <row r="164" spans="1:26" ht="26.25" customHeight="1">
      <c r="B164" s="154" t="s">
        <v>72</v>
      </c>
      <c r="C164" s="155"/>
      <c r="D164" s="155"/>
      <c r="E164" s="155"/>
      <c r="F164" s="155"/>
      <c r="G164" s="155"/>
      <c r="H164" s="155"/>
      <c r="I164" s="155"/>
      <c r="J164" s="155"/>
      <c r="K164" s="39" t="s">
        <v>69</v>
      </c>
      <c r="L164" s="2"/>
      <c r="M164" s="2"/>
      <c r="N164" s="1"/>
      <c r="O164" s="2"/>
      <c r="P164" s="1"/>
      <c r="Q164" s="1"/>
      <c r="R164" s="1"/>
    </row>
    <row r="165" spans="1:26" ht="20.25" customHeight="1">
      <c r="A165" s="156" t="s">
        <v>9</v>
      </c>
      <c r="B165" s="157" t="s">
        <v>73</v>
      </c>
      <c r="C165" s="152"/>
      <c r="D165" s="152"/>
      <c r="E165" s="152"/>
      <c r="F165" s="152"/>
      <c r="G165" s="152"/>
      <c r="H165" s="152"/>
      <c r="I165" s="152"/>
      <c r="J165" s="153"/>
      <c r="K165" s="158" t="s">
        <v>10</v>
      </c>
      <c r="L165" s="150" t="s">
        <v>2</v>
      </c>
      <c r="M165" s="150" t="s">
        <v>3</v>
      </c>
      <c r="N165" s="159" t="s">
        <v>4</v>
      </c>
      <c r="O165" s="150" t="s">
        <v>5</v>
      </c>
      <c r="P165" s="148" t="s">
        <v>6</v>
      </c>
      <c r="Q165" s="148" t="s">
        <v>7</v>
      </c>
      <c r="R165" s="150" t="s">
        <v>8</v>
      </c>
    </row>
    <row r="166" spans="1:26" ht="15.75" customHeight="1">
      <c r="A166" s="149"/>
      <c r="B166" s="40" t="s">
        <v>74</v>
      </c>
      <c r="C166" s="40" t="s">
        <v>75</v>
      </c>
      <c r="D166" s="40" t="s">
        <v>76</v>
      </c>
      <c r="E166" s="40" t="s">
        <v>77</v>
      </c>
      <c r="F166" s="40" t="s">
        <v>78</v>
      </c>
      <c r="G166" s="40" t="s">
        <v>79</v>
      </c>
      <c r="H166" s="40" t="s">
        <v>80</v>
      </c>
      <c r="I166" s="40" t="s">
        <v>81</v>
      </c>
      <c r="J166" s="40" t="s">
        <v>82</v>
      </c>
      <c r="K166" s="149"/>
      <c r="L166" s="149"/>
      <c r="M166" s="149"/>
      <c r="N166" s="149"/>
      <c r="O166" s="149"/>
      <c r="P166" s="149"/>
      <c r="Q166" s="149"/>
      <c r="R166" s="149"/>
    </row>
    <row r="167" spans="1:26" ht="15.75" customHeight="1">
      <c r="A167" s="40">
        <v>1501</v>
      </c>
      <c r="B167" s="41">
        <v>5</v>
      </c>
      <c r="C167" s="41"/>
      <c r="D167" s="41"/>
      <c r="E167" s="41"/>
      <c r="F167" s="41"/>
      <c r="G167" s="41"/>
      <c r="H167" s="41"/>
      <c r="I167" s="41"/>
      <c r="J167" s="41"/>
      <c r="K167" s="97"/>
      <c r="L167" s="98"/>
      <c r="M167" s="45"/>
      <c r="N167" s="46"/>
      <c r="O167" s="47"/>
      <c r="P167" s="48">
        <f>B167</f>
        <v>5</v>
      </c>
      <c r="Q167" s="49"/>
      <c r="R167" s="47"/>
    </row>
    <row r="168" spans="1:26" ht="15.75" customHeight="1">
      <c r="A168" s="40">
        <v>1502</v>
      </c>
      <c r="B168" s="41"/>
      <c r="C168" s="41">
        <v>5</v>
      </c>
      <c r="D168" s="41"/>
      <c r="E168" s="41"/>
      <c r="F168" s="41"/>
      <c r="G168" s="41"/>
      <c r="H168" s="41"/>
      <c r="I168" s="41"/>
      <c r="J168" s="41"/>
      <c r="K168" s="97"/>
      <c r="L168" s="103"/>
      <c r="M168" s="2"/>
      <c r="N168" s="51"/>
      <c r="O168" s="52">
        <f>IF(C168=0,"",C168/B167)</f>
        <v>1</v>
      </c>
      <c r="P168" s="53">
        <v>5</v>
      </c>
      <c r="Q168" s="54">
        <f t="shared" ref="Q168:Q175" si="14">IF(P168=0,"",P168/P167)</f>
        <v>1</v>
      </c>
      <c r="R168" s="54">
        <f t="shared" ref="R168:R175" si="15">IF(P168=0,"",100%-Q168)</f>
        <v>0</v>
      </c>
    </row>
    <row r="169" spans="1:26" ht="15.75" customHeight="1">
      <c r="A169" s="40">
        <v>1601</v>
      </c>
      <c r="B169" s="41"/>
      <c r="C169" s="41"/>
      <c r="D169" s="41">
        <v>5</v>
      </c>
      <c r="E169" s="41"/>
      <c r="F169" s="41"/>
      <c r="G169" s="41"/>
      <c r="H169" s="41"/>
      <c r="I169" s="41"/>
      <c r="J169" s="41"/>
      <c r="K169" s="97"/>
      <c r="L169" s="103"/>
      <c r="M169" s="2"/>
      <c r="N169" s="51"/>
      <c r="O169" s="52">
        <f>IF(D169=0,"",D169/C168)</f>
        <v>1</v>
      </c>
      <c r="P169" s="53">
        <v>5</v>
      </c>
      <c r="Q169" s="54">
        <f t="shared" si="14"/>
        <v>1</v>
      </c>
      <c r="R169" s="54">
        <f t="shared" si="15"/>
        <v>0</v>
      </c>
      <c r="S169" s="8">
        <f>P169/P167</f>
        <v>1</v>
      </c>
    </row>
    <row r="170" spans="1:26" ht="15.75" customHeight="1">
      <c r="A170" s="40">
        <v>1602</v>
      </c>
      <c r="B170" s="41"/>
      <c r="C170" s="41"/>
      <c r="D170" s="41"/>
      <c r="E170" s="41">
        <v>5</v>
      </c>
      <c r="F170" s="41"/>
      <c r="G170" s="41"/>
      <c r="H170" s="41"/>
      <c r="I170" s="41"/>
      <c r="J170" s="41"/>
      <c r="K170" s="97"/>
      <c r="L170" s="103"/>
      <c r="M170" s="2"/>
      <c r="N170" s="51"/>
      <c r="O170" s="52">
        <f>IF(E170=0,"",E170/D169)</f>
        <v>1</v>
      </c>
      <c r="P170" s="53">
        <v>5</v>
      </c>
      <c r="Q170" s="54">
        <f t="shared" si="14"/>
        <v>1</v>
      </c>
      <c r="R170" s="54">
        <f t="shared" si="15"/>
        <v>0</v>
      </c>
    </row>
    <row r="171" spans="1:26" ht="15.75" customHeight="1">
      <c r="A171" s="40">
        <v>1701</v>
      </c>
      <c r="B171" s="41"/>
      <c r="C171" s="41"/>
      <c r="D171" s="41"/>
      <c r="E171" s="41"/>
      <c r="F171" s="41">
        <v>4</v>
      </c>
      <c r="G171" s="41"/>
      <c r="H171" s="41"/>
      <c r="I171" s="41"/>
      <c r="J171" s="41"/>
      <c r="K171" s="97"/>
      <c r="L171" s="103"/>
      <c r="M171" s="2"/>
      <c r="N171" s="51"/>
      <c r="O171" s="52">
        <f>IF(F171=0,"",F171/E170)</f>
        <v>0.8</v>
      </c>
      <c r="P171" s="53">
        <v>4</v>
      </c>
      <c r="Q171" s="54">
        <f t="shared" si="14"/>
        <v>0.8</v>
      </c>
      <c r="R171" s="54">
        <f t="shared" si="15"/>
        <v>0.19999999999999996</v>
      </c>
    </row>
    <row r="172" spans="1:26" ht="15.75" customHeight="1">
      <c r="A172" s="40">
        <v>1702</v>
      </c>
      <c r="B172" s="41"/>
      <c r="C172" s="41"/>
      <c r="D172" s="41"/>
      <c r="E172" s="41"/>
      <c r="F172" s="41"/>
      <c r="G172" s="41">
        <v>4</v>
      </c>
      <c r="H172" s="41"/>
      <c r="I172" s="41"/>
      <c r="J172" s="41"/>
      <c r="K172" s="97"/>
      <c r="L172" s="103"/>
      <c r="M172" s="2"/>
      <c r="N172" s="51"/>
      <c r="O172" s="52">
        <f>IF(G172=0,"",G172/F171)</f>
        <v>1</v>
      </c>
      <c r="P172" s="53">
        <v>4</v>
      </c>
      <c r="Q172" s="54">
        <f t="shared" si="14"/>
        <v>1</v>
      </c>
      <c r="R172" s="54">
        <f t="shared" si="15"/>
        <v>0</v>
      </c>
    </row>
    <row r="173" spans="1:26" ht="15.75" customHeight="1">
      <c r="A173" s="40">
        <v>1801</v>
      </c>
      <c r="B173" s="41"/>
      <c r="C173" s="41"/>
      <c r="D173" s="41"/>
      <c r="E173" s="41"/>
      <c r="F173" s="41"/>
      <c r="G173" s="41"/>
      <c r="H173" s="41">
        <v>3</v>
      </c>
      <c r="I173" s="41"/>
      <c r="J173" s="41"/>
      <c r="K173" s="97"/>
      <c r="L173" s="103"/>
      <c r="M173" s="2"/>
      <c r="N173" s="51"/>
      <c r="O173" s="52">
        <f>IF(H173=0,"",H173/G172)</f>
        <v>0.75</v>
      </c>
      <c r="P173" s="53">
        <v>4</v>
      </c>
      <c r="Q173" s="54">
        <f t="shared" si="14"/>
        <v>1</v>
      </c>
      <c r="R173" s="54">
        <f t="shared" si="15"/>
        <v>0</v>
      </c>
    </row>
    <row r="174" spans="1:26" ht="15.75" customHeight="1">
      <c r="A174" s="40">
        <v>1802</v>
      </c>
      <c r="B174" s="41"/>
      <c r="C174" s="41"/>
      <c r="D174" s="41"/>
      <c r="E174" s="41"/>
      <c r="F174" s="41"/>
      <c r="G174" s="41"/>
      <c r="H174" s="41"/>
      <c r="I174" s="41">
        <v>3</v>
      </c>
      <c r="J174" s="41"/>
      <c r="K174" s="97"/>
      <c r="L174" s="103"/>
      <c r="M174" s="2"/>
      <c r="N174" s="51"/>
      <c r="O174" s="52">
        <f>IF(I174=0,"",I174/H173)</f>
        <v>1</v>
      </c>
      <c r="P174" s="53">
        <v>4</v>
      </c>
      <c r="Q174" s="54">
        <f t="shared" si="14"/>
        <v>1</v>
      </c>
      <c r="R174" s="54">
        <f t="shared" si="15"/>
        <v>0</v>
      </c>
    </row>
    <row r="175" spans="1:26" ht="15.75" customHeight="1">
      <c r="A175" s="40">
        <v>1901</v>
      </c>
      <c r="B175" s="41"/>
      <c r="C175" s="41"/>
      <c r="D175" s="41"/>
      <c r="E175" s="41"/>
      <c r="F175" s="41"/>
      <c r="G175" s="41"/>
      <c r="H175" s="41"/>
      <c r="I175" s="41"/>
      <c r="J175" s="41">
        <v>3</v>
      </c>
      <c r="K175" s="97">
        <v>3</v>
      </c>
      <c r="L175" s="103"/>
      <c r="M175" s="2"/>
      <c r="N175" s="51"/>
      <c r="O175" s="55">
        <f>IF(J175=0,"",J175/I174)</f>
        <v>1</v>
      </c>
      <c r="P175" s="53">
        <v>3</v>
      </c>
      <c r="Q175" s="56">
        <f t="shared" si="14"/>
        <v>0.75</v>
      </c>
      <c r="R175" s="56">
        <f t="shared" si="15"/>
        <v>0.25</v>
      </c>
    </row>
    <row r="176" spans="1:26" ht="15.75" customHeight="1">
      <c r="A176" s="40">
        <v>1902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97"/>
      <c r="L176" s="103"/>
      <c r="M176" s="2"/>
      <c r="N176" s="1"/>
      <c r="O176" s="83"/>
      <c r="P176" s="58"/>
      <c r="Q176" s="84"/>
      <c r="R176" s="85"/>
      <c r="T176" s="1"/>
      <c r="U176" s="1"/>
      <c r="V176" s="1"/>
      <c r="W176" s="1"/>
      <c r="X176" s="1"/>
      <c r="Y176" s="1"/>
      <c r="Z176" s="1"/>
    </row>
    <row r="177" spans="1:26" ht="15.75" customHeight="1">
      <c r="A177" s="40">
        <v>2001</v>
      </c>
      <c r="B177" s="41"/>
      <c r="C177" s="41"/>
      <c r="D177" s="41"/>
      <c r="E177" s="41"/>
      <c r="F177" s="41"/>
      <c r="G177" s="41"/>
      <c r="H177" s="41"/>
      <c r="I177" s="41"/>
      <c r="J177" s="41"/>
      <c r="K177" s="97"/>
      <c r="L177" s="103"/>
      <c r="M177" s="2"/>
      <c r="N177" s="1"/>
      <c r="O177" s="61"/>
      <c r="P177" s="62"/>
      <c r="Q177" s="63"/>
      <c r="R177" s="61"/>
      <c r="T177" s="1"/>
      <c r="U177" s="1"/>
      <c r="V177" s="1"/>
      <c r="W177" s="1"/>
      <c r="X177" s="1"/>
      <c r="Y177" s="1"/>
      <c r="Z177" s="1"/>
    </row>
    <row r="178" spans="1:26" ht="15.75" customHeight="1">
      <c r="A178" s="40">
        <v>2002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97"/>
      <c r="L178" s="103"/>
      <c r="M178" s="2"/>
      <c r="N178" s="1"/>
      <c r="O178" s="61"/>
      <c r="P178" s="62"/>
      <c r="Q178" s="63"/>
      <c r="R178" s="61"/>
      <c r="T178" s="1"/>
      <c r="U178" s="1"/>
      <c r="V178" s="1"/>
      <c r="W178" s="1"/>
      <c r="X178" s="1"/>
      <c r="Y178" s="1"/>
      <c r="Z178" s="1"/>
    </row>
    <row r="179" spans="1:26" ht="15.75" customHeight="1">
      <c r="A179" s="40">
        <v>2101</v>
      </c>
      <c r="B179" s="41"/>
      <c r="C179" s="41"/>
      <c r="D179" s="41"/>
      <c r="E179" s="41"/>
      <c r="F179" s="41"/>
      <c r="G179" s="41"/>
      <c r="H179" s="41"/>
      <c r="I179" s="41"/>
      <c r="J179" s="41"/>
      <c r="K179" s="97"/>
      <c r="L179" s="103"/>
      <c r="M179" s="2"/>
      <c r="N179" s="1"/>
      <c r="O179" s="61"/>
      <c r="P179" s="62"/>
      <c r="Q179" s="63"/>
      <c r="R179" s="61"/>
      <c r="T179" s="1"/>
      <c r="U179" s="1"/>
      <c r="V179" s="1"/>
      <c r="W179" s="1"/>
      <c r="X179" s="1"/>
      <c r="Y179" s="1"/>
      <c r="Z179" s="1"/>
    </row>
    <row r="180" spans="1:26" ht="15.75" customHeight="1">
      <c r="A180" s="40">
        <v>2102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97"/>
      <c r="L180" s="103"/>
      <c r="M180" s="2"/>
      <c r="N180" s="1"/>
      <c r="O180" s="64"/>
      <c r="P180" s="65"/>
      <c r="Q180" s="66"/>
      <c r="R180" s="67"/>
      <c r="T180" s="1"/>
      <c r="U180" s="1"/>
      <c r="V180" s="1"/>
      <c r="W180" s="1"/>
      <c r="X180" s="1"/>
      <c r="Y180" s="1"/>
      <c r="Z180" s="1"/>
    </row>
    <row r="181" spans="1:26" ht="15.75" customHeight="1">
      <c r="A181" s="40">
        <v>2201</v>
      </c>
      <c r="B181" s="41"/>
      <c r="C181" s="41"/>
      <c r="D181" s="41"/>
      <c r="E181" s="41"/>
      <c r="F181" s="41"/>
      <c r="G181" s="41"/>
      <c r="H181" s="41"/>
      <c r="I181" s="41"/>
      <c r="J181" s="41"/>
      <c r="K181" s="97"/>
      <c r="L181" s="103"/>
      <c r="M181" s="2"/>
      <c r="N181" s="1"/>
      <c r="O181" s="68" t="s">
        <v>58</v>
      </c>
      <c r="P181" s="69">
        <v>2</v>
      </c>
      <c r="Q181" s="70">
        <f>IF(SUM(K169:K181)=0,"",SUM(K169:K181))</f>
        <v>3</v>
      </c>
      <c r="R181" s="71" t="s">
        <v>10</v>
      </c>
      <c r="T181" s="1"/>
      <c r="U181" s="1"/>
      <c r="V181" s="1"/>
      <c r="W181" s="1"/>
      <c r="X181" s="1"/>
      <c r="Y181" s="1"/>
      <c r="Z181" s="1"/>
    </row>
    <row r="182" spans="1:26" ht="15.75" customHeight="1">
      <c r="A182" s="40">
        <v>2202</v>
      </c>
      <c r="B182" s="41"/>
      <c r="C182" s="41"/>
      <c r="D182" s="41"/>
      <c r="E182" s="41"/>
      <c r="F182" s="41"/>
      <c r="G182" s="41"/>
      <c r="H182" s="41"/>
      <c r="I182" s="41"/>
      <c r="J182" s="41"/>
      <c r="K182" s="97"/>
      <c r="L182" s="103"/>
      <c r="M182" s="2"/>
      <c r="N182" s="1"/>
      <c r="O182" s="72" t="s">
        <v>60</v>
      </c>
      <c r="P182" s="73">
        <f>IF(P181/B167=0,"",P181/B167)</f>
        <v>0.4</v>
      </c>
      <c r="Q182" s="74">
        <f>IF(P181/Q181=0,"",P181/Q181)</f>
        <v>0.66666666666666663</v>
      </c>
      <c r="R182" s="75" t="s">
        <v>61</v>
      </c>
    </row>
    <row r="183" spans="1:26" ht="15.75" customHeight="1">
      <c r="A183" s="40">
        <v>2301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3"/>
      <c r="L183" s="76"/>
      <c r="M183" s="77"/>
      <c r="N183" s="78"/>
      <c r="O183" s="77"/>
      <c r="P183" s="78"/>
      <c r="Q183" s="78"/>
      <c r="R183" s="79"/>
    </row>
    <row r="184" spans="1:26" ht="18" customHeight="1">
      <c r="A184" s="28"/>
      <c r="B184" s="1"/>
      <c r="C184" s="1"/>
      <c r="D184" s="151" t="s">
        <v>83</v>
      </c>
      <c r="E184" s="152"/>
      <c r="F184" s="152"/>
      <c r="G184" s="152"/>
      <c r="H184" s="152"/>
      <c r="I184" s="152"/>
      <c r="J184" s="153"/>
      <c r="K184" s="80">
        <f>SUM(K167:K180)</f>
        <v>3</v>
      </c>
      <c r="L184" s="81">
        <f>IF(K175=0,"",K175/B167)</f>
        <v>0.6</v>
      </c>
      <c r="M184" s="81">
        <f>IF(K184=0,"",K184/B167)</f>
        <v>0.6</v>
      </c>
      <c r="N184" s="81">
        <f>IF(K175=0,"",M184-L184)</f>
        <v>0</v>
      </c>
      <c r="O184" s="2"/>
      <c r="P184" s="1"/>
      <c r="Q184" s="25"/>
      <c r="R184" s="2"/>
    </row>
    <row r="185" spans="1:26" ht="12.75" customHeight="1"/>
    <row r="186" spans="1:26" ht="12.75" customHeight="1"/>
    <row r="187" spans="1:26" ht="26.25" customHeight="1">
      <c r="B187" s="154" t="s">
        <v>72</v>
      </c>
      <c r="C187" s="155"/>
      <c r="D187" s="155"/>
      <c r="E187" s="155"/>
      <c r="F187" s="155"/>
      <c r="G187" s="155"/>
      <c r="H187" s="155"/>
      <c r="I187" s="155"/>
      <c r="J187" s="155"/>
      <c r="K187" s="39" t="s">
        <v>71</v>
      </c>
      <c r="L187" s="2"/>
      <c r="M187" s="2"/>
      <c r="N187" s="1"/>
      <c r="O187" s="2"/>
      <c r="P187" s="1"/>
      <c r="Q187" s="1"/>
      <c r="R187" s="1"/>
    </row>
    <row r="188" spans="1:26" ht="20.25" customHeight="1">
      <c r="A188" s="156" t="s">
        <v>9</v>
      </c>
      <c r="B188" s="157" t="s">
        <v>73</v>
      </c>
      <c r="C188" s="152"/>
      <c r="D188" s="152"/>
      <c r="E188" s="152"/>
      <c r="F188" s="152"/>
      <c r="G188" s="152"/>
      <c r="H188" s="152"/>
      <c r="I188" s="152"/>
      <c r="J188" s="153"/>
      <c r="K188" s="158" t="s">
        <v>10</v>
      </c>
      <c r="L188" s="150" t="s">
        <v>2</v>
      </c>
      <c r="M188" s="150" t="s">
        <v>3</v>
      </c>
      <c r="N188" s="159" t="s">
        <v>4</v>
      </c>
      <c r="O188" s="150" t="s">
        <v>5</v>
      </c>
      <c r="P188" s="148" t="s">
        <v>6</v>
      </c>
      <c r="Q188" s="148" t="s">
        <v>7</v>
      </c>
      <c r="R188" s="150" t="s">
        <v>8</v>
      </c>
    </row>
    <row r="189" spans="1:26" ht="15.75" customHeight="1">
      <c r="A189" s="149"/>
      <c r="B189" s="40" t="s">
        <v>74</v>
      </c>
      <c r="C189" s="40" t="s">
        <v>75</v>
      </c>
      <c r="D189" s="40" t="s">
        <v>76</v>
      </c>
      <c r="E189" s="40" t="s">
        <v>77</v>
      </c>
      <c r="F189" s="40" t="s">
        <v>78</v>
      </c>
      <c r="G189" s="40" t="s">
        <v>79</v>
      </c>
      <c r="H189" s="40" t="s">
        <v>80</v>
      </c>
      <c r="I189" s="40" t="s">
        <v>81</v>
      </c>
      <c r="J189" s="40" t="s">
        <v>82</v>
      </c>
      <c r="K189" s="149"/>
      <c r="L189" s="149"/>
      <c r="M189" s="149"/>
      <c r="N189" s="149"/>
      <c r="O189" s="149"/>
      <c r="P189" s="149"/>
      <c r="Q189" s="149"/>
      <c r="R189" s="149"/>
    </row>
    <row r="190" spans="1:26" ht="15.75" customHeight="1">
      <c r="A190" s="40">
        <v>1502</v>
      </c>
      <c r="B190" s="41">
        <v>14</v>
      </c>
      <c r="C190" s="41"/>
      <c r="D190" s="41"/>
      <c r="E190" s="41"/>
      <c r="F190" s="41"/>
      <c r="G190" s="42"/>
      <c r="H190" s="42"/>
      <c r="I190" s="42"/>
      <c r="J190" s="42"/>
      <c r="K190" s="43"/>
      <c r="L190" s="44"/>
      <c r="M190" s="45"/>
      <c r="N190" s="46"/>
      <c r="O190" s="47"/>
      <c r="P190" s="48">
        <f>B190</f>
        <v>14</v>
      </c>
      <c r="Q190" s="49"/>
      <c r="R190" s="47"/>
    </row>
    <row r="191" spans="1:26" ht="15.75" customHeight="1">
      <c r="A191" s="40">
        <v>1601</v>
      </c>
      <c r="B191" s="41"/>
      <c r="C191" s="41">
        <v>9</v>
      </c>
      <c r="D191" s="41"/>
      <c r="E191" s="41"/>
      <c r="F191" s="41"/>
      <c r="G191" s="42"/>
      <c r="H191" s="42"/>
      <c r="I191" s="42"/>
      <c r="J191" s="42"/>
      <c r="K191" s="43"/>
      <c r="L191" s="50"/>
      <c r="M191" s="2"/>
      <c r="N191" s="51"/>
      <c r="O191" s="52">
        <f>IF(C191=0,"",C191/B190)</f>
        <v>0.6428571428571429</v>
      </c>
      <c r="P191" s="53">
        <v>9</v>
      </c>
      <c r="Q191" s="54">
        <f t="shared" ref="Q191:Q198" si="16">IF(P191=0,"",P191/P190)</f>
        <v>0.6428571428571429</v>
      </c>
      <c r="R191" s="54">
        <f t="shared" ref="R191:R198" si="17">IF(P191=0,"",100%-Q191)</f>
        <v>0.3571428571428571</v>
      </c>
    </row>
    <row r="192" spans="1:26" ht="15.75" customHeight="1">
      <c r="A192" s="40">
        <v>1602</v>
      </c>
      <c r="B192" s="41"/>
      <c r="C192" s="41"/>
      <c r="D192" s="41">
        <v>8</v>
      </c>
      <c r="E192" s="41"/>
      <c r="F192" s="41"/>
      <c r="G192" s="42"/>
      <c r="H192" s="42"/>
      <c r="I192" s="42"/>
      <c r="J192" s="42"/>
      <c r="K192" s="43"/>
      <c r="L192" s="50"/>
      <c r="M192" s="2"/>
      <c r="N192" s="51"/>
      <c r="O192" s="52">
        <f>IF(D192=0,"",D192/C191)</f>
        <v>0.88888888888888884</v>
      </c>
      <c r="P192" s="53">
        <v>9</v>
      </c>
      <c r="Q192" s="54">
        <f t="shared" si="16"/>
        <v>1</v>
      </c>
      <c r="R192" s="54">
        <f t="shared" si="17"/>
        <v>0</v>
      </c>
      <c r="S192" s="8">
        <f>P192/P190</f>
        <v>0.6428571428571429</v>
      </c>
    </row>
    <row r="193" spans="1:18" ht="15.75" customHeight="1">
      <c r="A193" s="40">
        <v>1701</v>
      </c>
      <c r="B193" s="41"/>
      <c r="C193" s="41"/>
      <c r="D193" s="41"/>
      <c r="E193" s="41">
        <v>8</v>
      </c>
      <c r="F193" s="41"/>
      <c r="G193" s="42"/>
      <c r="H193" s="42"/>
      <c r="I193" s="42"/>
      <c r="J193" s="42"/>
      <c r="K193" s="43"/>
      <c r="L193" s="50"/>
      <c r="M193" s="2"/>
      <c r="N193" s="51"/>
      <c r="O193" s="52">
        <f>IF(E193=0,"",E193/D192)</f>
        <v>1</v>
      </c>
      <c r="P193" s="53">
        <v>8</v>
      </c>
      <c r="Q193" s="54">
        <f t="shared" si="16"/>
        <v>0.88888888888888884</v>
      </c>
      <c r="R193" s="54">
        <f t="shared" si="17"/>
        <v>0.11111111111111116</v>
      </c>
    </row>
    <row r="194" spans="1:18" ht="15.75" customHeight="1">
      <c r="A194" s="40">
        <v>1702</v>
      </c>
      <c r="B194" s="41"/>
      <c r="C194" s="41"/>
      <c r="D194" s="41"/>
      <c r="E194" s="41"/>
      <c r="F194" s="41">
        <v>5</v>
      </c>
      <c r="G194" s="42"/>
      <c r="H194" s="42"/>
      <c r="I194" s="42"/>
      <c r="J194" s="42"/>
      <c r="K194" s="43"/>
      <c r="L194" s="50"/>
      <c r="M194" s="2"/>
      <c r="N194" s="51"/>
      <c r="O194" s="52">
        <f>IF(F194=0,"",F194/E193)</f>
        <v>0.625</v>
      </c>
      <c r="P194" s="53">
        <v>7</v>
      </c>
      <c r="Q194" s="54">
        <f t="shared" si="16"/>
        <v>0.875</v>
      </c>
      <c r="R194" s="54">
        <f t="shared" si="17"/>
        <v>0.125</v>
      </c>
    </row>
    <row r="195" spans="1:18" ht="15.75" customHeight="1">
      <c r="A195" s="40">
        <v>1801</v>
      </c>
      <c r="B195" s="42"/>
      <c r="C195" s="42"/>
      <c r="D195" s="42"/>
      <c r="E195" s="42"/>
      <c r="F195" s="42"/>
      <c r="G195" s="42">
        <v>5</v>
      </c>
      <c r="H195" s="42"/>
      <c r="I195" s="42"/>
      <c r="J195" s="42"/>
      <c r="K195" s="43"/>
      <c r="L195" s="50"/>
      <c r="M195" s="2"/>
      <c r="N195" s="51"/>
      <c r="O195" s="52">
        <f>IF(G195=0,"",G195/F194)</f>
        <v>1</v>
      </c>
      <c r="P195" s="53">
        <v>7</v>
      </c>
      <c r="Q195" s="54">
        <f t="shared" si="16"/>
        <v>1</v>
      </c>
      <c r="R195" s="54">
        <f t="shared" si="17"/>
        <v>0</v>
      </c>
    </row>
    <row r="196" spans="1:18" ht="15.75" customHeight="1">
      <c r="A196" s="40">
        <v>1802</v>
      </c>
      <c r="B196" s="42"/>
      <c r="C196" s="42"/>
      <c r="D196" s="42"/>
      <c r="E196" s="42"/>
      <c r="F196" s="42"/>
      <c r="G196" s="42"/>
      <c r="H196" s="42">
        <v>5</v>
      </c>
      <c r="I196" s="42"/>
      <c r="J196" s="42"/>
      <c r="K196" s="43"/>
      <c r="L196" s="50"/>
      <c r="M196" s="2"/>
      <c r="N196" s="51"/>
      <c r="O196" s="52">
        <f>IF(H196=0,"",H196/G195)</f>
        <v>1</v>
      </c>
      <c r="P196" s="53">
        <v>7</v>
      </c>
      <c r="Q196" s="54">
        <f t="shared" si="16"/>
        <v>1</v>
      </c>
      <c r="R196" s="54">
        <f t="shared" si="17"/>
        <v>0</v>
      </c>
    </row>
    <row r="197" spans="1:18" ht="15.75" customHeight="1">
      <c r="A197" s="40">
        <v>1901</v>
      </c>
      <c r="B197" s="42"/>
      <c r="C197" s="42"/>
      <c r="D197" s="42"/>
      <c r="E197" s="42"/>
      <c r="F197" s="42"/>
      <c r="G197" s="42"/>
      <c r="H197" s="42"/>
      <c r="I197" s="42">
        <v>5</v>
      </c>
      <c r="J197" s="42"/>
      <c r="K197" s="43"/>
      <c r="L197" s="50"/>
      <c r="M197" s="2"/>
      <c r="N197" s="51"/>
      <c r="O197" s="52">
        <f>IF(I197=0,"",I197/H196)</f>
        <v>1</v>
      </c>
      <c r="P197" s="53">
        <v>7</v>
      </c>
      <c r="Q197" s="54">
        <f t="shared" si="16"/>
        <v>1</v>
      </c>
      <c r="R197" s="54">
        <f t="shared" si="17"/>
        <v>0</v>
      </c>
    </row>
    <row r="198" spans="1:18" ht="15.75" customHeight="1">
      <c r="A198" s="40">
        <v>1902</v>
      </c>
      <c r="B198" s="42"/>
      <c r="C198" s="42"/>
      <c r="D198" s="42"/>
      <c r="E198" s="42"/>
      <c r="F198" s="42"/>
      <c r="G198" s="42"/>
      <c r="H198" s="42"/>
      <c r="I198" s="42"/>
      <c r="J198" s="42">
        <v>2</v>
      </c>
      <c r="K198" s="43">
        <v>2</v>
      </c>
      <c r="L198" s="50" t="s">
        <v>108</v>
      </c>
      <c r="M198" s="2"/>
      <c r="N198" s="51"/>
      <c r="O198" s="55">
        <f>IF(J198=0,"",J198/I197)</f>
        <v>0.4</v>
      </c>
      <c r="P198" s="53">
        <v>6</v>
      </c>
      <c r="Q198" s="56">
        <f t="shared" si="16"/>
        <v>0.8571428571428571</v>
      </c>
      <c r="R198" s="56">
        <f t="shared" si="17"/>
        <v>0.1428571428571429</v>
      </c>
    </row>
    <row r="199" spans="1:18" ht="15.75" customHeight="1">
      <c r="A199" s="40">
        <v>2001</v>
      </c>
      <c r="B199" s="42"/>
      <c r="C199" s="42"/>
      <c r="D199" s="42"/>
      <c r="E199" s="42"/>
      <c r="F199" s="42"/>
      <c r="G199" s="42"/>
      <c r="H199" s="42"/>
      <c r="I199" s="42"/>
      <c r="J199" s="42">
        <v>2</v>
      </c>
      <c r="K199" s="43">
        <v>1</v>
      </c>
      <c r="L199" s="50"/>
      <c r="M199" s="2"/>
      <c r="N199" s="1"/>
      <c r="O199" s="83"/>
      <c r="P199" s="58">
        <v>4</v>
      </c>
      <c r="Q199" s="84"/>
      <c r="R199" s="85"/>
    </row>
    <row r="200" spans="1:18" ht="15.75" customHeight="1">
      <c r="A200" s="40">
        <v>2002</v>
      </c>
      <c r="B200" s="42"/>
      <c r="C200" s="42"/>
      <c r="D200" s="42"/>
      <c r="E200" s="42"/>
      <c r="F200" s="42"/>
      <c r="G200" s="42"/>
      <c r="H200" s="42"/>
      <c r="I200" s="42"/>
      <c r="J200" s="42">
        <v>2</v>
      </c>
      <c r="K200" s="43">
        <v>1</v>
      </c>
      <c r="L200" s="50"/>
      <c r="M200" s="2"/>
      <c r="N200" s="1"/>
      <c r="O200" s="61"/>
      <c r="P200" s="62">
        <v>3</v>
      </c>
      <c r="Q200" s="63"/>
      <c r="R200" s="61"/>
    </row>
    <row r="201" spans="1:18" ht="15.75" customHeight="1">
      <c r="A201" s="40">
        <v>2101</v>
      </c>
      <c r="B201" s="42"/>
      <c r="C201" s="42"/>
      <c r="D201" s="42"/>
      <c r="E201" s="42"/>
      <c r="F201" s="42"/>
      <c r="G201" s="42"/>
      <c r="H201" s="42"/>
      <c r="I201" s="42"/>
      <c r="J201" s="42">
        <v>2</v>
      </c>
      <c r="K201" s="43">
        <v>1</v>
      </c>
      <c r="L201" s="50"/>
      <c r="M201" s="2"/>
      <c r="N201" s="1"/>
      <c r="O201" s="61"/>
      <c r="P201" s="62">
        <v>2</v>
      </c>
      <c r="Q201" s="63"/>
      <c r="R201" s="61"/>
    </row>
    <row r="202" spans="1:18" ht="15.75" customHeight="1">
      <c r="A202" s="40">
        <v>2102</v>
      </c>
      <c r="B202" s="42"/>
      <c r="C202" s="42"/>
      <c r="D202" s="42"/>
      <c r="E202" s="42"/>
      <c r="F202" s="42"/>
      <c r="G202" s="42"/>
      <c r="H202" s="42"/>
      <c r="I202" s="42"/>
      <c r="J202" s="42">
        <v>1</v>
      </c>
      <c r="K202" s="43">
        <v>1</v>
      </c>
      <c r="L202" s="50"/>
      <c r="M202" s="2"/>
      <c r="N202" s="1"/>
      <c r="O202" s="61"/>
      <c r="P202" s="62">
        <v>1</v>
      </c>
      <c r="Q202" s="63"/>
      <c r="R202" s="61"/>
    </row>
    <row r="203" spans="1:18" ht="15.75" customHeight="1">
      <c r="A203" s="40">
        <v>2201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3"/>
      <c r="L203" s="50"/>
      <c r="M203" s="2"/>
      <c r="N203" s="1"/>
      <c r="O203" s="64"/>
      <c r="P203" s="65"/>
      <c r="Q203" s="66"/>
      <c r="R203" s="67"/>
    </row>
    <row r="204" spans="1:18" ht="15.75" customHeight="1">
      <c r="A204" s="40">
        <v>2202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3"/>
      <c r="L204" s="50"/>
      <c r="M204" s="2"/>
      <c r="N204" s="1"/>
      <c r="O204" s="68" t="s">
        <v>58</v>
      </c>
      <c r="P204" s="69">
        <v>2</v>
      </c>
      <c r="Q204" s="70">
        <f>IF(SUM(K192:K204)=0,"",SUM(K192:K204))</f>
        <v>6</v>
      </c>
      <c r="R204" s="71" t="s">
        <v>10</v>
      </c>
    </row>
    <row r="205" spans="1:18" ht="15.75" customHeight="1">
      <c r="A205" s="40">
        <v>2301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3"/>
      <c r="L205" s="50"/>
      <c r="M205" s="2"/>
      <c r="N205" s="1"/>
      <c r="O205" s="72" t="s">
        <v>60</v>
      </c>
      <c r="P205" s="73">
        <f>IF(P204/B190=0,"",P204/B190)</f>
        <v>0.14285714285714285</v>
      </c>
      <c r="Q205" s="74">
        <f>IF(P204/Q204=0,"",P204/Q204)</f>
        <v>0.33333333333333331</v>
      </c>
      <c r="R205" s="75" t="s">
        <v>61</v>
      </c>
    </row>
    <row r="206" spans="1:18" ht="15.75" customHeight="1">
      <c r="A206" s="40">
        <v>2302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3"/>
      <c r="L206" s="76"/>
      <c r="M206" s="77"/>
      <c r="N206" s="78"/>
      <c r="O206" s="77"/>
      <c r="P206" s="78"/>
      <c r="Q206" s="78"/>
      <c r="R206" s="79"/>
    </row>
    <row r="207" spans="1:18" ht="18" customHeight="1">
      <c r="A207" s="28"/>
      <c r="B207" s="1"/>
      <c r="C207" s="1"/>
      <c r="D207" s="151" t="s">
        <v>83</v>
      </c>
      <c r="E207" s="152"/>
      <c r="F207" s="152"/>
      <c r="G207" s="152"/>
      <c r="H207" s="152"/>
      <c r="I207" s="152"/>
      <c r="J207" s="153"/>
      <c r="K207" s="80">
        <f>SUM(K190:K203)</f>
        <v>6</v>
      </c>
      <c r="L207" s="81">
        <f>IF(K198=0,"",K198/B190)</f>
        <v>0.14285714285714285</v>
      </c>
      <c r="M207" s="81">
        <f>IF(K207=0,"",K207/B190)</f>
        <v>0.42857142857142855</v>
      </c>
      <c r="N207" s="81">
        <f>IF(K198=0,"",M207-L207)</f>
        <v>0.2857142857142857</v>
      </c>
      <c r="O207" s="2"/>
      <c r="P207" s="1"/>
      <c r="Q207" s="25"/>
      <c r="R207" s="2"/>
    </row>
    <row r="208" spans="1:18" ht="12.75" customHeight="1"/>
    <row r="209" spans="1:19" ht="12.75" customHeight="1"/>
    <row r="210" spans="1:19" ht="26.25" customHeight="1">
      <c r="B210" s="154" t="s">
        <v>72</v>
      </c>
      <c r="C210" s="155"/>
      <c r="D210" s="155"/>
      <c r="E210" s="155"/>
      <c r="F210" s="155"/>
      <c r="G210" s="155"/>
      <c r="H210" s="155"/>
      <c r="I210" s="155"/>
      <c r="J210" s="155"/>
      <c r="K210" s="39" t="s">
        <v>84</v>
      </c>
      <c r="L210" s="2"/>
      <c r="M210" s="2"/>
      <c r="N210" s="1"/>
      <c r="O210" s="2"/>
      <c r="P210" s="1"/>
      <c r="Q210" s="1"/>
      <c r="R210" s="1"/>
    </row>
    <row r="211" spans="1:19" ht="20.25" customHeight="1">
      <c r="A211" s="156" t="s">
        <v>9</v>
      </c>
      <c r="B211" s="157" t="s">
        <v>73</v>
      </c>
      <c r="C211" s="152"/>
      <c r="D211" s="152"/>
      <c r="E211" s="152"/>
      <c r="F211" s="152"/>
      <c r="G211" s="152"/>
      <c r="H211" s="152"/>
      <c r="I211" s="152"/>
      <c r="J211" s="153"/>
      <c r="K211" s="158" t="s">
        <v>10</v>
      </c>
      <c r="L211" s="150" t="s">
        <v>2</v>
      </c>
      <c r="M211" s="150" t="s">
        <v>3</v>
      </c>
      <c r="N211" s="159" t="s">
        <v>4</v>
      </c>
      <c r="O211" s="150" t="s">
        <v>5</v>
      </c>
      <c r="P211" s="148" t="s">
        <v>6</v>
      </c>
      <c r="Q211" s="148" t="s">
        <v>7</v>
      </c>
      <c r="R211" s="150" t="s">
        <v>8</v>
      </c>
    </row>
    <row r="212" spans="1:19" ht="15.75" customHeight="1">
      <c r="A212" s="149"/>
      <c r="B212" s="40" t="s">
        <v>74</v>
      </c>
      <c r="C212" s="40" t="s">
        <v>75</v>
      </c>
      <c r="D212" s="40" t="s">
        <v>76</v>
      </c>
      <c r="E212" s="40" t="s">
        <v>77</v>
      </c>
      <c r="F212" s="40" t="s">
        <v>78</v>
      </c>
      <c r="G212" s="40" t="s">
        <v>79</v>
      </c>
      <c r="H212" s="40" t="s">
        <v>80</v>
      </c>
      <c r="I212" s="40" t="s">
        <v>81</v>
      </c>
      <c r="J212" s="40" t="s">
        <v>82</v>
      </c>
      <c r="K212" s="149"/>
      <c r="L212" s="149"/>
      <c r="M212" s="149"/>
      <c r="N212" s="149"/>
      <c r="O212" s="149"/>
      <c r="P212" s="149"/>
      <c r="Q212" s="149"/>
      <c r="R212" s="149"/>
    </row>
    <row r="213" spans="1:19" ht="15.75" customHeight="1">
      <c r="A213" s="40">
        <v>1601</v>
      </c>
      <c r="B213" s="41">
        <v>9</v>
      </c>
      <c r="C213" s="41"/>
      <c r="D213" s="41"/>
      <c r="E213" s="41"/>
      <c r="F213" s="42"/>
      <c r="G213" s="42"/>
      <c r="H213" s="42"/>
      <c r="I213" s="42"/>
      <c r="J213" s="42"/>
      <c r="K213" s="43"/>
      <c r="L213" s="44"/>
      <c r="M213" s="45"/>
      <c r="N213" s="46"/>
      <c r="O213" s="47"/>
      <c r="P213" s="48">
        <f>B213</f>
        <v>9</v>
      </c>
      <c r="Q213" s="49"/>
      <c r="R213" s="47"/>
    </row>
    <row r="214" spans="1:19" ht="15.75" customHeight="1">
      <c r="A214" s="40">
        <v>1602</v>
      </c>
      <c r="B214" s="41"/>
      <c r="C214" s="41">
        <v>8</v>
      </c>
      <c r="D214" s="41"/>
      <c r="E214" s="41"/>
      <c r="F214" s="42"/>
      <c r="G214" s="42"/>
      <c r="H214" s="42"/>
      <c r="I214" s="42"/>
      <c r="J214" s="42"/>
      <c r="K214" s="43"/>
      <c r="L214" s="50"/>
      <c r="M214" s="2"/>
      <c r="N214" s="51"/>
      <c r="O214" s="52">
        <f>IF(C214=0,"",C214/B213)</f>
        <v>0.88888888888888884</v>
      </c>
      <c r="P214" s="53">
        <v>8</v>
      </c>
      <c r="Q214" s="54">
        <f t="shared" ref="Q214:Q221" si="18">IF(P214=0,"",P214/P213)</f>
        <v>0.88888888888888884</v>
      </c>
      <c r="R214" s="54">
        <f t="shared" ref="R214:R221" si="19">IF(P214=0,"",100%-Q214)</f>
        <v>0.11111111111111116</v>
      </c>
    </row>
    <row r="215" spans="1:19" ht="15.75" customHeight="1">
      <c r="A215" s="40">
        <v>1701</v>
      </c>
      <c r="B215" s="41"/>
      <c r="C215" s="41"/>
      <c r="D215" s="41">
        <v>7</v>
      </c>
      <c r="E215" s="41"/>
      <c r="F215" s="42"/>
      <c r="G215" s="42"/>
      <c r="H215" s="42"/>
      <c r="I215" s="42"/>
      <c r="J215" s="42"/>
      <c r="K215" s="43"/>
      <c r="L215" s="50"/>
      <c r="M215" s="2"/>
      <c r="N215" s="51"/>
      <c r="O215" s="52">
        <f>IF(D215=0,"",D215/C214)</f>
        <v>0.875</v>
      </c>
      <c r="P215" s="53">
        <v>7</v>
      </c>
      <c r="Q215" s="54">
        <f t="shared" si="18"/>
        <v>0.875</v>
      </c>
      <c r="R215" s="54">
        <f t="shared" si="19"/>
        <v>0.125</v>
      </c>
      <c r="S215" s="8">
        <f>P215/P213</f>
        <v>0.77777777777777779</v>
      </c>
    </row>
    <row r="216" spans="1:19" ht="15.75" customHeight="1">
      <c r="A216" s="40">
        <v>1702</v>
      </c>
      <c r="B216" s="41"/>
      <c r="C216" s="41"/>
      <c r="D216" s="41"/>
      <c r="E216" s="41">
        <v>6</v>
      </c>
      <c r="F216" s="42"/>
      <c r="G216" s="42"/>
      <c r="H216" s="42"/>
      <c r="I216" s="42"/>
      <c r="J216" s="42"/>
      <c r="K216" s="43"/>
      <c r="L216" s="50"/>
      <c r="M216" s="2"/>
      <c r="N216" s="51"/>
      <c r="O216" s="52">
        <f>IF(E216=0,"",E216/D215)</f>
        <v>0.8571428571428571</v>
      </c>
      <c r="P216" s="53">
        <v>6</v>
      </c>
      <c r="Q216" s="54">
        <f t="shared" si="18"/>
        <v>0.8571428571428571</v>
      </c>
      <c r="R216" s="54">
        <f t="shared" si="19"/>
        <v>0.1428571428571429</v>
      </c>
    </row>
    <row r="217" spans="1:19" ht="15.75" customHeight="1">
      <c r="A217" s="40">
        <v>1801</v>
      </c>
      <c r="B217" s="41"/>
      <c r="C217" s="41"/>
      <c r="D217" s="41"/>
      <c r="E217" s="41"/>
      <c r="F217" s="42">
        <v>5</v>
      </c>
      <c r="G217" s="42"/>
      <c r="H217" s="42"/>
      <c r="I217" s="42"/>
      <c r="J217" s="42"/>
      <c r="K217" s="43"/>
      <c r="L217" s="50"/>
      <c r="M217" s="2"/>
      <c r="N217" s="51"/>
      <c r="O217" s="52">
        <f>IF(F217=0,"",F217/E216)</f>
        <v>0.83333333333333337</v>
      </c>
      <c r="P217" s="53">
        <v>5</v>
      </c>
      <c r="Q217" s="54">
        <f t="shared" si="18"/>
        <v>0.83333333333333337</v>
      </c>
      <c r="R217" s="54">
        <f t="shared" si="19"/>
        <v>0.16666666666666663</v>
      </c>
    </row>
    <row r="218" spans="1:19" ht="15.75" customHeight="1">
      <c r="A218" s="40">
        <v>1802</v>
      </c>
      <c r="B218" s="42"/>
      <c r="C218" s="42"/>
      <c r="D218" s="42"/>
      <c r="E218" s="42"/>
      <c r="F218" s="42"/>
      <c r="G218" s="42">
        <v>5</v>
      </c>
      <c r="H218" s="42"/>
      <c r="I218" s="42"/>
      <c r="J218" s="42"/>
      <c r="K218" s="43"/>
      <c r="L218" s="50"/>
      <c r="M218" s="2"/>
      <c r="N218" s="51"/>
      <c r="O218" s="52">
        <f>IF(G218=0,"",G218/F217)</f>
        <v>1</v>
      </c>
      <c r="P218" s="53">
        <v>5</v>
      </c>
      <c r="Q218" s="54">
        <f t="shared" si="18"/>
        <v>1</v>
      </c>
      <c r="R218" s="54">
        <f t="shared" si="19"/>
        <v>0</v>
      </c>
    </row>
    <row r="219" spans="1:19" ht="15.75" customHeight="1">
      <c r="A219" s="40">
        <v>1901</v>
      </c>
      <c r="B219" s="42"/>
      <c r="C219" s="42"/>
      <c r="D219" s="42"/>
      <c r="E219" s="42"/>
      <c r="F219" s="42"/>
      <c r="G219" s="42"/>
      <c r="H219" s="42">
        <v>4</v>
      </c>
      <c r="I219" s="42"/>
      <c r="J219" s="42"/>
      <c r="K219" s="43"/>
      <c r="L219" s="50"/>
      <c r="M219" s="2"/>
      <c r="N219" s="51"/>
      <c r="O219" s="52">
        <f>IF(H219=0,"",H219/G218)</f>
        <v>0.8</v>
      </c>
      <c r="P219" s="53">
        <v>5</v>
      </c>
      <c r="Q219" s="54">
        <f t="shared" si="18"/>
        <v>1</v>
      </c>
      <c r="R219" s="54">
        <f t="shared" si="19"/>
        <v>0</v>
      </c>
    </row>
    <row r="220" spans="1:19" ht="15.75" customHeight="1">
      <c r="A220" s="40">
        <v>1902</v>
      </c>
      <c r="B220" s="42"/>
      <c r="C220" s="42"/>
      <c r="D220" s="42"/>
      <c r="E220" s="42"/>
      <c r="F220" s="42"/>
      <c r="G220" s="42"/>
      <c r="H220" s="42"/>
      <c r="I220" s="42">
        <v>3</v>
      </c>
      <c r="J220" s="42"/>
      <c r="K220" s="43"/>
      <c r="L220" s="50"/>
      <c r="M220" s="2"/>
      <c r="N220" s="51"/>
      <c r="O220" s="52">
        <f>IF(I220=0,"",I220/H219)</f>
        <v>0.75</v>
      </c>
      <c r="P220" s="53">
        <v>4</v>
      </c>
      <c r="Q220" s="54">
        <f t="shared" si="18"/>
        <v>0.8</v>
      </c>
      <c r="R220" s="54">
        <f t="shared" si="19"/>
        <v>0.19999999999999996</v>
      </c>
    </row>
    <row r="221" spans="1:19" ht="15.75" customHeight="1">
      <c r="A221" s="40">
        <v>2001</v>
      </c>
      <c r="B221" s="42"/>
      <c r="C221" s="42"/>
      <c r="D221" s="42"/>
      <c r="E221" s="42"/>
      <c r="F221" s="42"/>
      <c r="G221" s="42"/>
      <c r="H221" s="42"/>
      <c r="I221" s="42"/>
      <c r="J221" s="42">
        <v>3</v>
      </c>
      <c r="K221" s="43">
        <v>3</v>
      </c>
      <c r="L221" s="50"/>
      <c r="M221" s="2"/>
      <c r="N221" s="51"/>
      <c r="O221" s="55">
        <f>IF(J221=0,"",J221/I220)</f>
        <v>1</v>
      </c>
      <c r="P221" s="53">
        <v>4</v>
      </c>
      <c r="Q221" s="56">
        <f t="shared" si="18"/>
        <v>1</v>
      </c>
      <c r="R221" s="56">
        <f t="shared" si="19"/>
        <v>0</v>
      </c>
    </row>
    <row r="222" spans="1:19" ht="15.75" customHeight="1">
      <c r="A222" s="40">
        <v>2002</v>
      </c>
      <c r="B222" s="42"/>
      <c r="C222" s="42"/>
      <c r="D222" s="42"/>
      <c r="E222" s="42"/>
      <c r="F222" s="42"/>
      <c r="G222" s="42"/>
      <c r="H222" s="42"/>
      <c r="I222" s="42"/>
      <c r="J222" s="42">
        <v>1</v>
      </c>
      <c r="K222" s="43"/>
      <c r="L222" s="50"/>
      <c r="M222" s="2"/>
      <c r="N222" s="1"/>
      <c r="O222" s="83"/>
      <c r="P222" s="58">
        <v>1</v>
      </c>
      <c r="Q222" s="84"/>
      <c r="R222" s="85"/>
    </row>
    <row r="223" spans="1:19" ht="15.75" customHeight="1">
      <c r="A223" s="40">
        <v>2101</v>
      </c>
      <c r="B223" s="42"/>
      <c r="C223" s="42"/>
      <c r="D223" s="42"/>
      <c r="E223" s="42"/>
      <c r="F223" s="42"/>
      <c r="G223" s="42"/>
      <c r="H223" s="42"/>
      <c r="I223" s="42"/>
      <c r="J223" s="42">
        <v>1</v>
      </c>
      <c r="K223" s="43"/>
      <c r="L223" s="50"/>
      <c r="M223" s="2"/>
      <c r="N223" s="1"/>
      <c r="O223" s="61"/>
      <c r="P223" s="62">
        <v>1</v>
      </c>
      <c r="Q223" s="63"/>
      <c r="R223" s="61"/>
    </row>
    <row r="224" spans="1:19" ht="15.75" customHeight="1">
      <c r="A224" s="40">
        <v>2102</v>
      </c>
      <c r="B224" s="42"/>
      <c r="C224" s="42"/>
      <c r="D224" s="42"/>
      <c r="E224" s="42"/>
      <c r="F224" s="42"/>
      <c r="G224" s="42"/>
      <c r="H224" s="42"/>
      <c r="I224" s="42"/>
      <c r="J224" s="42">
        <v>1</v>
      </c>
      <c r="K224" s="43">
        <v>1</v>
      </c>
      <c r="L224" s="50"/>
      <c r="M224" s="2"/>
      <c r="N224" s="1"/>
      <c r="O224" s="61"/>
      <c r="P224" s="62">
        <v>1</v>
      </c>
      <c r="Q224" s="63"/>
      <c r="R224" s="61"/>
    </row>
    <row r="225" spans="1:19" ht="15.75" customHeight="1">
      <c r="A225" s="40">
        <v>2201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3"/>
      <c r="L225" s="50"/>
      <c r="M225" s="2"/>
      <c r="N225" s="1"/>
      <c r="O225" s="61"/>
      <c r="P225" s="62"/>
      <c r="Q225" s="63"/>
      <c r="R225" s="61"/>
    </row>
    <row r="226" spans="1:19" ht="15.75" customHeight="1">
      <c r="A226" s="40">
        <v>2202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3"/>
      <c r="L226" s="50"/>
      <c r="M226" s="2"/>
      <c r="N226" s="1"/>
      <c r="O226" s="64"/>
      <c r="P226" s="65"/>
      <c r="Q226" s="66"/>
      <c r="R226" s="67"/>
    </row>
    <row r="227" spans="1:19" ht="15.75" customHeight="1">
      <c r="A227" s="40">
        <v>2301</v>
      </c>
      <c r="B227" s="42"/>
      <c r="C227" s="42"/>
      <c r="D227" s="42"/>
      <c r="E227" s="42"/>
      <c r="F227" s="42"/>
      <c r="G227" s="42"/>
      <c r="H227" s="42"/>
      <c r="I227" s="42"/>
      <c r="J227" s="42"/>
      <c r="K227" s="43"/>
      <c r="L227" s="50"/>
      <c r="M227" s="2"/>
      <c r="N227" s="1"/>
      <c r="O227" s="68" t="s">
        <v>58</v>
      </c>
      <c r="P227" s="69">
        <v>2</v>
      </c>
      <c r="Q227" s="70">
        <f>IF(SUM(K215:K227)=0,"",SUM(K215:K227))</f>
        <v>4</v>
      </c>
      <c r="R227" s="71" t="s">
        <v>10</v>
      </c>
    </row>
    <row r="228" spans="1:19" ht="15.75" customHeight="1">
      <c r="A228" s="40">
        <v>2302</v>
      </c>
      <c r="B228" s="42"/>
      <c r="C228" s="42"/>
      <c r="D228" s="42"/>
      <c r="E228" s="42"/>
      <c r="F228" s="42"/>
      <c r="G228" s="42"/>
      <c r="H228" s="42"/>
      <c r="I228" s="42"/>
      <c r="J228" s="42"/>
      <c r="K228" s="43"/>
      <c r="L228" s="50"/>
      <c r="M228" s="2"/>
      <c r="N228" s="1"/>
      <c r="O228" s="72" t="s">
        <v>60</v>
      </c>
      <c r="P228" s="73">
        <f>IF(P227/B213=0,"",P227/B213)</f>
        <v>0.22222222222222221</v>
      </c>
      <c r="Q228" s="74">
        <f>IF(P227/Q227=0,"",P227/Q227)</f>
        <v>0.5</v>
      </c>
      <c r="R228" s="75" t="s">
        <v>61</v>
      </c>
    </row>
    <row r="229" spans="1:19" ht="15.75" customHeight="1">
      <c r="A229" s="40">
        <v>2401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3"/>
      <c r="L229" s="76"/>
      <c r="M229" s="77"/>
      <c r="N229" s="78"/>
      <c r="O229" s="77"/>
      <c r="P229" s="78"/>
      <c r="Q229" s="78"/>
      <c r="R229" s="79"/>
    </row>
    <row r="230" spans="1:19" ht="18" customHeight="1">
      <c r="A230" s="28"/>
      <c r="B230" s="1"/>
      <c r="C230" s="1"/>
      <c r="D230" s="151" t="s">
        <v>83</v>
      </c>
      <c r="E230" s="152"/>
      <c r="F230" s="152"/>
      <c r="G230" s="152"/>
      <c r="H230" s="152"/>
      <c r="I230" s="152"/>
      <c r="J230" s="153"/>
      <c r="K230" s="80">
        <f>SUM(K213:K226)</f>
        <v>4</v>
      </c>
      <c r="L230" s="81">
        <f>IF(K221=0,"",K221/B213)</f>
        <v>0.33333333333333331</v>
      </c>
      <c r="M230" s="81">
        <f>IF(K230=0,"",K230/B213)</f>
        <v>0.44444444444444442</v>
      </c>
      <c r="N230" s="81">
        <f>IF(K221=0,"",M230-L230)</f>
        <v>0.1111111111111111</v>
      </c>
      <c r="O230" s="2"/>
      <c r="P230" s="1"/>
      <c r="Q230" s="25"/>
      <c r="R230" s="2"/>
    </row>
    <row r="231" spans="1:19" ht="12.75" customHeight="1"/>
    <row r="232" spans="1:19" ht="12.75" customHeight="1"/>
    <row r="233" spans="1:19" ht="26.25" customHeight="1">
      <c r="A233" s="154" t="s">
        <v>11</v>
      </c>
      <c r="B233" s="155"/>
      <c r="C233" s="155"/>
      <c r="D233" s="155"/>
      <c r="E233" s="155"/>
      <c r="F233" s="155"/>
      <c r="G233" s="162" t="s">
        <v>85</v>
      </c>
      <c r="H233" s="155"/>
      <c r="I233" s="155"/>
      <c r="J233" s="155"/>
      <c r="K233" s="82"/>
      <c r="L233" s="1"/>
      <c r="M233" s="2"/>
      <c r="N233" s="2"/>
      <c r="O233" s="1"/>
      <c r="P233" s="2"/>
      <c r="Q233" s="1"/>
      <c r="R233" s="1"/>
    </row>
    <row r="234" spans="1:19" ht="20.25" customHeight="1">
      <c r="A234" s="156" t="s">
        <v>9</v>
      </c>
      <c r="B234" s="157" t="s">
        <v>73</v>
      </c>
      <c r="C234" s="152"/>
      <c r="D234" s="152"/>
      <c r="E234" s="152"/>
      <c r="F234" s="152"/>
      <c r="G234" s="152"/>
      <c r="H234" s="152"/>
      <c r="I234" s="152"/>
      <c r="J234" s="153"/>
      <c r="K234" s="158" t="s">
        <v>10</v>
      </c>
      <c r="L234" s="150" t="s">
        <v>2</v>
      </c>
      <c r="M234" s="150" t="s">
        <v>3</v>
      </c>
      <c r="N234" s="159" t="s">
        <v>4</v>
      </c>
      <c r="O234" s="150" t="s">
        <v>5</v>
      </c>
      <c r="P234" s="148" t="s">
        <v>6</v>
      </c>
      <c r="Q234" s="148" t="s">
        <v>7</v>
      </c>
      <c r="R234" s="150" t="s">
        <v>8</v>
      </c>
    </row>
    <row r="235" spans="1:19" ht="15.75" customHeight="1">
      <c r="A235" s="149"/>
      <c r="B235" s="40" t="s">
        <v>74</v>
      </c>
      <c r="C235" s="40" t="s">
        <v>75</v>
      </c>
      <c r="D235" s="40" t="s">
        <v>76</v>
      </c>
      <c r="E235" s="40" t="s">
        <v>77</v>
      </c>
      <c r="F235" s="40" t="s">
        <v>78</v>
      </c>
      <c r="G235" s="40" t="s">
        <v>79</v>
      </c>
      <c r="H235" s="40" t="s">
        <v>80</v>
      </c>
      <c r="I235" s="40" t="s">
        <v>81</v>
      </c>
      <c r="J235" s="40" t="s">
        <v>82</v>
      </c>
      <c r="K235" s="149"/>
      <c r="L235" s="149"/>
      <c r="M235" s="149"/>
      <c r="N235" s="149"/>
      <c r="O235" s="149"/>
      <c r="P235" s="149"/>
      <c r="Q235" s="149"/>
      <c r="R235" s="149"/>
    </row>
    <row r="236" spans="1:19" ht="15.75" customHeight="1">
      <c r="A236" s="40">
        <v>1602</v>
      </c>
      <c r="B236" s="41">
        <v>22</v>
      </c>
      <c r="C236" s="42"/>
      <c r="D236" s="42"/>
      <c r="E236" s="42"/>
      <c r="F236" s="42"/>
      <c r="G236" s="42"/>
      <c r="H236" s="42"/>
      <c r="I236" s="42"/>
      <c r="J236" s="42"/>
      <c r="K236" s="43"/>
      <c r="L236" s="44"/>
      <c r="M236" s="45"/>
      <c r="N236" s="46"/>
      <c r="O236" s="47"/>
      <c r="P236" s="48">
        <f>B236</f>
        <v>22</v>
      </c>
      <c r="Q236" s="49"/>
      <c r="R236" s="47"/>
    </row>
    <row r="237" spans="1:19" ht="15.75" customHeight="1">
      <c r="A237" s="40">
        <v>1701</v>
      </c>
      <c r="B237" s="42"/>
      <c r="C237" s="42">
        <v>20</v>
      </c>
      <c r="D237" s="42"/>
      <c r="E237" s="42"/>
      <c r="F237" s="42"/>
      <c r="G237" s="42"/>
      <c r="H237" s="42"/>
      <c r="I237" s="42"/>
      <c r="J237" s="42"/>
      <c r="K237" s="43"/>
      <c r="L237" s="50"/>
      <c r="M237" s="2"/>
      <c r="N237" s="51"/>
      <c r="O237" s="52">
        <f>IF(C237=0,"",C237/B236)</f>
        <v>0.90909090909090906</v>
      </c>
      <c r="P237" s="53">
        <v>20</v>
      </c>
      <c r="Q237" s="54">
        <f t="shared" ref="Q237:Q245" si="20">IF(P237=0,"",P237/P236)</f>
        <v>0.90909090909090906</v>
      </c>
      <c r="R237" s="54">
        <f t="shared" ref="R237:R245" si="21">IF(P237=0,"",100%-Q237)</f>
        <v>9.0909090909090939E-2</v>
      </c>
    </row>
    <row r="238" spans="1:19" ht="15.75" customHeight="1">
      <c r="A238" s="40">
        <v>1702</v>
      </c>
      <c r="B238" s="42"/>
      <c r="C238" s="42"/>
      <c r="D238" s="42">
        <v>17</v>
      </c>
      <c r="E238" s="42"/>
      <c r="F238" s="42"/>
      <c r="G238" s="42"/>
      <c r="H238" s="42"/>
      <c r="I238" s="42"/>
      <c r="J238" s="42"/>
      <c r="K238" s="43"/>
      <c r="L238" s="50"/>
      <c r="M238" s="2"/>
      <c r="N238" s="51"/>
      <c r="O238" s="52">
        <f>IF(D238=0,"",D238/C237)</f>
        <v>0.85</v>
      </c>
      <c r="P238" s="53">
        <v>18</v>
      </c>
      <c r="Q238" s="54">
        <f t="shared" si="20"/>
        <v>0.9</v>
      </c>
      <c r="R238" s="54">
        <f t="shared" si="21"/>
        <v>9.9999999999999978E-2</v>
      </c>
      <c r="S238" s="87">
        <f>P238/P236</f>
        <v>0.81818181818181823</v>
      </c>
    </row>
    <row r="239" spans="1:19" ht="15.75" customHeight="1">
      <c r="A239" s="40">
        <v>1801</v>
      </c>
      <c r="B239" s="42"/>
      <c r="C239" s="42"/>
      <c r="D239" s="42"/>
      <c r="E239" s="42">
        <v>14</v>
      </c>
      <c r="F239" s="42"/>
      <c r="G239" s="42"/>
      <c r="H239" s="42"/>
      <c r="I239" s="42"/>
      <c r="J239" s="42"/>
      <c r="K239" s="43"/>
      <c r="L239" s="50"/>
      <c r="M239" s="2"/>
      <c r="N239" s="51"/>
      <c r="O239" s="52">
        <f>IF(E239=0,"",E239/D238)</f>
        <v>0.82352941176470584</v>
      </c>
      <c r="P239" s="53">
        <v>17</v>
      </c>
      <c r="Q239" s="54">
        <f t="shared" si="20"/>
        <v>0.94444444444444442</v>
      </c>
      <c r="R239" s="54">
        <f t="shared" si="21"/>
        <v>5.555555555555558E-2</v>
      </c>
    </row>
    <row r="240" spans="1:19" ht="15.75" customHeight="1">
      <c r="A240" s="40">
        <v>1802</v>
      </c>
      <c r="B240" s="42"/>
      <c r="C240" s="42"/>
      <c r="D240" s="42"/>
      <c r="E240" s="42"/>
      <c r="F240" s="42">
        <v>10</v>
      </c>
      <c r="G240" s="42"/>
      <c r="H240" s="42"/>
      <c r="I240" s="42"/>
      <c r="J240" s="42"/>
      <c r="K240" s="43"/>
      <c r="L240" s="50"/>
      <c r="M240" s="2"/>
      <c r="N240" s="51"/>
      <c r="O240" s="52">
        <f>IF(F240=0,"",F240/E239)</f>
        <v>0.7142857142857143</v>
      </c>
      <c r="P240" s="53">
        <v>12</v>
      </c>
      <c r="Q240" s="54">
        <f t="shared" si="20"/>
        <v>0.70588235294117652</v>
      </c>
      <c r="R240" s="54">
        <f t="shared" si="21"/>
        <v>0.29411764705882348</v>
      </c>
    </row>
    <row r="241" spans="1:19" ht="15.75" customHeight="1">
      <c r="A241" s="40">
        <v>1901</v>
      </c>
      <c r="B241" s="42"/>
      <c r="C241" s="42"/>
      <c r="D241" s="42"/>
      <c r="E241" s="42"/>
      <c r="F241" s="42"/>
      <c r="G241" s="42">
        <v>7</v>
      </c>
      <c r="H241" s="42"/>
      <c r="I241" s="42"/>
      <c r="J241" s="42"/>
      <c r="K241" s="43"/>
      <c r="L241" s="50"/>
      <c r="M241" s="2"/>
      <c r="N241" s="51"/>
      <c r="O241" s="52">
        <f>IF(G241=0,"",G241/F240)</f>
        <v>0.7</v>
      </c>
      <c r="P241" s="53">
        <v>11</v>
      </c>
      <c r="Q241" s="54">
        <f t="shared" si="20"/>
        <v>0.91666666666666663</v>
      </c>
      <c r="R241" s="54">
        <f t="shared" si="21"/>
        <v>8.333333333333337E-2</v>
      </c>
    </row>
    <row r="242" spans="1:19" ht="15.75" customHeight="1">
      <c r="A242" s="40">
        <v>1902</v>
      </c>
      <c r="B242" s="42"/>
      <c r="C242" s="42"/>
      <c r="D242" s="42"/>
      <c r="E242" s="42"/>
      <c r="F242" s="42"/>
      <c r="G242" s="42"/>
      <c r="H242" s="42">
        <v>4</v>
      </c>
      <c r="I242" s="42"/>
      <c r="J242" s="42"/>
      <c r="K242" s="43"/>
      <c r="L242" s="50"/>
      <c r="M242" s="2"/>
      <c r="N242" s="51"/>
      <c r="O242" s="52">
        <f>IF(H242=0,"",H242/G241)</f>
        <v>0.5714285714285714</v>
      </c>
      <c r="P242" s="53">
        <v>8</v>
      </c>
      <c r="Q242" s="54">
        <f t="shared" si="20"/>
        <v>0.72727272727272729</v>
      </c>
      <c r="R242" s="54">
        <f t="shared" si="21"/>
        <v>0.27272727272727271</v>
      </c>
    </row>
    <row r="243" spans="1:19" ht="15.75" customHeight="1">
      <c r="A243" s="40">
        <v>2001</v>
      </c>
      <c r="B243" s="42"/>
      <c r="C243" s="42"/>
      <c r="D243" s="42"/>
      <c r="E243" s="42"/>
      <c r="F243" s="42"/>
      <c r="G243" s="42"/>
      <c r="H243" s="42"/>
      <c r="I243" s="42">
        <v>4</v>
      </c>
      <c r="J243" s="42"/>
      <c r="K243" s="43"/>
      <c r="L243" s="50"/>
      <c r="M243" s="2"/>
      <c r="N243" s="51"/>
      <c r="O243" s="52">
        <f>IF(I243=0,"",I243/H242)</f>
        <v>1</v>
      </c>
      <c r="P243" s="53">
        <v>8</v>
      </c>
      <c r="Q243" s="54">
        <f t="shared" si="20"/>
        <v>1</v>
      </c>
      <c r="R243" s="54">
        <f t="shared" si="21"/>
        <v>0</v>
      </c>
    </row>
    <row r="244" spans="1:19" ht="15.75" customHeight="1">
      <c r="A244" s="40">
        <v>2002</v>
      </c>
      <c r="B244" s="42"/>
      <c r="C244" s="42"/>
      <c r="D244" s="42"/>
      <c r="E244" s="42"/>
      <c r="F244" s="42"/>
      <c r="G244" s="42"/>
      <c r="H244" s="42"/>
      <c r="I244" s="42"/>
      <c r="J244" s="42">
        <v>4</v>
      </c>
      <c r="K244" s="43">
        <v>3</v>
      </c>
      <c r="L244" s="50"/>
      <c r="M244" s="2"/>
      <c r="N244" s="51"/>
      <c r="O244" s="55">
        <f>IF(J244=0,"",J244/I243)</f>
        <v>1</v>
      </c>
      <c r="P244" s="53">
        <v>8</v>
      </c>
      <c r="Q244" s="56">
        <f t="shared" si="20"/>
        <v>1</v>
      </c>
      <c r="R244" s="56">
        <f t="shared" si="21"/>
        <v>0</v>
      </c>
    </row>
    <row r="245" spans="1:19" ht="15.75" customHeight="1">
      <c r="A245" s="40">
        <v>2101</v>
      </c>
      <c r="B245" s="42"/>
      <c r="C245" s="42"/>
      <c r="D245" s="42"/>
      <c r="E245" s="42"/>
      <c r="F245" s="42"/>
      <c r="G245" s="42"/>
      <c r="H245" s="42"/>
      <c r="I245" s="42"/>
      <c r="J245" s="42">
        <v>4</v>
      </c>
      <c r="K245" s="43">
        <v>3</v>
      </c>
      <c r="L245" s="50"/>
      <c r="M245" s="2"/>
      <c r="N245" s="1"/>
      <c r="O245" s="57"/>
      <c r="P245" s="58">
        <v>5</v>
      </c>
      <c r="Q245" s="59">
        <f t="shared" si="20"/>
        <v>0.625</v>
      </c>
      <c r="R245" s="60">
        <f t="shared" si="21"/>
        <v>0.375</v>
      </c>
    </row>
    <row r="246" spans="1:19" ht="15.75" customHeight="1">
      <c r="A246" s="40">
        <v>2102</v>
      </c>
      <c r="B246" s="42"/>
      <c r="C246" s="42"/>
      <c r="D246" s="42"/>
      <c r="E246" s="42"/>
      <c r="F246" s="42"/>
      <c r="G246" s="42"/>
      <c r="H246" s="42"/>
      <c r="I246" s="42"/>
      <c r="J246" s="42">
        <v>1</v>
      </c>
      <c r="K246" s="43"/>
      <c r="L246" s="50"/>
      <c r="M246" s="2"/>
      <c r="N246" s="1"/>
      <c r="O246" s="61"/>
      <c r="P246" s="62">
        <v>1</v>
      </c>
      <c r="Q246" s="63"/>
      <c r="R246" s="61"/>
    </row>
    <row r="247" spans="1:19" ht="15.75" customHeight="1">
      <c r="A247" s="40">
        <v>2201</v>
      </c>
      <c r="B247" s="42"/>
      <c r="C247" s="42"/>
      <c r="D247" s="42"/>
      <c r="E247" s="42"/>
      <c r="F247" s="42"/>
      <c r="G247" s="42"/>
      <c r="H247" s="42"/>
      <c r="I247" s="42"/>
      <c r="J247" s="42"/>
      <c r="K247" s="43"/>
      <c r="L247" s="50"/>
      <c r="M247" s="2"/>
      <c r="N247" s="1"/>
      <c r="O247" s="61"/>
      <c r="P247" s="62"/>
      <c r="Q247" s="63"/>
      <c r="R247" s="61"/>
    </row>
    <row r="248" spans="1:19" ht="15.75" customHeight="1">
      <c r="A248" s="40">
        <v>2202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43"/>
      <c r="L248" s="50"/>
      <c r="M248" s="2"/>
      <c r="N248" s="1"/>
      <c r="O248" s="61"/>
      <c r="P248" s="62"/>
      <c r="Q248" s="63"/>
      <c r="R248" s="61"/>
    </row>
    <row r="249" spans="1:19" ht="15.75" customHeight="1">
      <c r="A249" s="40">
        <v>2301</v>
      </c>
      <c r="B249" s="42"/>
      <c r="C249" s="42"/>
      <c r="D249" s="42"/>
      <c r="E249" s="42"/>
      <c r="F249" s="42"/>
      <c r="G249" s="42"/>
      <c r="H249" s="42"/>
      <c r="I249" s="42"/>
      <c r="J249" s="42"/>
      <c r="K249" s="43"/>
      <c r="L249" s="50"/>
      <c r="M249" s="2"/>
      <c r="N249" s="1"/>
      <c r="O249" s="64"/>
      <c r="P249" s="65"/>
      <c r="Q249" s="66"/>
      <c r="R249" s="67"/>
    </row>
    <row r="250" spans="1:19" ht="15.75" customHeight="1">
      <c r="A250" s="40">
        <v>2302</v>
      </c>
      <c r="B250" s="42"/>
      <c r="C250" s="42"/>
      <c r="D250" s="42"/>
      <c r="E250" s="42"/>
      <c r="F250" s="42"/>
      <c r="G250" s="42"/>
      <c r="H250" s="42"/>
      <c r="I250" s="42"/>
      <c r="J250" s="42"/>
      <c r="K250" s="43"/>
      <c r="L250" s="50"/>
      <c r="M250" s="2"/>
      <c r="N250" s="1"/>
      <c r="O250" s="68" t="s">
        <v>58</v>
      </c>
      <c r="P250" s="69">
        <v>3</v>
      </c>
      <c r="Q250" s="70">
        <f>IF(SUM(K238:K250)=0,"",SUM(K238:K250))</f>
        <v>6</v>
      </c>
      <c r="R250" s="71" t="s">
        <v>10</v>
      </c>
    </row>
    <row r="251" spans="1:19" ht="15.75" customHeight="1">
      <c r="A251" s="40">
        <v>2401</v>
      </c>
      <c r="B251" s="42"/>
      <c r="C251" s="42"/>
      <c r="D251" s="42"/>
      <c r="E251" s="42"/>
      <c r="F251" s="42"/>
      <c r="G251" s="42"/>
      <c r="H251" s="42"/>
      <c r="I251" s="42"/>
      <c r="J251" s="42"/>
      <c r="K251" s="43"/>
      <c r="L251" s="50"/>
      <c r="M251" s="2"/>
      <c r="N251" s="1"/>
      <c r="O251" s="72" t="s">
        <v>60</v>
      </c>
      <c r="P251" s="73">
        <f>IF(P250/B236=0,"",P250/B236)</f>
        <v>0.13636363636363635</v>
      </c>
      <c r="Q251" s="74">
        <f>IF(P250/Q250=0,"",P250/Q250)</f>
        <v>0.5</v>
      </c>
      <c r="R251" s="75" t="s">
        <v>61</v>
      </c>
    </row>
    <row r="252" spans="1:19" ht="15.75" customHeight="1">
      <c r="A252" s="40">
        <v>2402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3"/>
      <c r="L252" s="76"/>
      <c r="M252" s="77"/>
      <c r="N252" s="78"/>
      <c r="O252" s="77"/>
      <c r="P252" s="78"/>
      <c r="Q252" s="78"/>
      <c r="R252" s="79"/>
    </row>
    <row r="253" spans="1:19" ht="18" customHeight="1">
      <c r="A253" s="28"/>
      <c r="B253" s="1"/>
      <c r="C253" s="1"/>
      <c r="D253" s="151" t="s">
        <v>83</v>
      </c>
      <c r="E253" s="152"/>
      <c r="F253" s="152"/>
      <c r="G253" s="152"/>
      <c r="H253" s="152"/>
      <c r="I253" s="152"/>
      <c r="J253" s="153"/>
      <c r="K253" s="80">
        <f>SUM(K244:K249)</f>
        <v>6</v>
      </c>
      <c r="L253" s="81">
        <f>IF(K244=0,"",K244/B236)</f>
        <v>0.13636363636363635</v>
      </c>
      <c r="M253" s="81">
        <f>IF(K253=0,"",K253/B236)</f>
        <v>0.27272727272727271</v>
      </c>
      <c r="N253" s="81">
        <f>IF(K245=0,"",M253-L253)</f>
        <v>0.13636363636363635</v>
      </c>
      <c r="O253" s="2"/>
      <c r="P253" s="1"/>
      <c r="Q253" s="25"/>
      <c r="R253" s="2"/>
    </row>
    <row r="254" spans="1:19" ht="12.75" customHeight="1">
      <c r="O254" s="1"/>
      <c r="P254" s="1"/>
      <c r="Q254" s="1"/>
      <c r="R254" s="1"/>
    </row>
    <row r="255" spans="1:19" ht="12.75" customHeight="1">
      <c r="O255" s="1"/>
      <c r="P255" s="1"/>
      <c r="Q255" s="1"/>
      <c r="R255" s="1"/>
    </row>
    <row r="256" spans="1:19" ht="26.25" customHeight="1">
      <c r="A256" s="154" t="s">
        <v>11</v>
      </c>
      <c r="B256" s="155"/>
      <c r="C256" s="155"/>
      <c r="D256" s="155"/>
      <c r="E256" s="155"/>
      <c r="F256" s="155"/>
      <c r="G256" s="162" t="s">
        <v>86</v>
      </c>
      <c r="H256" s="155"/>
      <c r="I256" s="155"/>
      <c r="J256" s="155"/>
      <c r="K256" s="82"/>
      <c r="L256" s="1"/>
      <c r="M256" s="2"/>
      <c r="N256" s="2"/>
      <c r="O256" s="1"/>
      <c r="P256" s="2"/>
      <c r="Q256" s="1"/>
      <c r="R256" s="1"/>
      <c r="S256" s="1"/>
    </row>
    <row r="257" spans="1:19" ht="20.25" customHeight="1">
      <c r="A257" s="156" t="s">
        <v>9</v>
      </c>
      <c r="B257" s="157" t="s">
        <v>73</v>
      </c>
      <c r="C257" s="152"/>
      <c r="D257" s="152"/>
      <c r="E257" s="152"/>
      <c r="F257" s="152"/>
      <c r="G257" s="152"/>
      <c r="H257" s="152"/>
      <c r="I257" s="152"/>
      <c r="J257" s="153"/>
      <c r="K257" s="158" t="s">
        <v>10</v>
      </c>
      <c r="L257" s="150" t="s">
        <v>2</v>
      </c>
      <c r="M257" s="150" t="s">
        <v>3</v>
      </c>
      <c r="N257" s="159" t="s">
        <v>4</v>
      </c>
      <c r="O257" s="150" t="s">
        <v>5</v>
      </c>
      <c r="P257" s="148" t="s">
        <v>6</v>
      </c>
      <c r="Q257" s="148" t="s">
        <v>7</v>
      </c>
      <c r="R257" s="150" t="s">
        <v>8</v>
      </c>
    </row>
    <row r="258" spans="1:19" ht="15.75" customHeight="1">
      <c r="A258" s="149"/>
      <c r="B258" s="40" t="s">
        <v>74</v>
      </c>
      <c r="C258" s="40" t="s">
        <v>75</v>
      </c>
      <c r="D258" s="40" t="s">
        <v>76</v>
      </c>
      <c r="E258" s="40" t="s">
        <v>77</v>
      </c>
      <c r="F258" s="40" t="s">
        <v>78</v>
      </c>
      <c r="G258" s="40" t="s">
        <v>79</v>
      </c>
      <c r="H258" s="40" t="s">
        <v>80</v>
      </c>
      <c r="I258" s="40" t="s">
        <v>81</v>
      </c>
      <c r="J258" s="40" t="s">
        <v>82</v>
      </c>
      <c r="K258" s="149"/>
      <c r="L258" s="149"/>
      <c r="M258" s="149"/>
      <c r="N258" s="149"/>
      <c r="O258" s="149"/>
      <c r="P258" s="149"/>
      <c r="Q258" s="149"/>
      <c r="R258" s="149"/>
    </row>
    <row r="259" spans="1:19" ht="15.75" customHeight="1">
      <c r="A259" s="40">
        <v>1701</v>
      </c>
      <c r="B259" s="41">
        <v>11</v>
      </c>
      <c r="C259" s="42"/>
      <c r="D259" s="42"/>
      <c r="E259" s="42"/>
      <c r="F259" s="42"/>
      <c r="G259" s="42"/>
      <c r="H259" s="42"/>
      <c r="I259" s="42"/>
      <c r="J259" s="42"/>
      <c r="K259" s="43"/>
      <c r="L259" s="44"/>
      <c r="M259" s="45"/>
      <c r="N259" s="46"/>
      <c r="O259" s="47"/>
      <c r="P259" s="48">
        <f>B259</f>
        <v>11</v>
      </c>
      <c r="Q259" s="49"/>
      <c r="R259" s="47"/>
    </row>
    <row r="260" spans="1:19" ht="15.75" customHeight="1">
      <c r="A260" s="40">
        <v>1702</v>
      </c>
      <c r="B260" s="42"/>
      <c r="C260" s="42">
        <v>8</v>
      </c>
      <c r="D260" s="42"/>
      <c r="E260" s="42"/>
      <c r="F260" s="42"/>
      <c r="G260" s="42"/>
      <c r="H260" s="42"/>
      <c r="I260" s="42"/>
      <c r="J260" s="42"/>
      <c r="K260" s="43"/>
      <c r="L260" s="50"/>
      <c r="M260" s="2"/>
      <c r="N260" s="51"/>
      <c r="O260" s="52">
        <f>IF(C260=0,"",C260/B259)</f>
        <v>0.72727272727272729</v>
      </c>
      <c r="P260" s="53">
        <v>8</v>
      </c>
      <c r="Q260" s="54">
        <f t="shared" ref="Q260:Q268" si="22">IF(P260=0,"",P260/P259)</f>
        <v>0.72727272727272729</v>
      </c>
      <c r="R260" s="54">
        <f t="shared" ref="R260:R268" si="23">IF(P260=0,"",100%-Q260)</f>
        <v>0.27272727272727271</v>
      </c>
    </row>
    <row r="261" spans="1:19" ht="15.75" customHeight="1">
      <c r="A261" s="40">
        <v>1801</v>
      </c>
      <c r="B261" s="42"/>
      <c r="C261" s="42"/>
      <c r="D261" s="42">
        <v>8</v>
      </c>
      <c r="E261" s="42"/>
      <c r="F261" s="42"/>
      <c r="G261" s="42"/>
      <c r="H261" s="42"/>
      <c r="I261" s="42"/>
      <c r="J261" s="42"/>
      <c r="K261" s="43"/>
      <c r="L261" s="50"/>
      <c r="M261" s="2"/>
      <c r="N261" s="51"/>
      <c r="O261" s="52">
        <f>IF(D261=0,"",D261/C260)</f>
        <v>1</v>
      </c>
      <c r="P261" s="53">
        <v>8</v>
      </c>
      <c r="Q261" s="54">
        <f t="shared" si="22"/>
        <v>1</v>
      </c>
      <c r="R261" s="54">
        <f t="shared" si="23"/>
        <v>0</v>
      </c>
      <c r="S261" s="87">
        <f>P261/P259</f>
        <v>0.72727272727272729</v>
      </c>
    </row>
    <row r="262" spans="1:19" ht="15.75" customHeight="1">
      <c r="A262" s="40">
        <v>1802</v>
      </c>
      <c r="B262" s="42"/>
      <c r="C262" s="42"/>
      <c r="D262" s="42"/>
      <c r="E262" s="42">
        <v>5</v>
      </c>
      <c r="F262" s="42"/>
      <c r="G262" s="42"/>
      <c r="H262" s="42"/>
      <c r="I262" s="42"/>
      <c r="J262" s="42"/>
      <c r="K262" s="43"/>
      <c r="L262" s="50"/>
      <c r="M262" s="2"/>
      <c r="N262" s="51"/>
      <c r="O262" s="52">
        <f>IF(E262=0,"",E262/D261)</f>
        <v>0.625</v>
      </c>
      <c r="P262" s="53">
        <v>6</v>
      </c>
      <c r="Q262" s="54">
        <f t="shared" si="22"/>
        <v>0.75</v>
      </c>
      <c r="R262" s="54">
        <f t="shared" si="23"/>
        <v>0.25</v>
      </c>
    </row>
    <row r="263" spans="1:19" ht="15.75" customHeight="1">
      <c r="A263" s="40">
        <v>1901</v>
      </c>
      <c r="B263" s="42"/>
      <c r="C263" s="42"/>
      <c r="D263" s="42"/>
      <c r="E263" s="42"/>
      <c r="F263" s="42">
        <v>5</v>
      </c>
      <c r="G263" s="42"/>
      <c r="H263" s="42"/>
      <c r="I263" s="42"/>
      <c r="J263" s="42"/>
      <c r="K263" s="43"/>
      <c r="L263" s="50"/>
      <c r="M263" s="2"/>
      <c r="N263" s="51"/>
      <c r="O263" s="52">
        <f>IF(F263=0,"",F263/E262)</f>
        <v>1</v>
      </c>
      <c r="P263" s="53">
        <v>5</v>
      </c>
      <c r="Q263" s="54">
        <f t="shared" si="22"/>
        <v>0.83333333333333337</v>
      </c>
      <c r="R263" s="54">
        <f t="shared" si="23"/>
        <v>0.16666666666666663</v>
      </c>
    </row>
    <row r="264" spans="1:19" ht="15.75" customHeight="1">
      <c r="A264" s="40">
        <v>1902</v>
      </c>
      <c r="B264" s="42"/>
      <c r="C264" s="42"/>
      <c r="D264" s="42"/>
      <c r="E264" s="42"/>
      <c r="F264" s="42"/>
      <c r="G264" s="42">
        <v>2</v>
      </c>
      <c r="H264" s="42"/>
      <c r="I264" s="42"/>
      <c r="J264" s="42"/>
      <c r="K264" s="43"/>
      <c r="L264" s="50"/>
      <c r="M264" s="2"/>
      <c r="N264" s="51"/>
      <c r="O264" s="52">
        <f>IF(G264=0,"",G264/F263)</f>
        <v>0.4</v>
      </c>
      <c r="P264" s="53">
        <v>3</v>
      </c>
      <c r="Q264" s="54">
        <f t="shared" si="22"/>
        <v>0.6</v>
      </c>
      <c r="R264" s="54">
        <f t="shared" si="23"/>
        <v>0.4</v>
      </c>
    </row>
    <row r="265" spans="1:19" ht="15.75" customHeight="1">
      <c r="A265" s="40">
        <v>2001</v>
      </c>
      <c r="B265" s="42"/>
      <c r="C265" s="42"/>
      <c r="D265" s="42"/>
      <c r="E265" s="42"/>
      <c r="F265" s="42"/>
      <c r="G265" s="42"/>
      <c r="H265" s="42">
        <v>2</v>
      </c>
      <c r="I265" s="42"/>
      <c r="J265" s="42"/>
      <c r="K265" s="43"/>
      <c r="L265" s="50"/>
      <c r="M265" s="2"/>
      <c r="N265" s="51"/>
      <c r="O265" s="52">
        <f>IF(H265=0,"",H265/G264)</f>
        <v>1</v>
      </c>
      <c r="P265" s="53">
        <v>3</v>
      </c>
      <c r="Q265" s="54">
        <f t="shared" si="22"/>
        <v>1</v>
      </c>
      <c r="R265" s="54">
        <f t="shared" si="23"/>
        <v>0</v>
      </c>
    </row>
    <row r="266" spans="1:19" ht="15.75" customHeight="1">
      <c r="A266" s="40">
        <v>2002</v>
      </c>
      <c r="B266" s="42"/>
      <c r="C266" s="42"/>
      <c r="D266" s="42"/>
      <c r="E266" s="42"/>
      <c r="F266" s="42"/>
      <c r="G266" s="42"/>
      <c r="H266" s="42"/>
      <c r="I266" s="42">
        <v>2</v>
      </c>
      <c r="J266" s="42"/>
      <c r="K266" s="43"/>
      <c r="L266" s="50"/>
      <c r="M266" s="2"/>
      <c r="N266" s="51"/>
      <c r="O266" s="52">
        <f>IF(I266=0,"",I266/H265)</f>
        <v>1</v>
      </c>
      <c r="P266" s="53">
        <v>3</v>
      </c>
      <c r="Q266" s="54">
        <f t="shared" si="22"/>
        <v>1</v>
      </c>
      <c r="R266" s="54">
        <f t="shared" si="23"/>
        <v>0</v>
      </c>
    </row>
    <row r="267" spans="1:19" ht="15.75" customHeight="1">
      <c r="A267" s="40">
        <v>2101</v>
      </c>
      <c r="B267" s="42"/>
      <c r="C267" s="42"/>
      <c r="D267" s="42"/>
      <c r="E267" s="42"/>
      <c r="F267" s="42"/>
      <c r="G267" s="42"/>
      <c r="H267" s="42"/>
      <c r="I267" s="42"/>
      <c r="J267" s="42">
        <v>2</v>
      </c>
      <c r="K267" s="43">
        <v>2</v>
      </c>
      <c r="L267" s="50"/>
      <c r="M267" s="2"/>
      <c r="N267" s="51"/>
      <c r="O267" s="55">
        <f>IF(J267=0,"",J267/I266)</f>
        <v>1</v>
      </c>
      <c r="P267" s="53">
        <v>3</v>
      </c>
      <c r="Q267" s="56">
        <f t="shared" si="22"/>
        <v>1</v>
      </c>
      <c r="R267" s="56">
        <f t="shared" si="23"/>
        <v>0</v>
      </c>
    </row>
    <row r="268" spans="1:19" ht="15.75" customHeight="1">
      <c r="A268" s="40">
        <v>2102</v>
      </c>
      <c r="B268" s="42"/>
      <c r="C268" s="42"/>
      <c r="D268" s="42"/>
      <c r="E268" s="42"/>
      <c r="F268" s="42"/>
      <c r="G268" s="42"/>
      <c r="H268" s="42"/>
      <c r="I268" s="42"/>
      <c r="J268" s="42">
        <v>1</v>
      </c>
      <c r="K268" s="43">
        <v>1</v>
      </c>
      <c r="L268" s="50"/>
      <c r="M268" s="2"/>
      <c r="N268" s="1"/>
      <c r="O268" s="83"/>
      <c r="P268" s="58">
        <v>1</v>
      </c>
      <c r="Q268" s="84">
        <f t="shared" si="22"/>
        <v>0.33333333333333331</v>
      </c>
      <c r="R268" s="85">
        <f t="shared" si="23"/>
        <v>0.66666666666666674</v>
      </c>
    </row>
    <row r="269" spans="1:19" ht="15.75" customHeight="1">
      <c r="A269" s="40">
        <v>2201</v>
      </c>
      <c r="B269" s="42"/>
      <c r="C269" s="42"/>
      <c r="D269" s="42"/>
      <c r="E269" s="42"/>
      <c r="F269" s="42"/>
      <c r="G269" s="42"/>
      <c r="H269" s="42"/>
      <c r="I269" s="42"/>
      <c r="J269" s="42"/>
      <c r="K269" s="43"/>
      <c r="L269" s="50"/>
      <c r="M269" s="2"/>
      <c r="N269" s="1"/>
      <c r="O269" s="61"/>
      <c r="P269" s="62"/>
      <c r="Q269" s="63"/>
      <c r="R269" s="61"/>
    </row>
    <row r="270" spans="1:19" ht="15.75" customHeight="1">
      <c r="A270" s="40">
        <v>2202</v>
      </c>
      <c r="B270" s="42"/>
      <c r="C270" s="42"/>
      <c r="D270" s="42"/>
      <c r="E270" s="42"/>
      <c r="F270" s="42"/>
      <c r="G270" s="42"/>
      <c r="H270" s="42"/>
      <c r="I270" s="42"/>
      <c r="J270" s="42"/>
      <c r="K270" s="43"/>
      <c r="L270" s="50"/>
      <c r="M270" s="2"/>
      <c r="N270" s="1"/>
      <c r="O270" s="61"/>
      <c r="P270" s="62"/>
      <c r="Q270" s="63"/>
      <c r="R270" s="61"/>
    </row>
    <row r="271" spans="1:19" ht="15.75" customHeight="1">
      <c r="A271" s="40">
        <v>2301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43"/>
      <c r="L271" s="50"/>
      <c r="M271" s="2"/>
      <c r="N271" s="1"/>
      <c r="O271" s="61"/>
      <c r="P271" s="62"/>
      <c r="Q271" s="63"/>
      <c r="R271" s="61"/>
    </row>
    <row r="272" spans="1:19" ht="15.75" customHeight="1">
      <c r="A272" s="40">
        <v>2302</v>
      </c>
      <c r="B272" s="42"/>
      <c r="C272" s="42"/>
      <c r="D272" s="42"/>
      <c r="E272" s="42"/>
      <c r="F272" s="42"/>
      <c r="G272" s="42"/>
      <c r="H272" s="42"/>
      <c r="I272" s="42"/>
      <c r="J272" s="42"/>
      <c r="K272" s="43"/>
      <c r="L272" s="50"/>
      <c r="M272" s="2"/>
      <c r="N272" s="1"/>
      <c r="O272" s="64"/>
      <c r="P272" s="65"/>
      <c r="Q272" s="66"/>
      <c r="R272" s="67"/>
    </row>
    <row r="273" spans="1:24" ht="15.75" customHeight="1">
      <c r="A273" s="40">
        <v>2401</v>
      </c>
      <c r="B273" s="42"/>
      <c r="C273" s="42"/>
      <c r="D273" s="42"/>
      <c r="E273" s="42"/>
      <c r="F273" s="42"/>
      <c r="G273" s="42"/>
      <c r="H273" s="42"/>
      <c r="I273" s="42"/>
      <c r="J273" s="42"/>
      <c r="K273" s="43"/>
      <c r="L273" s="50"/>
      <c r="M273" s="2"/>
      <c r="N273" s="1"/>
      <c r="O273" s="68" t="s">
        <v>58</v>
      </c>
      <c r="P273" s="69">
        <v>3</v>
      </c>
      <c r="Q273" s="70">
        <f>IF(SUM(K261:K273)=0,"",SUM(K261:K273))</f>
        <v>3</v>
      </c>
      <c r="R273" s="71" t="s">
        <v>10</v>
      </c>
    </row>
    <row r="274" spans="1:24" ht="15.75" customHeight="1">
      <c r="A274" s="40">
        <v>2402</v>
      </c>
      <c r="B274" s="42"/>
      <c r="C274" s="42"/>
      <c r="D274" s="42"/>
      <c r="E274" s="42"/>
      <c r="F274" s="42"/>
      <c r="G274" s="42"/>
      <c r="H274" s="42"/>
      <c r="I274" s="42"/>
      <c r="J274" s="42"/>
      <c r="K274" s="43"/>
      <c r="L274" s="50"/>
      <c r="M274" s="2"/>
      <c r="N274" s="1"/>
      <c r="O274" s="72" t="s">
        <v>60</v>
      </c>
      <c r="P274" s="73">
        <f>IF(P273/B259=0,"",P273/B259)</f>
        <v>0.27272727272727271</v>
      </c>
      <c r="Q274" s="74">
        <f>IF(P273/Q273=0,"",P273/Q273)</f>
        <v>1</v>
      </c>
      <c r="R274" s="75" t="s">
        <v>61</v>
      </c>
    </row>
    <row r="275" spans="1:24" ht="15.75" customHeight="1">
      <c r="A275" s="40">
        <v>2501</v>
      </c>
      <c r="B275" s="42"/>
      <c r="C275" s="42"/>
      <c r="D275" s="42"/>
      <c r="E275" s="42"/>
      <c r="F275" s="42"/>
      <c r="G275" s="42"/>
      <c r="H275" s="42"/>
      <c r="I275" s="42"/>
      <c r="J275" s="42"/>
      <c r="K275" s="43"/>
      <c r="L275" s="76"/>
      <c r="M275" s="77"/>
      <c r="N275" s="78"/>
      <c r="O275" s="77"/>
      <c r="P275" s="78"/>
      <c r="Q275" s="78"/>
      <c r="R275" s="79"/>
    </row>
    <row r="276" spans="1:24" ht="18" customHeight="1">
      <c r="A276" s="28"/>
      <c r="B276" s="1"/>
      <c r="C276" s="1"/>
      <c r="D276" s="151" t="s">
        <v>83</v>
      </c>
      <c r="E276" s="152"/>
      <c r="F276" s="152"/>
      <c r="G276" s="152"/>
      <c r="H276" s="152"/>
      <c r="I276" s="152"/>
      <c r="J276" s="153"/>
      <c r="K276" s="80">
        <f>SUM(K267:K271)</f>
        <v>3</v>
      </c>
      <c r="L276" s="81">
        <f>IF(K267=0,"",K267/B259)</f>
        <v>0.18181818181818182</v>
      </c>
      <c r="M276" s="81">
        <f>IF(K276=0,"",K276/B259)</f>
        <v>0.27272727272727271</v>
      </c>
      <c r="N276" s="81">
        <f>IF(K268=0,"",M276-L276)</f>
        <v>9.0909090909090884E-2</v>
      </c>
      <c r="O276" s="2"/>
      <c r="P276" s="1"/>
      <c r="Q276" s="25"/>
      <c r="R276" s="2"/>
    </row>
    <row r="277" spans="1:24" ht="12.75" customHeight="1"/>
    <row r="278" spans="1:24" ht="12.75" customHeight="1"/>
    <row r="279" spans="1:24" ht="26.25" customHeight="1">
      <c r="B279" s="154" t="s">
        <v>72</v>
      </c>
      <c r="C279" s="155"/>
      <c r="D279" s="155"/>
      <c r="E279" s="155"/>
      <c r="F279" s="155"/>
      <c r="G279" s="155"/>
      <c r="H279" s="155"/>
      <c r="I279" s="155"/>
      <c r="J279" s="155"/>
      <c r="K279" s="39" t="s">
        <v>87</v>
      </c>
      <c r="L279" s="2"/>
      <c r="M279" s="2"/>
      <c r="N279" s="1"/>
      <c r="O279" s="2"/>
      <c r="P279" s="1"/>
      <c r="Q279" s="1"/>
      <c r="R279" s="1"/>
    </row>
    <row r="280" spans="1:24" ht="20.25" customHeight="1">
      <c r="A280" s="156" t="s">
        <v>9</v>
      </c>
      <c r="B280" s="157" t="s">
        <v>73</v>
      </c>
      <c r="C280" s="152"/>
      <c r="D280" s="152"/>
      <c r="E280" s="152"/>
      <c r="F280" s="152"/>
      <c r="G280" s="152"/>
      <c r="H280" s="152"/>
      <c r="I280" s="152"/>
      <c r="J280" s="153"/>
      <c r="K280" s="158" t="s">
        <v>10</v>
      </c>
      <c r="L280" s="150" t="s">
        <v>2</v>
      </c>
      <c r="M280" s="150" t="s">
        <v>3</v>
      </c>
      <c r="N280" s="159" t="s">
        <v>4</v>
      </c>
      <c r="O280" s="150" t="s">
        <v>5</v>
      </c>
      <c r="P280" s="148" t="s">
        <v>6</v>
      </c>
      <c r="Q280" s="148" t="s">
        <v>7</v>
      </c>
      <c r="R280" s="150" t="s">
        <v>8</v>
      </c>
      <c r="X280" s="143">
        <f>AVERAGE(P274,P297)</f>
        <v>0.32683982683982682</v>
      </c>
    </row>
    <row r="281" spans="1:24" ht="15.75" customHeight="1">
      <c r="A281" s="149"/>
      <c r="B281" s="40" t="s">
        <v>74</v>
      </c>
      <c r="C281" s="40" t="s">
        <v>75</v>
      </c>
      <c r="D281" s="40" t="s">
        <v>76</v>
      </c>
      <c r="E281" s="40" t="s">
        <v>77</v>
      </c>
      <c r="F281" s="40" t="s">
        <v>78</v>
      </c>
      <c r="G281" s="40" t="s">
        <v>79</v>
      </c>
      <c r="H281" s="40" t="s">
        <v>80</v>
      </c>
      <c r="I281" s="40" t="s">
        <v>81</v>
      </c>
      <c r="J281" s="40" t="s">
        <v>82</v>
      </c>
      <c r="K281" s="149"/>
      <c r="L281" s="149"/>
      <c r="M281" s="149"/>
      <c r="N281" s="149"/>
      <c r="O281" s="149"/>
      <c r="P281" s="149"/>
      <c r="Q281" s="149"/>
      <c r="R281" s="149"/>
    </row>
    <row r="282" spans="1:24" ht="15.75" customHeight="1">
      <c r="A282" s="40">
        <v>1702</v>
      </c>
      <c r="B282" s="41">
        <v>21</v>
      </c>
      <c r="C282" s="42"/>
      <c r="D282" s="42"/>
      <c r="E282" s="42"/>
      <c r="F282" s="42"/>
      <c r="G282" s="42"/>
      <c r="H282" s="42"/>
      <c r="I282" s="42"/>
      <c r="J282" s="42"/>
      <c r="K282" s="43"/>
      <c r="L282" s="44"/>
      <c r="M282" s="45"/>
      <c r="N282" s="46"/>
      <c r="O282" s="47"/>
      <c r="P282" s="48">
        <f>B282</f>
        <v>21</v>
      </c>
      <c r="Q282" s="49"/>
      <c r="R282" s="47"/>
    </row>
    <row r="283" spans="1:24" ht="15.75" customHeight="1">
      <c r="A283" s="40">
        <v>1801</v>
      </c>
      <c r="B283" s="42"/>
      <c r="C283" s="42">
        <v>20</v>
      </c>
      <c r="D283" s="42"/>
      <c r="E283" s="42"/>
      <c r="F283" s="42"/>
      <c r="G283" s="42"/>
      <c r="H283" s="42"/>
      <c r="I283" s="42"/>
      <c r="J283" s="42"/>
      <c r="K283" s="43"/>
      <c r="L283" s="50"/>
      <c r="M283" s="2"/>
      <c r="N283" s="51"/>
      <c r="O283" s="52">
        <f>IF(C283=0,"",C283/B282)</f>
        <v>0.95238095238095233</v>
      </c>
      <c r="P283" s="53">
        <v>20</v>
      </c>
      <c r="Q283" s="54">
        <f t="shared" ref="Q283:Q290" si="24">IF(P283=0,"",P283/P282)</f>
        <v>0.95238095238095233</v>
      </c>
      <c r="R283" s="54">
        <f t="shared" ref="R283:R290" si="25">IF(P283=0,"",100%-Q283)</f>
        <v>4.7619047619047672E-2</v>
      </c>
    </row>
    <row r="284" spans="1:24" ht="15.75" customHeight="1">
      <c r="A284" s="40">
        <v>1802</v>
      </c>
      <c r="B284" s="42"/>
      <c r="C284" s="42"/>
      <c r="D284" s="42">
        <v>18</v>
      </c>
      <c r="E284" s="42"/>
      <c r="F284" s="42"/>
      <c r="G284" s="42"/>
      <c r="H284" s="42"/>
      <c r="I284" s="42"/>
      <c r="J284" s="42"/>
      <c r="K284" s="43"/>
      <c r="L284" s="50"/>
      <c r="M284" s="2"/>
      <c r="N284" s="51"/>
      <c r="O284" s="52">
        <f>IF(D284=0,"",D284/C283)</f>
        <v>0.9</v>
      </c>
      <c r="P284" s="53">
        <v>18</v>
      </c>
      <c r="Q284" s="54">
        <f t="shared" si="24"/>
        <v>0.9</v>
      </c>
      <c r="R284" s="54">
        <f t="shared" si="25"/>
        <v>9.9999999999999978E-2</v>
      </c>
      <c r="S284" s="8">
        <f>P284/P282</f>
        <v>0.8571428571428571</v>
      </c>
    </row>
    <row r="285" spans="1:24" ht="15.75" customHeight="1">
      <c r="A285" s="40">
        <v>1901</v>
      </c>
      <c r="B285" s="42"/>
      <c r="C285" s="42"/>
      <c r="D285" s="42"/>
      <c r="E285" s="42">
        <v>13</v>
      </c>
      <c r="F285" s="42"/>
      <c r="G285" s="42"/>
      <c r="H285" s="42"/>
      <c r="I285" s="42"/>
      <c r="J285" s="42"/>
      <c r="K285" s="43"/>
      <c r="L285" s="50"/>
      <c r="M285" s="2"/>
      <c r="N285" s="51"/>
      <c r="O285" s="52">
        <f>IF(E285=0,"",E285/D284)</f>
        <v>0.72222222222222221</v>
      </c>
      <c r="P285" s="53">
        <v>13</v>
      </c>
      <c r="Q285" s="54">
        <f t="shared" si="24"/>
        <v>0.72222222222222221</v>
      </c>
      <c r="R285" s="54">
        <f t="shared" si="25"/>
        <v>0.27777777777777779</v>
      </c>
    </row>
    <row r="286" spans="1:24" ht="15.75" customHeight="1">
      <c r="A286" s="40">
        <v>1902</v>
      </c>
      <c r="B286" s="42"/>
      <c r="C286" s="42"/>
      <c r="D286" s="42"/>
      <c r="E286" s="42"/>
      <c r="F286" s="42">
        <v>13</v>
      </c>
      <c r="G286" s="42"/>
      <c r="H286" s="42"/>
      <c r="I286" s="42"/>
      <c r="J286" s="42"/>
      <c r="K286" s="43"/>
      <c r="L286" s="50"/>
      <c r="M286" s="2"/>
      <c r="N286" s="51"/>
      <c r="O286" s="52">
        <f>IF(F286=0,"",F286/E285)</f>
        <v>1</v>
      </c>
      <c r="P286" s="53">
        <v>13</v>
      </c>
      <c r="Q286" s="54">
        <f t="shared" si="24"/>
        <v>1</v>
      </c>
      <c r="R286" s="54">
        <f t="shared" si="25"/>
        <v>0</v>
      </c>
    </row>
    <row r="287" spans="1:24" ht="15.75" customHeight="1">
      <c r="A287" s="40">
        <v>2001</v>
      </c>
      <c r="B287" s="42"/>
      <c r="C287" s="42"/>
      <c r="D287" s="42"/>
      <c r="E287" s="42"/>
      <c r="F287" s="42"/>
      <c r="G287" s="42">
        <v>13</v>
      </c>
      <c r="H287" s="42"/>
      <c r="I287" s="42"/>
      <c r="J287" s="42"/>
      <c r="K287" s="43"/>
      <c r="L287" s="50"/>
      <c r="M287" s="2"/>
      <c r="N287" s="51"/>
      <c r="O287" s="52">
        <f>IF(G287=0,"",G287/F286)</f>
        <v>1</v>
      </c>
      <c r="P287" s="53">
        <v>13</v>
      </c>
      <c r="Q287" s="54">
        <f t="shared" si="24"/>
        <v>1</v>
      </c>
      <c r="R287" s="54">
        <f t="shared" si="25"/>
        <v>0</v>
      </c>
    </row>
    <row r="288" spans="1:24" ht="15.75" customHeight="1">
      <c r="A288" s="40">
        <v>2002</v>
      </c>
      <c r="B288" s="42"/>
      <c r="C288" s="42"/>
      <c r="D288" s="42"/>
      <c r="E288" s="42"/>
      <c r="F288" s="42"/>
      <c r="G288" s="42"/>
      <c r="H288" s="42">
        <v>13</v>
      </c>
      <c r="I288" s="42"/>
      <c r="J288" s="42"/>
      <c r="K288" s="43"/>
      <c r="L288" s="50"/>
      <c r="M288" s="2"/>
      <c r="N288" s="51"/>
      <c r="O288" s="52">
        <f>IF(H288=0,"",H288/G287)</f>
        <v>1</v>
      </c>
      <c r="P288" s="53">
        <v>13</v>
      </c>
      <c r="Q288" s="54">
        <f t="shared" si="24"/>
        <v>1</v>
      </c>
      <c r="R288" s="54">
        <f t="shared" si="25"/>
        <v>0</v>
      </c>
    </row>
    <row r="289" spans="1:18" ht="15.75" customHeight="1">
      <c r="A289" s="40">
        <v>2101</v>
      </c>
      <c r="B289" s="42"/>
      <c r="C289" s="42"/>
      <c r="D289" s="42"/>
      <c r="E289" s="42"/>
      <c r="F289" s="42"/>
      <c r="G289" s="42"/>
      <c r="H289" s="42"/>
      <c r="I289" s="42">
        <v>12</v>
      </c>
      <c r="J289" s="42"/>
      <c r="K289" s="43"/>
      <c r="L289" s="50"/>
      <c r="M289" s="2"/>
      <c r="N289" s="51"/>
      <c r="O289" s="52">
        <f>IF(I289=0,"",I289/H288)</f>
        <v>0.92307692307692313</v>
      </c>
      <c r="P289" s="53">
        <v>12</v>
      </c>
      <c r="Q289" s="54">
        <f t="shared" si="24"/>
        <v>0.92307692307692313</v>
      </c>
      <c r="R289" s="54">
        <f t="shared" si="25"/>
        <v>7.6923076923076872E-2</v>
      </c>
    </row>
    <row r="290" spans="1:18" ht="15.75" customHeight="1">
      <c r="A290" s="40">
        <v>2102</v>
      </c>
      <c r="B290" s="42"/>
      <c r="C290" s="42"/>
      <c r="D290" s="42"/>
      <c r="E290" s="42"/>
      <c r="F290" s="42"/>
      <c r="G290" s="42"/>
      <c r="H290" s="42"/>
      <c r="I290" s="42"/>
      <c r="J290" s="42">
        <v>12</v>
      </c>
      <c r="K290" s="43">
        <v>12</v>
      </c>
      <c r="L290" s="50"/>
      <c r="M290" s="2"/>
      <c r="N290" s="51"/>
      <c r="O290" s="55">
        <f>IF(J290=0,"",J290/I289)</f>
        <v>1</v>
      </c>
      <c r="P290" s="53">
        <v>12</v>
      </c>
      <c r="Q290" s="56">
        <f t="shared" si="24"/>
        <v>1</v>
      </c>
      <c r="R290" s="56">
        <f t="shared" si="25"/>
        <v>0</v>
      </c>
    </row>
    <row r="291" spans="1:18" ht="15.75" customHeight="1">
      <c r="A291" s="40">
        <v>2201</v>
      </c>
      <c r="B291" s="42"/>
      <c r="C291" s="42"/>
      <c r="D291" s="42"/>
      <c r="E291" s="42"/>
      <c r="F291" s="42"/>
      <c r="G291" s="42"/>
      <c r="H291" s="42"/>
      <c r="I291" s="42"/>
      <c r="J291" s="42"/>
      <c r="K291" s="43"/>
      <c r="L291" s="50"/>
      <c r="M291" s="2"/>
      <c r="N291" s="1"/>
      <c r="O291" s="83"/>
      <c r="P291" s="58"/>
      <c r="Q291" s="84"/>
      <c r="R291" s="85"/>
    </row>
    <row r="292" spans="1:18" ht="15.75" customHeight="1">
      <c r="A292" s="40">
        <v>2202</v>
      </c>
      <c r="B292" s="42"/>
      <c r="C292" s="42"/>
      <c r="D292" s="42"/>
      <c r="E292" s="42"/>
      <c r="F292" s="42"/>
      <c r="G292" s="42"/>
      <c r="H292" s="42"/>
      <c r="I292" s="42"/>
      <c r="J292" s="42"/>
      <c r="K292" s="43"/>
      <c r="L292" s="50"/>
      <c r="M292" s="2"/>
      <c r="N292" s="1"/>
      <c r="O292" s="61"/>
      <c r="P292" s="62"/>
      <c r="Q292" s="63"/>
      <c r="R292" s="61"/>
    </row>
    <row r="293" spans="1:18" ht="15.75" customHeight="1">
      <c r="A293" s="40">
        <v>2301</v>
      </c>
      <c r="B293" s="42"/>
      <c r="C293" s="42"/>
      <c r="D293" s="42"/>
      <c r="E293" s="42"/>
      <c r="F293" s="42"/>
      <c r="G293" s="42"/>
      <c r="H293" s="42"/>
      <c r="I293" s="42"/>
      <c r="J293" s="42"/>
      <c r="K293" s="43"/>
      <c r="L293" s="50"/>
      <c r="M293" s="2"/>
      <c r="N293" s="1"/>
      <c r="O293" s="61"/>
      <c r="P293" s="62"/>
      <c r="Q293" s="63"/>
      <c r="R293" s="61"/>
    </row>
    <row r="294" spans="1:18" ht="15.75" customHeight="1">
      <c r="A294" s="40">
        <v>2302</v>
      </c>
      <c r="B294" s="42"/>
      <c r="C294" s="42"/>
      <c r="D294" s="42"/>
      <c r="E294" s="42"/>
      <c r="F294" s="42"/>
      <c r="G294" s="42"/>
      <c r="H294" s="42"/>
      <c r="I294" s="42"/>
      <c r="J294" s="42"/>
      <c r="K294" s="43"/>
      <c r="L294" s="50"/>
      <c r="M294" s="2"/>
      <c r="N294" s="1"/>
      <c r="O294" s="61"/>
      <c r="P294" s="62"/>
      <c r="Q294" s="63"/>
      <c r="R294" s="61"/>
    </row>
    <row r="295" spans="1:18" ht="15.75" customHeight="1">
      <c r="A295" s="40">
        <v>2401</v>
      </c>
      <c r="B295" s="42"/>
      <c r="C295" s="42"/>
      <c r="D295" s="42"/>
      <c r="E295" s="42"/>
      <c r="F295" s="42"/>
      <c r="G295" s="42"/>
      <c r="H295" s="42"/>
      <c r="I295" s="42"/>
      <c r="J295" s="42"/>
      <c r="K295" s="43"/>
      <c r="L295" s="50"/>
      <c r="M295" s="2"/>
      <c r="N295" s="1"/>
      <c r="O295" s="64"/>
      <c r="P295" s="65"/>
      <c r="Q295" s="66"/>
      <c r="R295" s="67"/>
    </row>
    <row r="296" spans="1:18" ht="15.75" customHeight="1">
      <c r="A296" s="40">
        <v>2402</v>
      </c>
      <c r="B296" s="42"/>
      <c r="C296" s="42"/>
      <c r="D296" s="42"/>
      <c r="E296" s="42"/>
      <c r="F296" s="42"/>
      <c r="G296" s="42"/>
      <c r="H296" s="42"/>
      <c r="I296" s="42"/>
      <c r="J296" s="42"/>
      <c r="K296" s="43"/>
      <c r="L296" s="50"/>
      <c r="M296" s="2"/>
      <c r="N296" s="1"/>
      <c r="O296" s="68" t="s">
        <v>58</v>
      </c>
      <c r="P296" s="69">
        <v>8</v>
      </c>
      <c r="Q296" s="70">
        <f>IF(SUM(K284:K296)=0,"",SUM(K284:K296))</f>
        <v>12</v>
      </c>
      <c r="R296" s="71" t="s">
        <v>10</v>
      </c>
    </row>
    <row r="297" spans="1:18" ht="15.75" customHeight="1">
      <c r="A297" s="40">
        <v>2501</v>
      </c>
      <c r="B297" s="42"/>
      <c r="C297" s="42"/>
      <c r="D297" s="42"/>
      <c r="E297" s="42"/>
      <c r="F297" s="42"/>
      <c r="G297" s="42"/>
      <c r="H297" s="42"/>
      <c r="I297" s="42"/>
      <c r="J297" s="42"/>
      <c r="K297" s="43"/>
      <c r="L297" s="50"/>
      <c r="M297" s="2"/>
      <c r="N297" s="1"/>
      <c r="O297" s="72" t="s">
        <v>60</v>
      </c>
      <c r="P297" s="73">
        <f>IF(P296/B282=0,"",P296/B282)</f>
        <v>0.38095238095238093</v>
      </c>
      <c r="Q297" s="74">
        <f>IF(P296/Q296=0,"",P296/Q296)</f>
        <v>0.66666666666666663</v>
      </c>
      <c r="R297" s="75" t="s">
        <v>61</v>
      </c>
    </row>
    <row r="298" spans="1:18" ht="15.75" customHeight="1">
      <c r="A298" s="40">
        <v>2502</v>
      </c>
      <c r="B298" s="42"/>
      <c r="C298" s="42"/>
      <c r="D298" s="42"/>
      <c r="E298" s="42"/>
      <c r="F298" s="42"/>
      <c r="G298" s="42"/>
      <c r="H298" s="42"/>
      <c r="I298" s="42"/>
      <c r="J298" s="42"/>
      <c r="K298" s="43"/>
      <c r="L298" s="76"/>
      <c r="M298" s="77"/>
      <c r="N298" s="78"/>
      <c r="O298" s="77"/>
      <c r="P298" s="78"/>
      <c r="Q298" s="78"/>
      <c r="R298" s="79"/>
    </row>
    <row r="299" spans="1:18" ht="18" customHeight="1">
      <c r="A299" s="28"/>
      <c r="B299" s="1"/>
      <c r="C299" s="1"/>
      <c r="D299" s="151" t="s">
        <v>83</v>
      </c>
      <c r="E299" s="152"/>
      <c r="F299" s="152"/>
      <c r="G299" s="152"/>
      <c r="H299" s="152"/>
      <c r="I299" s="152"/>
      <c r="J299" s="153"/>
      <c r="K299" s="80">
        <f>SUM(K282:K295)</f>
        <v>12</v>
      </c>
      <c r="L299" s="81">
        <f>IF(K290=0,"",K290/B282)</f>
        <v>0.5714285714285714</v>
      </c>
      <c r="M299" s="81">
        <f>IF(K299=0,"",K299/B282)</f>
        <v>0.5714285714285714</v>
      </c>
      <c r="N299" s="81">
        <f>IF(K290=0,"",M299-L299)</f>
        <v>0</v>
      </c>
      <c r="O299" s="2"/>
      <c r="P299" s="1"/>
      <c r="Q299" s="25"/>
      <c r="R299" s="2"/>
    </row>
    <row r="300" spans="1:18" ht="12.75" customHeight="1"/>
    <row r="301" spans="1:18" ht="12.75" customHeight="1">
      <c r="A301" s="117" t="s">
        <v>107</v>
      </c>
    </row>
    <row r="302" spans="1:18" ht="12.75" customHeight="1"/>
    <row r="303" spans="1:18" ht="12.75" customHeight="1"/>
    <row r="304" spans="1:18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8">
    <mergeCell ref="M234:M235"/>
    <mergeCell ref="N234:N235"/>
    <mergeCell ref="O234:O235"/>
    <mergeCell ref="P234:P235"/>
    <mergeCell ref="Q234:Q235"/>
    <mergeCell ref="R234:R235"/>
    <mergeCell ref="D230:J230"/>
    <mergeCell ref="A233:F233"/>
    <mergeCell ref="G233:J233"/>
    <mergeCell ref="A234:A235"/>
    <mergeCell ref="B234:J234"/>
    <mergeCell ref="K234:K235"/>
    <mergeCell ref="L234:L235"/>
    <mergeCell ref="M257:M258"/>
    <mergeCell ref="N257:N258"/>
    <mergeCell ref="O257:O258"/>
    <mergeCell ref="P257:P258"/>
    <mergeCell ref="Q257:Q258"/>
    <mergeCell ref="R257:R258"/>
    <mergeCell ref="D253:J253"/>
    <mergeCell ref="A256:F256"/>
    <mergeCell ref="G256:J256"/>
    <mergeCell ref="A257:A258"/>
    <mergeCell ref="B257:J257"/>
    <mergeCell ref="K257:K258"/>
    <mergeCell ref="L257:L25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80:N281"/>
    <mergeCell ref="O280:O281"/>
    <mergeCell ref="P280:P281"/>
    <mergeCell ref="Q280:Q281"/>
    <mergeCell ref="R280:R281"/>
    <mergeCell ref="D276:J276"/>
    <mergeCell ref="B279:J279"/>
    <mergeCell ref="A280:A281"/>
    <mergeCell ref="B280:J280"/>
    <mergeCell ref="K280:K281"/>
    <mergeCell ref="L280:L281"/>
    <mergeCell ref="M280:M281"/>
    <mergeCell ref="D299:J299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M96:M97"/>
    <mergeCell ref="N119:N120"/>
    <mergeCell ref="O119:O120"/>
    <mergeCell ref="P119:P120"/>
    <mergeCell ref="Q119:Q120"/>
    <mergeCell ref="R119:R120"/>
    <mergeCell ref="D115:J115"/>
    <mergeCell ref="B118:J118"/>
    <mergeCell ref="A119:A120"/>
    <mergeCell ref="B119:J119"/>
    <mergeCell ref="K119:K120"/>
    <mergeCell ref="L119:L120"/>
    <mergeCell ref="M119:M120"/>
    <mergeCell ref="N142:N143"/>
    <mergeCell ref="O142:O143"/>
    <mergeCell ref="P142:P143"/>
    <mergeCell ref="Q142:Q143"/>
    <mergeCell ref="R142:R143"/>
    <mergeCell ref="D138:J138"/>
    <mergeCell ref="B141:J141"/>
    <mergeCell ref="A142:A143"/>
    <mergeCell ref="B142:J142"/>
    <mergeCell ref="K142:K143"/>
    <mergeCell ref="L142:L143"/>
    <mergeCell ref="M142:M143"/>
    <mergeCell ref="N165:N166"/>
    <mergeCell ref="O165:O166"/>
    <mergeCell ref="P165:P166"/>
    <mergeCell ref="Q165:Q166"/>
    <mergeCell ref="R165:R166"/>
    <mergeCell ref="D161:J161"/>
    <mergeCell ref="B164:J164"/>
    <mergeCell ref="A165:A166"/>
    <mergeCell ref="B165:J165"/>
    <mergeCell ref="K165:K166"/>
    <mergeCell ref="L165:L166"/>
    <mergeCell ref="M165:M166"/>
    <mergeCell ref="N188:N189"/>
    <mergeCell ref="O188:O189"/>
    <mergeCell ref="P188:P189"/>
    <mergeCell ref="Q188:Q189"/>
    <mergeCell ref="R188:R189"/>
    <mergeCell ref="D184:J184"/>
    <mergeCell ref="B187:J187"/>
    <mergeCell ref="A188:A189"/>
    <mergeCell ref="B188:J188"/>
    <mergeCell ref="K188:K189"/>
    <mergeCell ref="L188:L189"/>
    <mergeCell ref="M188:M189"/>
    <mergeCell ref="N211:N212"/>
    <mergeCell ref="O211:O212"/>
    <mergeCell ref="P211:P212"/>
    <mergeCell ref="Q211:Q212"/>
    <mergeCell ref="R211:R212"/>
    <mergeCell ref="D207:J207"/>
    <mergeCell ref="B210:J210"/>
    <mergeCell ref="A211:A212"/>
    <mergeCell ref="B211:J211"/>
    <mergeCell ref="K211:K212"/>
    <mergeCell ref="L211:L212"/>
    <mergeCell ref="M211:M21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00"/>
  </sheetPr>
  <dimension ref="A1:X999"/>
  <sheetViews>
    <sheetView topLeftCell="A25" workbookViewId="0">
      <selection activeCell="N61" sqref="N61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5.7109375" customWidth="1"/>
    <col min="12" max="12" width="11" customWidth="1"/>
    <col min="13" max="13" width="12" customWidth="1"/>
    <col min="14" max="14" width="11.85546875" customWidth="1"/>
    <col min="15" max="15" width="14.7109375" customWidth="1"/>
    <col min="16" max="17" width="10" customWidth="1"/>
    <col min="18" max="18" width="13.28515625" customWidth="1"/>
    <col min="19" max="26" width="10" customWidth="1"/>
  </cols>
  <sheetData>
    <row r="1" spans="1:19" ht="12.75" customHeight="1"/>
    <row r="2" spans="1:19" ht="12.75" customHeight="1"/>
    <row r="3" spans="1:19" ht="26.25" customHeight="1">
      <c r="B3" s="154" t="s">
        <v>72</v>
      </c>
      <c r="C3" s="155"/>
      <c r="D3" s="155"/>
      <c r="E3" s="155"/>
      <c r="F3" s="155"/>
      <c r="G3" s="155"/>
      <c r="H3" s="155"/>
      <c r="I3" s="155"/>
      <c r="J3" s="155"/>
      <c r="K3" s="39" t="s">
        <v>88</v>
      </c>
      <c r="L3" s="2"/>
      <c r="M3" s="2"/>
      <c r="N3" s="1"/>
      <c r="O3" s="2"/>
      <c r="P3" s="1"/>
      <c r="Q3" s="1"/>
      <c r="R3" s="1"/>
    </row>
    <row r="4" spans="1:19" ht="20.25" customHeight="1">
      <c r="A4" s="156" t="s">
        <v>9</v>
      </c>
      <c r="B4" s="157" t="s">
        <v>73</v>
      </c>
      <c r="C4" s="152"/>
      <c r="D4" s="152"/>
      <c r="E4" s="152"/>
      <c r="F4" s="152"/>
      <c r="G4" s="152"/>
      <c r="H4" s="152"/>
      <c r="I4" s="152"/>
      <c r="J4" s="153"/>
      <c r="K4" s="158" t="s">
        <v>10</v>
      </c>
      <c r="L4" s="150" t="s">
        <v>2</v>
      </c>
      <c r="M4" s="150" t="s">
        <v>3</v>
      </c>
      <c r="N4" s="159" t="s">
        <v>4</v>
      </c>
      <c r="O4" s="150" t="s">
        <v>5</v>
      </c>
      <c r="P4" s="148" t="s">
        <v>6</v>
      </c>
      <c r="Q4" s="148" t="s">
        <v>7</v>
      </c>
      <c r="R4" s="150" t="s">
        <v>8</v>
      </c>
    </row>
    <row r="5" spans="1:19" ht="15.75" customHeight="1">
      <c r="A5" s="149"/>
      <c r="B5" s="40" t="s">
        <v>74</v>
      </c>
      <c r="C5" s="40" t="s">
        <v>75</v>
      </c>
      <c r="D5" s="40" t="s">
        <v>76</v>
      </c>
      <c r="E5" s="40" t="s">
        <v>77</v>
      </c>
      <c r="F5" s="40" t="s">
        <v>78</v>
      </c>
      <c r="G5" s="40" t="s">
        <v>79</v>
      </c>
      <c r="H5" s="40" t="s">
        <v>80</v>
      </c>
      <c r="I5" s="40" t="s">
        <v>81</v>
      </c>
      <c r="J5" s="40" t="s">
        <v>82</v>
      </c>
      <c r="K5" s="149"/>
      <c r="L5" s="149"/>
      <c r="M5" s="149"/>
      <c r="N5" s="149"/>
      <c r="O5" s="149"/>
      <c r="P5" s="149"/>
      <c r="Q5" s="149"/>
      <c r="R5" s="149"/>
    </row>
    <row r="6" spans="1:19" ht="15.75" customHeight="1">
      <c r="A6" s="40">
        <v>1801</v>
      </c>
      <c r="B6" s="41">
        <v>12</v>
      </c>
      <c r="C6" s="42"/>
      <c r="D6" s="42"/>
      <c r="E6" s="42"/>
      <c r="F6" s="42"/>
      <c r="G6" s="42"/>
      <c r="H6" s="42"/>
      <c r="I6" s="42"/>
      <c r="J6" s="42"/>
      <c r="K6" s="43"/>
      <c r="L6" s="44"/>
      <c r="M6" s="45"/>
      <c r="N6" s="46"/>
      <c r="O6" s="47"/>
      <c r="P6" s="48">
        <f>B6</f>
        <v>12</v>
      </c>
      <c r="Q6" s="49"/>
      <c r="R6" s="47"/>
    </row>
    <row r="7" spans="1:19" ht="15.75" customHeight="1">
      <c r="A7" s="40">
        <v>1802</v>
      </c>
      <c r="B7" s="42"/>
      <c r="C7" s="42">
        <v>12</v>
      </c>
      <c r="D7" s="42"/>
      <c r="E7" s="42"/>
      <c r="F7" s="42"/>
      <c r="G7" s="42"/>
      <c r="H7" s="42"/>
      <c r="I7" s="42"/>
      <c r="J7" s="42"/>
      <c r="K7" s="43"/>
      <c r="L7" s="50"/>
      <c r="M7" s="2"/>
      <c r="N7" s="51"/>
      <c r="O7" s="52">
        <f>IF(C7=0,"",C7/B6)</f>
        <v>1</v>
      </c>
      <c r="P7" s="53">
        <v>12</v>
      </c>
      <c r="Q7" s="54">
        <f t="shared" ref="Q7:Q14" si="0">IF(P7=0,"",P7/P6)</f>
        <v>1</v>
      </c>
      <c r="R7" s="54">
        <f t="shared" ref="R7:R14" si="1">IF(P7=0,"",100%-Q7)</f>
        <v>0</v>
      </c>
    </row>
    <row r="8" spans="1:19" ht="15.75" customHeight="1">
      <c r="A8" s="40">
        <v>1901</v>
      </c>
      <c r="B8" s="42"/>
      <c r="C8" s="42"/>
      <c r="D8" s="42">
        <v>12</v>
      </c>
      <c r="E8" s="42"/>
      <c r="F8" s="42"/>
      <c r="G8" s="42"/>
      <c r="H8" s="42"/>
      <c r="I8" s="42"/>
      <c r="J8" s="42"/>
      <c r="K8" s="43"/>
      <c r="L8" s="50"/>
      <c r="M8" s="2"/>
      <c r="N8" s="51"/>
      <c r="O8" s="52">
        <f>IF(D8=0,"",D8/C7)</f>
        <v>1</v>
      </c>
      <c r="P8" s="53">
        <v>12</v>
      </c>
      <c r="Q8" s="54">
        <f t="shared" si="0"/>
        <v>1</v>
      </c>
      <c r="R8" s="54">
        <f t="shared" si="1"/>
        <v>0</v>
      </c>
      <c r="S8" s="8">
        <f>P8/P6</f>
        <v>1</v>
      </c>
    </row>
    <row r="9" spans="1:19" ht="15.75" customHeight="1">
      <c r="A9" s="40">
        <v>1902</v>
      </c>
      <c r="B9" s="42"/>
      <c r="C9" s="42"/>
      <c r="D9" s="42"/>
      <c r="E9" s="42">
        <v>11</v>
      </c>
      <c r="F9" s="42"/>
      <c r="G9" s="42"/>
      <c r="H9" s="42"/>
      <c r="I9" s="42"/>
      <c r="J9" s="42"/>
      <c r="K9" s="43"/>
      <c r="L9" s="50"/>
      <c r="M9" s="2"/>
      <c r="N9" s="51"/>
      <c r="O9" s="52">
        <f>IF(E9=0,"",E9/D8)</f>
        <v>0.91666666666666663</v>
      </c>
      <c r="P9" s="53">
        <v>11</v>
      </c>
      <c r="Q9" s="54">
        <f t="shared" si="0"/>
        <v>0.91666666666666663</v>
      </c>
      <c r="R9" s="54">
        <f t="shared" si="1"/>
        <v>8.333333333333337E-2</v>
      </c>
    </row>
    <row r="10" spans="1:19" ht="15.75" customHeight="1">
      <c r="A10" s="40">
        <v>2001</v>
      </c>
      <c r="B10" s="42"/>
      <c r="C10" s="42"/>
      <c r="D10" s="42"/>
      <c r="E10" s="42"/>
      <c r="F10" s="42">
        <v>11</v>
      </c>
      <c r="G10" s="42"/>
      <c r="H10" s="42"/>
      <c r="I10" s="42"/>
      <c r="J10" s="42"/>
      <c r="K10" s="43"/>
      <c r="L10" s="50"/>
      <c r="M10" s="2"/>
      <c r="N10" s="51"/>
      <c r="O10" s="52">
        <f>IF(F10=0,"",F10/E9)</f>
        <v>1</v>
      </c>
      <c r="P10" s="53">
        <v>11</v>
      </c>
      <c r="Q10" s="54">
        <f t="shared" si="0"/>
        <v>1</v>
      </c>
      <c r="R10" s="54">
        <f t="shared" si="1"/>
        <v>0</v>
      </c>
    </row>
    <row r="11" spans="1:19" ht="15.75" customHeight="1">
      <c r="A11" s="40">
        <v>2002</v>
      </c>
      <c r="B11" s="42"/>
      <c r="C11" s="42"/>
      <c r="D11" s="42"/>
      <c r="E11" s="42"/>
      <c r="F11" s="42"/>
      <c r="G11" s="42">
        <v>11</v>
      </c>
      <c r="H11" s="42"/>
      <c r="I11" s="42"/>
      <c r="J11" s="42"/>
      <c r="K11" s="43"/>
      <c r="L11" s="50"/>
      <c r="M11" s="2"/>
      <c r="N11" s="51"/>
      <c r="O11" s="52">
        <f>IF(G11=0,"",G11/F10)</f>
        <v>1</v>
      </c>
      <c r="P11" s="53">
        <v>11</v>
      </c>
      <c r="Q11" s="54">
        <f t="shared" si="0"/>
        <v>1</v>
      </c>
      <c r="R11" s="54">
        <f t="shared" si="1"/>
        <v>0</v>
      </c>
    </row>
    <row r="12" spans="1:19" ht="15.75" customHeight="1">
      <c r="A12" s="40">
        <v>2101</v>
      </c>
      <c r="B12" s="42"/>
      <c r="C12" s="42"/>
      <c r="D12" s="42"/>
      <c r="E12" s="42"/>
      <c r="F12" s="42"/>
      <c r="G12" s="42"/>
      <c r="H12" s="42">
        <v>11</v>
      </c>
      <c r="I12" s="42"/>
      <c r="J12" s="42"/>
      <c r="K12" s="43"/>
      <c r="L12" s="50"/>
      <c r="M12" s="2"/>
      <c r="N12" s="51"/>
      <c r="O12" s="52">
        <f>IF(H12=0,"",H12/G11)</f>
        <v>1</v>
      </c>
      <c r="P12" s="53">
        <v>11</v>
      </c>
      <c r="Q12" s="54">
        <f t="shared" si="0"/>
        <v>1</v>
      </c>
      <c r="R12" s="54">
        <f t="shared" si="1"/>
        <v>0</v>
      </c>
    </row>
    <row r="13" spans="1:19" ht="15.75" customHeight="1">
      <c r="A13" s="40">
        <v>2102</v>
      </c>
      <c r="B13" s="42"/>
      <c r="C13" s="42"/>
      <c r="D13" s="42"/>
      <c r="E13" s="42"/>
      <c r="F13" s="42"/>
      <c r="G13" s="42"/>
      <c r="H13" s="42"/>
      <c r="I13" s="42">
        <v>9</v>
      </c>
      <c r="J13" s="42"/>
      <c r="K13" s="43"/>
      <c r="L13" s="50"/>
      <c r="M13" s="2"/>
      <c r="N13" s="51"/>
      <c r="O13" s="52">
        <f>IF(I13=0,"",I13/H12)</f>
        <v>0.81818181818181823</v>
      </c>
      <c r="P13" s="53">
        <v>10</v>
      </c>
      <c r="Q13" s="54">
        <f t="shared" si="0"/>
        <v>0.90909090909090906</v>
      </c>
      <c r="R13" s="54">
        <f t="shared" si="1"/>
        <v>9.0909090909090939E-2</v>
      </c>
    </row>
    <row r="14" spans="1:19" ht="15.75" customHeight="1">
      <c r="A14" s="40">
        <v>2201</v>
      </c>
      <c r="B14" s="42"/>
      <c r="C14" s="42"/>
      <c r="D14" s="42"/>
      <c r="E14" s="42"/>
      <c r="F14" s="42"/>
      <c r="G14" s="42"/>
      <c r="H14" s="42"/>
      <c r="I14" s="42"/>
      <c r="J14" s="42">
        <v>4</v>
      </c>
      <c r="K14" s="43">
        <v>0</v>
      </c>
      <c r="L14" s="50"/>
      <c r="M14" s="2"/>
      <c r="N14" s="51"/>
      <c r="O14" s="55">
        <f>IF(J14=0,"",J14/I13)</f>
        <v>0.44444444444444442</v>
      </c>
      <c r="P14" s="53">
        <v>10</v>
      </c>
      <c r="Q14" s="56">
        <f t="shared" si="0"/>
        <v>1</v>
      </c>
      <c r="R14" s="56">
        <f t="shared" si="1"/>
        <v>0</v>
      </c>
    </row>
    <row r="15" spans="1:19" ht="15.75" customHeight="1">
      <c r="A15" s="40">
        <v>2202</v>
      </c>
      <c r="B15" s="42"/>
      <c r="C15" s="42"/>
      <c r="D15" s="42"/>
      <c r="E15" s="42"/>
      <c r="F15" s="42"/>
      <c r="G15" s="42"/>
      <c r="H15" s="42"/>
      <c r="I15" s="42"/>
      <c r="J15" s="42">
        <v>4</v>
      </c>
      <c r="K15" s="88">
        <v>4</v>
      </c>
      <c r="L15" s="50"/>
      <c r="M15" s="2"/>
      <c r="N15" s="1"/>
      <c r="O15" s="83"/>
      <c r="P15" s="58">
        <v>5</v>
      </c>
      <c r="Q15" s="84"/>
      <c r="R15" s="85"/>
    </row>
    <row r="16" spans="1:19" ht="15.75" customHeight="1">
      <c r="A16" s="40">
        <v>2301</v>
      </c>
      <c r="B16" s="42"/>
      <c r="C16" s="42"/>
      <c r="D16" s="42"/>
      <c r="E16" s="42"/>
      <c r="F16" s="42"/>
      <c r="G16" s="42"/>
      <c r="H16" s="42"/>
      <c r="I16" s="42"/>
      <c r="J16" s="42">
        <v>2</v>
      </c>
      <c r="K16" s="43"/>
      <c r="L16" s="50"/>
      <c r="M16" s="2"/>
      <c r="N16" s="1"/>
      <c r="O16" s="61"/>
      <c r="P16" s="62">
        <v>2</v>
      </c>
      <c r="Q16" s="63"/>
      <c r="R16" s="61"/>
    </row>
    <row r="17" spans="1:23" ht="15.75" customHeight="1">
      <c r="A17" s="40">
        <v>2302</v>
      </c>
      <c r="B17" s="42"/>
      <c r="C17" s="42"/>
      <c r="D17" s="42"/>
      <c r="E17" s="42"/>
      <c r="F17" s="42"/>
      <c r="G17" s="42"/>
      <c r="H17" s="42"/>
      <c r="I17" s="42"/>
      <c r="J17" s="42">
        <v>1</v>
      </c>
      <c r="K17" s="43"/>
      <c r="L17" s="50"/>
      <c r="M17" s="2"/>
      <c r="N17" s="1"/>
      <c r="O17" s="61"/>
      <c r="P17" s="62">
        <v>1</v>
      </c>
      <c r="Q17" s="63"/>
      <c r="R17" s="61"/>
    </row>
    <row r="18" spans="1:23" ht="15.75" customHeight="1">
      <c r="A18" s="40">
        <v>2401</v>
      </c>
      <c r="B18" s="42"/>
      <c r="C18" s="42"/>
      <c r="D18" s="42"/>
      <c r="E18" s="42"/>
      <c r="F18" s="42"/>
      <c r="G18" s="42"/>
      <c r="H18" s="42"/>
      <c r="I18" s="42"/>
      <c r="J18" s="42">
        <v>1</v>
      </c>
      <c r="K18" s="43"/>
      <c r="L18" s="50"/>
      <c r="M18" s="2"/>
      <c r="N18" s="1"/>
      <c r="O18" s="61"/>
      <c r="P18" s="62">
        <v>1</v>
      </c>
      <c r="Q18" s="63"/>
      <c r="R18" s="61"/>
    </row>
    <row r="19" spans="1:23" ht="15.75" customHeight="1">
      <c r="A19" s="40">
        <v>2402</v>
      </c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50"/>
      <c r="M19" s="2"/>
      <c r="N19" s="1"/>
      <c r="O19" s="64"/>
      <c r="P19" s="65"/>
      <c r="Q19" s="66"/>
      <c r="R19" s="67"/>
    </row>
    <row r="20" spans="1:23" ht="15.75" customHeight="1">
      <c r="A20" s="40">
        <v>2501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50"/>
      <c r="M20" s="2"/>
      <c r="N20" s="1"/>
      <c r="O20" s="68" t="s">
        <v>58</v>
      </c>
      <c r="P20" s="69">
        <v>4</v>
      </c>
      <c r="Q20" s="70">
        <f>IF(SUM(K8:K20)=0,"",SUM(K8:K20))</f>
        <v>4</v>
      </c>
      <c r="R20" s="71" t="s">
        <v>10</v>
      </c>
    </row>
    <row r="21" spans="1:23" ht="15.75" customHeight="1">
      <c r="A21" s="40">
        <v>2502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50"/>
      <c r="M21" s="2"/>
      <c r="N21" s="1"/>
      <c r="O21" s="72" t="s">
        <v>60</v>
      </c>
      <c r="P21" s="73">
        <f>IF(P20/B6=0,"",P20/B6)</f>
        <v>0.33333333333333331</v>
      </c>
      <c r="Q21" s="74">
        <f>IF(P20/Q20=0,"",P20/Q20)</f>
        <v>1</v>
      </c>
      <c r="R21" s="75" t="s">
        <v>61</v>
      </c>
    </row>
    <row r="22" spans="1:23" ht="15.75" customHeight="1">
      <c r="A22" s="40">
        <v>2601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  <c r="L22" s="76"/>
      <c r="M22" s="77"/>
      <c r="N22" s="78"/>
      <c r="O22" s="77"/>
      <c r="P22" s="78"/>
      <c r="Q22" s="78"/>
      <c r="R22" s="79"/>
    </row>
    <row r="23" spans="1:23" ht="18" customHeight="1">
      <c r="A23" s="28"/>
      <c r="B23" s="1"/>
      <c r="C23" s="1"/>
      <c r="D23" s="151" t="s">
        <v>83</v>
      </c>
      <c r="E23" s="152"/>
      <c r="F23" s="152"/>
      <c r="G23" s="152"/>
      <c r="H23" s="152"/>
      <c r="I23" s="152"/>
      <c r="J23" s="153"/>
      <c r="K23" s="80">
        <f>SUM(K6:K19)</f>
        <v>4</v>
      </c>
      <c r="L23" s="81">
        <f>((SUM(K13:K14))/B6)</f>
        <v>0</v>
      </c>
      <c r="M23" s="81">
        <f>IF(K23=0,"",K23/B6)</f>
        <v>0.33333333333333331</v>
      </c>
      <c r="N23" s="81">
        <f>M23-L23</f>
        <v>0.33333333333333331</v>
      </c>
      <c r="O23" s="2"/>
      <c r="P23" s="1"/>
      <c r="Q23" s="25"/>
      <c r="R23" s="2"/>
    </row>
    <row r="24" spans="1:23" ht="12.75" customHeight="1"/>
    <row r="25" spans="1:23" ht="12.75" customHeight="1">
      <c r="A25" s="117"/>
    </row>
    <row r="26" spans="1:23" ht="26.25" customHeight="1">
      <c r="B26" s="154" t="s">
        <v>72</v>
      </c>
      <c r="C26" s="155"/>
      <c r="D26" s="155"/>
      <c r="E26" s="155"/>
      <c r="F26" s="155"/>
      <c r="G26" s="155"/>
      <c r="H26" s="155"/>
      <c r="I26" s="155"/>
      <c r="J26" s="155"/>
      <c r="K26" s="39" t="s">
        <v>89</v>
      </c>
      <c r="L26" s="2"/>
      <c r="M26" s="2"/>
      <c r="N26" s="1"/>
      <c r="O26" s="2"/>
      <c r="P26" s="1"/>
      <c r="Q26" s="1"/>
      <c r="R26" s="1"/>
      <c r="W26" s="142">
        <f>AVERAGE(L23,L45)</f>
        <v>0.21428571428571427</v>
      </c>
    </row>
    <row r="27" spans="1:23" ht="20.25" customHeight="1">
      <c r="A27" s="156" t="s">
        <v>9</v>
      </c>
      <c r="B27" s="157" t="s">
        <v>73</v>
      </c>
      <c r="C27" s="152"/>
      <c r="D27" s="152"/>
      <c r="E27" s="152"/>
      <c r="F27" s="152"/>
      <c r="G27" s="152"/>
      <c r="H27" s="152"/>
      <c r="I27" s="152"/>
      <c r="J27" s="153"/>
      <c r="K27" s="158" t="s">
        <v>10</v>
      </c>
      <c r="L27" s="150" t="s">
        <v>2</v>
      </c>
      <c r="M27" s="150" t="s">
        <v>3</v>
      </c>
      <c r="N27" s="159" t="s">
        <v>4</v>
      </c>
      <c r="O27" s="150" t="s">
        <v>5</v>
      </c>
      <c r="P27" s="148" t="s">
        <v>6</v>
      </c>
      <c r="Q27" s="148" t="s">
        <v>7</v>
      </c>
      <c r="R27" s="150" t="s">
        <v>8</v>
      </c>
    </row>
    <row r="28" spans="1:23" ht="15.75" customHeight="1">
      <c r="A28" s="149"/>
      <c r="B28" s="40" t="s">
        <v>74</v>
      </c>
      <c r="C28" s="40" t="s">
        <v>75</v>
      </c>
      <c r="D28" s="40" t="s">
        <v>76</v>
      </c>
      <c r="E28" s="40" t="s">
        <v>77</v>
      </c>
      <c r="F28" s="40" t="s">
        <v>78</v>
      </c>
      <c r="G28" s="40" t="s">
        <v>79</v>
      </c>
      <c r="H28" s="40" t="s">
        <v>80</v>
      </c>
      <c r="I28" s="40" t="s">
        <v>81</v>
      </c>
      <c r="J28" s="40" t="s">
        <v>82</v>
      </c>
      <c r="K28" s="149"/>
      <c r="L28" s="149"/>
      <c r="M28" s="149"/>
      <c r="N28" s="149"/>
      <c r="O28" s="149"/>
      <c r="P28" s="149"/>
      <c r="Q28" s="149"/>
      <c r="R28" s="149"/>
    </row>
    <row r="29" spans="1:23" ht="15.75" customHeight="1">
      <c r="A29" s="40">
        <v>1802</v>
      </c>
      <c r="B29" s="41">
        <v>28</v>
      </c>
      <c r="C29" s="42"/>
      <c r="D29" s="42"/>
      <c r="E29" s="42"/>
      <c r="F29" s="42"/>
      <c r="G29" s="42"/>
      <c r="H29" s="42"/>
      <c r="I29" s="42"/>
      <c r="J29" s="42"/>
      <c r="K29" s="43"/>
      <c r="L29" s="44"/>
      <c r="M29" s="45"/>
      <c r="N29" s="46"/>
      <c r="O29" s="47"/>
      <c r="P29" s="48">
        <f>B29</f>
        <v>28</v>
      </c>
      <c r="Q29" s="49"/>
      <c r="R29" s="47"/>
    </row>
    <row r="30" spans="1:23" ht="15.75" customHeight="1">
      <c r="A30" s="40">
        <v>1901</v>
      </c>
      <c r="B30" s="42"/>
      <c r="C30" s="42">
        <v>27</v>
      </c>
      <c r="D30" s="42"/>
      <c r="E30" s="42"/>
      <c r="F30" s="42"/>
      <c r="G30" s="42"/>
      <c r="H30" s="42"/>
      <c r="I30" s="42"/>
      <c r="J30" s="42"/>
      <c r="K30" s="43"/>
      <c r="L30" s="50"/>
      <c r="M30" s="2"/>
      <c r="N30" s="51"/>
      <c r="O30" s="52">
        <f>IF(C30=0,"",C30/B29)</f>
        <v>0.9642857142857143</v>
      </c>
      <c r="P30" s="53">
        <v>27</v>
      </c>
      <c r="Q30" s="54">
        <f t="shared" ref="Q30:Q37" si="2">IF(P30=0,"",P30/P29)</f>
        <v>0.9642857142857143</v>
      </c>
      <c r="R30" s="54">
        <f t="shared" ref="R30:R37" si="3">IF(P30=0,"",100%-Q30)</f>
        <v>3.5714285714285698E-2</v>
      </c>
    </row>
    <row r="31" spans="1:23" ht="15.75" customHeight="1">
      <c r="A31" s="40">
        <v>1902</v>
      </c>
      <c r="B31" s="42"/>
      <c r="C31" s="42"/>
      <c r="D31" s="42">
        <v>26</v>
      </c>
      <c r="E31" s="42"/>
      <c r="F31" s="42"/>
      <c r="G31" s="42"/>
      <c r="H31" s="42"/>
      <c r="I31" s="42"/>
      <c r="J31" s="42"/>
      <c r="K31" s="43"/>
      <c r="L31" s="50"/>
      <c r="M31" s="2"/>
      <c r="N31" s="51"/>
      <c r="O31" s="52">
        <f>IF(D31=0,"",D31/C30)</f>
        <v>0.96296296296296291</v>
      </c>
      <c r="P31" s="53">
        <v>26</v>
      </c>
      <c r="Q31" s="54">
        <f t="shared" si="2"/>
        <v>0.96296296296296291</v>
      </c>
      <c r="R31" s="54">
        <f t="shared" si="3"/>
        <v>3.703703703703709E-2</v>
      </c>
      <c r="S31" s="8">
        <f>P31/P29</f>
        <v>0.9285714285714286</v>
      </c>
    </row>
    <row r="32" spans="1:23" ht="15.75" customHeight="1">
      <c r="A32" s="40">
        <v>2001</v>
      </c>
      <c r="B32" s="42"/>
      <c r="C32" s="42"/>
      <c r="D32" s="42"/>
      <c r="E32" s="42">
        <v>23</v>
      </c>
      <c r="F32" s="42"/>
      <c r="G32" s="42"/>
      <c r="H32" s="42"/>
      <c r="I32" s="42"/>
      <c r="J32" s="42"/>
      <c r="K32" s="43"/>
      <c r="L32" s="50"/>
      <c r="M32" s="2"/>
      <c r="N32" s="51"/>
      <c r="O32" s="52">
        <f>IF(E32=0,"",E32/D31)</f>
        <v>0.88461538461538458</v>
      </c>
      <c r="P32" s="53">
        <v>23</v>
      </c>
      <c r="Q32" s="54">
        <f t="shared" si="2"/>
        <v>0.88461538461538458</v>
      </c>
      <c r="R32" s="54">
        <f t="shared" si="3"/>
        <v>0.11538461538461542</v>
      </c>
    </row>
    <row r="33" spans="1:18" ht="15.75" customHeight="1">
      <c r="A33" s="40">
        <v>2002</v>
      </c>
      <c r="B33" s="42"/>
      <c r="C33" s="42"/>
      <c r="D33" s="42"/>
      <c r="E33" s="42"/>
      <c r="F33" s="42">
        <v>21</v>
      </c>
      <c r="G33" s="42"/>
      <c r="H33" s="42"/>
      <c r="I33" s="42"/>
      <c r="J33" s="42"/>
      <c r="K33" s="43"/>
      <c r="L33" s="50"/>
      <c r="M33" s="2"/>
      <c r="N33" s="51"/>
      <c r="O33" s="52">
        <f>IF(F33=0,"",F33/E32)</f>
        <v>0.91304347826086951</v>
      </c>
      <c r="P33" s="53">
        <v>23</v>
      </c>
      <c r="Q33" s="54">
        <f t="shared" si="2"/>
        <v>1</v>
      </c>
      <c r="R33" s="54">
        <f t="shared" si="3"/>
        <v>0</v>
      </c>
    </row>
    <row r="34" spans="1:18" ht="15.75" customHeight="1">
      <c r="A34" s="40">
        <v>2101</v>
      </c>
      <c r="B34" s="42"/>
      <c r="C34" s="42"/>
      <c r="D34" s="42"/>
      <c r="E34" s="42"/>
      <c r="F34" s="42"/>
      <c r="G34" s="42">
        <v>20</v>
      </c>
      <c r="H34" s="42"/>
      <c r="I34" s="42"/>
      <c r="J34" s="42"/>
      <c r="K34" s="43"/>
      <c r="L34" s="50"/>
      <c r="M34" s="2"/>
      <c r="N34" s="51"/>
      <c r="O34" s="52">
        <f>IF(G34=0,"",G34/F33)</f>
        <v>0.95238095238095233</v>
      </c>
      <c r="P34" s="53">
        <v>22</v>
      </c>
      <c r="Q34" s="54">
        <f t="shared" si="2"/>
        <v>0.95652173913043481</v>
      </c>
      <c r="R34" s="54">
        <f t="shared" si="3"/>
        <v>4.3478260869565188E-2</v>
      </c>
    </row>
    <row r="35" spans="1:18" ht="15.75" customHeight="1">
      <c r="A35" s="40">
        <v>2102</v>
      </c>
      <c r="B35" s="42"/>
      <c r="C35" s="42"/>
      <c r="D35" s="42"/>
      <c r="E35" s="42"/>
      <c r="F35" s="42"/>
      <c r="G35" s="42"/>
      <c r="H35" s="42">
        <v>18</v>
      </c>
      <c r="I35" s="42"/>
      <c r="J35" s="42"/>
      <c r="K35" s="43"/>
      <c r="L35" s="50"/>
      <c r="M35" s="2"/>
      <c r="N35" s="51"/>
      <c r="O35" s="52">
        <f>IF(H35=0,"",H35/G34)</f>
        <v>0.9</v>
      </c>
      <c r="P35" s="53">
        <v>22</v>
      </c>
      <c r="Q35" s="54">
        <f t="shared" si="2"/>
        <v>1</v>
      </c>
      <c r="R35" s="54">
        <f t="shared" si="3"/>
        <v>0</v>
      </c>
    </row>
    <row r="36" spans="1:18" ht="15.75" customHeight="1">
      <c r="A36" s="40">
        <v>2201</v>
      </c>
      <c r="B36" s="42"/>
      <c r="C36" s="42"/>
      <c r="D36" s="42"/>
      <c r="E36" s="42"/>
      <c r="F36" s="42"/>
      <c r="G36" s="42"/>
      <c r="H36" s="42"/>
      <c r="I36" s="42">
        <v>16</v>
      </c>
      <c r="J36" s="42"/>
      <c r="K36" s="43"/>
      <c r="L36" s="50"/>
      <c r="M36" s="2"/>
      <c r="N36" s="51"/>
      <c r="O36" s="52">
        <f>IF(I36=0,"",I36/H35)</f>
        <v>0.88888888888888884</v>
      </c>
      <c r="P36" s="53">
        <v>21</v>
      </c>
      <c r="Q36" s="54">
        <f t="shared" si="2"/>
        <v>0.95454545454545459</v>
      </c>
      <c r="R36" s="54">
        <f t="shared" si="3"/>
        <v>4.5454545454545414E-2</v>
      </c>
    </row>
    <row r="37" spans="1:18" ht="15.75" customHeight="1">
      <c r="A37" s="40">
        <v>2202</v>
      </c>
      <c r="B37" s="42"/>
      <c r="C37" s="42"/>
      <c r="D37" s="42"/>
      <c r="E37" s="42"/>
      <c r="F37" s="42"/>
      <c r="G37" s="42"/>
      <c r="H37" s="42"/>
      <c r="I37" s="42"/>
      <c r="J37" s="42">
        <v>14</v>
      </c>
      <c r="K37" s="88">
        <v>12</v>
      </c>
      <c r="L37" s="50"/>
      <c r="M37" s="2"/>
      <c r="N37" s="51"/>
      <c r="O37" s="55">
        <f>IF(J37=0,"",J37/I36)</f>
        <v>0.875</v>
      </c>
      <c r="P37" s="53">
        <v>20</v>
      </c>
      <c r="Q37" s="56">
        <f t="shared" si="2"/>
        <v>0.95238095238095233</v>
      </c>
      <c r="R37" s="56">
        <f t="shared" si="3"/>
        <v>4.7619047619047672E-2</v>
      </c>
    </row>
    <row r="38" spans="1:18" ht="15.75" customHeight="1">
      <c r="A38" s="40">
        <v>2301</v>
      </c>
      <c r="B38" s="42"/>
      <c r="C38" s="42"/>
      <c r="D38" s="42"/>
      <c r="E38" s="42"/>
      <c r="F38" s="42"/>
      <c r="G38" s="42"/>
      <c r="H38" s="42"/>
      <c r="I38" s="42"/>
      <c r="J38" s="42">
        <v>5</v>
      </c>
      <c r="K38" s="43">
        <v>5</v>
      </c>
      <c r="L38" s="50"/>
      <c r="M38" s="2"/>
      <c r="N38" s="1"/>
      <c r="O38" s="83"/>
      <c r="P38" s="58">
        <v>8</v>
      </c>
      <c r="Q38" s="84"/>
      <c r="R38" s="85"/>
    </row>
    <row r="39" spans="1:18" ht="15.75" customHeight="1">
      <c r="A39" s="40">
        <v>2302</v>
      </c>
      <c r="B39" s="42"/>
      <c r="C39" s="42"/>
      <c r="D39" s="42"/>
      <c r="E39" s="42"/>
      <c r="F39" s="42"/>
      <c r="G39" s="42"/>
      <c r="H39" s="42"/>
      <c r="I39" s="42"/>
      <c r="J39" s="42">
        <v>1</v>
      </c>
      <c r="K39" s="43">
        <v>1</v>
      </c>
      <c r="L39" s="50"/>
      <c r="M39" s="2"/>
      <c r="N39" s="1"/>
      <c r="O39" s="61"/>
      <c r="P39" s="62">
        <v>3</v>
      </c>
      <c r="Q39" s="63"/>
      <c r="R39" s="61"/>
    </row>
    <row r="40" spans="1:18" ht="15.75" customHeight="1">
      <c r="A40" s="40">
        <v>2401</v>
      </c>
      <c r="B40" s="42"/>
      <c r="C40" s="42"/>
      <c r="D40" s="42"/>
      <c r="E40" s="42"/>
      <c r="F40" s="42"/>
      <c r="G40" s="42"/>
      <c r="H40" s="42"/>
      <c r="I40" s="42"/>
      <c r="J40" s="42">
        <v>1</v>
      </c>
      <c r="K40" s="43">
        <v>1</v>
      </c>
      <c r="L40" s="50"/>
      <c r="M40" s="2"/>
      <c r="N40" s="1"/>
      <c r="O40" s="61"/>
      <c r="P40" s="62">
        <v>1</v>
      </c>
      <c r="Q40" s="63"/>
      <c r="R40" s="61"/>
    </row>
    <row r="41" spans="1:18" ht="15.75" customHeight="1">
      <c r="A41" s="40">
        <v>2402</v>
      </c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50"/>
      <c r="M41" s="2"/>
      <c r="N41" s="1"/>
      <c r="O41" s="64"/>
      <c r="P41" s="65"/>
      <c r="Q41" s="66"/>
      <c r="R41" s="67"/>
    </row>
    <row r="42" spans="1:18" ht="15.75" customHeight="1">
      <c r="A42" s="40">
        <v>2501</v>
      </c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50"/>
      <c r="M42" s="2"/>
      <c r="N42" s="1"/>
      <c r="O42" s="68" t="s">
        <v>58</v>
      </c>
      <c r="P42" s="69">
        <v>8</v>
      </c>
      <c r="Q42" s="70">
        <f>IF(SUM(K31:K42)=0,"",SUM(K31:K42))</f>
        <v>19</v>
      </c>
      <c r="R42" s="71" t="s">
        <v>10</v>
      </c>
    </row>
    <row r="43" spans="1:18" ht="15.75" customHeight="1">
      <c r="A43" s="40">
        <v>2502</v>
      </c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50"/>
      <c r="M43" s="2"/>
      <c r="N43" s="1"/>
      <c r="O43" s="72" t="s">
        <v>60</v>
      </c>
      <c r="P43" s="73">
        <f>IF(P42/B29=0,"",P42/B29)</f>
        <v>0.2857142857142857</v>
      </c>
      <c r="Q43" s="74">
        <f>IF(P42/Q42=0,"",P42/Q42)</f>
        <v>0.42105263157894735</v>
      </c>
      <c r="R43" s="75" t="s">
        <v>61</v>
      </c>
    </row>
    <row r="44" spans="1:18" ht="15.75" customHeight="1">
      <c r="A44" s="40">
        <v>2601</v>
      </c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76"/>
      <c r="M44" s="77"/>
      <c r="N44" s="78"/>
      <c r="O44" s="77"/>
      <c r="P44" s="78"/>
      <c r="Q44" s="78"/>
      <c r="R44" s="79"/>
    </row>
    <row r="45" spans="1:18" ht="18" customHeight="1">
      <c r="A45" s="28"/>
      <c r="B45" s="1"/>
      <c r="C45" s="1"/>
      <c r="D45" s="151" t="s">
        <v>83</v>
      </c>
      <c r="E45" s="152"/>
      <c r="F45" s="152"/>
      <c r="G45" s="152"/>
      <c r="H45" s="152"/>
      <c r="I45" s="152"/>
      <c r="J45" s="153"/>
      <c r="K45" s="80">
        <f>SUM(K29:K41)</f>
        <v>19</v>
      </c>
      <c r="L45" s="81">
        <f>IF(K37=0,"",K37/B29)</f>
        <v>0.42857142857142855</v>
      </c>
      <c r="M45" s="81">
        <f>IF(K45=0,"",K45/B29)</f>
        <v>0.6785714285714286</v>
      </c>
      <c r="N45" s="81">
        <f>IF(K37=0,"",M45-L45)</f>
        <v>0.25000000000000006</v>
      </c>
      <c r="O45" s="2"/>
      <c r="P45" s="1"/>
      <c r="Q45" s="25"/>
      <c r="R45" s="2"/>
    </row>
    <row r="46" spans="1:18" ht="12.75" customHeight="1"/>
    <row r="47" spans="1:18" ht="12.75" customHeight="1"/>
    <row r="48" spans="1:18" ht="26.25" customHeight="1">
      <c r="B48" s="154" t="s">
        <v>72</v>
      </c>
      <c r="C48" s="155"/>
      <c r="D48" s="155"/>
      <c r="E48" s="155"/>
      <c r="F48" s="155"/>
      <c r="G48" s="155"/>
      <c r="H48" s="155"/>
      <c r="I48" s="155"/>
      <c r="J48" s="155"/>
      <c r="K48" s="39" t="s">
        <v>90</v>
      </c>
      <c r="L48" s="2"/>
      <c r="M48" s="2"/>
      <c r="N48" s="1"/>
      <c r="O48" s="2"/>
      <c r="P48" s="1"/>
      <c r="Q48" s="1"/>
      <c r="R48" s="1"/>
    </row>
    <row r="49" spans="1:19" ht="20.25" customHeight="1">
      <c r="A49" s="156" t="s">
        <v>9</v>
      </c>
      <c r="B49" s="157" t="s">
        <v>73</v>
      </c>
      <c r="C49" s="152"/>
      <c r="D49" s="152"/>
      <c r="E49" s="152"/>
      <c r="F49" s="152"/>
      <c r="G49" s="152"/>
      <c r="H49" s="152"/>
      <c r="I49" s="152"/>
      <c r="J49" s="153"/>
      <c r="K49" s="158" t="s">
        <v>10</v>
      </c>
      <c r="L49" s="150" t="s">
        <v>2</v>
      </c>
      <c r="M49" s="150" t="s">
        <v>3</v>
      </c>
      <c r="N49" s="159" t="s">
        <v>4</v>
      </c>
      <c r="O49" s="150" t="s">
        <v>5</v>
      </c>
      <c r="P49" s="148" t="s">
        <v>6</v>
      </c>
      <c r="Q49" s="148" t="s">
        <v>7</v>
      </c>
      <c r="R49" s="150" t="s">
        <v>8</v>
      </c>
    </row>
    <row r="50" spans="1:19" ht="15.75" customHeight="1">
      <c r="A50" s="149"/>
      <c r="B50" s="40" t="s">
        <v>74</v>
      </c>
      <c r="C50" s="40" t="s">
        <v>75</v>
      </c>
      <c r="D50" s="40" t="s">
        <v>76</v>
      </c>
      <c r="E50" s="40" t="s">
        <v>77</v>
      </c>
      <c r="F50" s="40" t="s">
        <v>78</v>
      </c>
      <c r="G50" s="40" t="s">
        <v>79</v>
      </c>
      <c r="H50" s="40" t="s">
        <v>80</v>
      </c>
      <c r="I50" s="40" t="s">
        <v>81</v>
      </c>
      <c r="J50" s="40" t="s">
        <v>82</v>
      </c>
      <c r="K50" s="149"/>
      <c r="L50" s="149"/>
      <c r="M50" s="149"/>
      <c r="N50" s="149"/>
      <c r="O50" s="149"/>
      <c r="P50" s="149"/>
      <c r="Q50" s="149"/>
      <c r="R50" s="149"/>
    </row>
    <row r="51" spans="1:19" ht="15.75" customHeight="1">
      <c r="A51" s="40">
        <v>1901</v>
      </c>
      <c r="B51" s="41">
        <v>19</v>
      </c>
      <c r="C51" s="42"/>
      <c r="D51" s="42"/>
      <c r="E51" s="42"/>
      <c r="F51" s="42"/>
      <c r="G51" s="42"/>
      <c r="H51" s="42"/>
      <c r="I51" s="42"/>
      <c r="J51" s="42"/>
      <c r="K51" s="43"/>
      <c r="L51" s="44"/>
      <c r="M51" s="45"/>
      <c r="N51" s="46"/>
      <c r="O51" s="47"/>
      <c r="P51" s="48">
        <f>B51</f>
        <v>19</v>
      </c>
      <c r="Q51" s="49"/>
      <c r="R51" s="47"/>
    </row>
    <row r="52" spans="1:19" ht="15.75" customHeight="1">
      <c r="A52" s="40">
        <v>1902</v>
      </c>
      <c r="B52" s="42"/>
      <c r="C52" s="42">
        <v>15</v>
      </c>
      <c r="D52" s="42"/>
      <c r="E52" s="42"/>
      <c r="F52" s="42"/>
      <c r="G52" s="42"/>
      <c r="H52" s="42"/>
      <c r="I52" s="42"/>
      <c r="J52" s="42"/>
      <c r="K52" s="43"/>
      <c r="L52" s="50"/>
      <c r="M52" s="2"/>
      <c r="N52" s="51"/>
      <c r="O52" s="52">
        <f>IF(C52=0,"",C52/B51)</f>
        <v>0.78947368421052633</v>
      </c>
      <c r="P52" s="53">
        <v>15</v>
      </c>
      <c r="Q52" s="54">
        <f t="shared" ref="Q52:Q59" si="4">IF(P52=0,"",P52/P51)</f>
        <v>0.78947368421052633</v>
      </c>
      <c r="R52" s="54">
        <f t="shared" ref="R52:R59" si="5">IF(P52=0,"",100%-Q52)</f>
        <v>0.21052631578947367</v>
      </c>
    </row>
    <row r="53" spans="1:19" ht="15.75" customHeight="1">
      <c r="A53" s="40">
        <v>2001</v>
      </c>
      <c r="B53" s="42"/>
      <c r="C53" s="42"/>
      <c r="D53" s="42">
        <v>13</v>
      </c>
      <c r="E53" s="42"/>
      <c r="F53" s="42"/>
      <c r="G53" s="42"/>
      <c r="H53" s="42"/>
      <c r="I53" s="42"/>
      <c r="J53" s="42"/>
      <c r="K53" s="43"/>
      <c r="L53" s="50"/>
      <c r="M53" s="2"/>
      <c r="N53" s="51"/>
      <c r="O53" s="52">
        <f>IF(D53=0,"",D53/C52)</f>
        <v>0.8666666666666667</v>
      </c>
      <c r="P53" s="53">
        <v>13</v>
      </c>
      <c r="Q53" s="54">
        <f t="shared" si="4"/>
        <v>0.8666666666666667</v>
      </c>
      <c r="R53" s="54">
        <f t="shared" si="5"/>
        <v>0.1333333333333333</v>
      </c>
      <c r="S53" s="8">
        <f>P53/P51</f>
        <v>0.68421052631578949</v>
      </c>
    </row>
    <row r="54" spans="1:19" ht="15.75" customHeight="1">
      <c r="A54" s="40">
        <v>2002</v>
      </c>
      <c r="B54" s="42"/>
      <c r="C54" s="42"/>
      <c r="D54" s="42"/>
      <c r="E54" s="42">
        <v>13</v>
      </c>
      <c r="F54" s="42"/>
      <c r="G54" s="42"/>
      <c r="H54" s="42"/>
      <c r="I54" s="42"/>
      <c r="J54" s="42"/>
      <c r="K54" s="43"/>
      <c r="L54" s="50"/>
      <c r="M54" s="2"/>
      <c r="N54" s="51"/>
      <c r="O54" s="52">
        <f>IF(E54=0,"",E54/D53)</f>
        <v>1</v>
      </c>
      <c r="P54" s="53">
        <v>13</v>
      </c>
      <c r="Q54" s="54">
        <f t="shared" si="4"/>
        <v>1</v>
      </c>
      <c r="R54" s="54">
        <f t="shared" si="5"/>
        <v>0</v>
      </c>
    </row>
    <row r="55" spans="1:19" ht="15.75" customHeight="1">
      <c r="A55" s="40">
        <v>2101</v>
      </c>
      <c r="B55" s="42"/>
      <c r="C55" s="42"/>
      <c r="D55" s="42"/>
      <c r="E55" s="42"/>
      <c r="F55" s="42">
        <v>12</v>
      </c>
      <c r="G55" s="42"/>
      <c r="H55" s="42"/>
      <c r="I55" s="42"/>
      <c r="J55" s="42"/>
      <c r="K55" s="43"/>
      <c r="L55" s="50"/>
      <c r="M55" s="2"/>
      <c r="N55" s="51"/>
      <c r="O55" s="52">
        <f>IF(F55=0,"",F55/E54)</f>
        <v>0.92307692307692313</v>
      </c>
      <c r="P55" s="53">
        <v>13</v>
      </c>
      <c r="Q55" s="54">
        <f t="shared" si="4"/>
        <v>1</v>
      </c>
      <c r="R55" s="54">
        <f t="shared" si="5"/>
        <v>0</v>
      </c>
    </row>
    <row r="56" spans="1:19" ht="15.75" customHeight="1">
      <c r="A56" s="40">
        <v>2102</v>
      </c>
      <c r="B56" s="42"/>
      <c r="C56" s="42"/>
      <c r="D56" s="42"/>
      <c r="E56" s="42"/>
      <c r="F56" s="42"/>
      <c r="G56" s="42">
        <v>9</v>
      </c>
      <c r="H56" s="42"/>
      <c r="I56" s="42"/>
      <c r="J56" s="42"/>
      <c r="K56" s="43"/>
      <c r="L56" s="50"/>
      <c r="M56" s="2"/>
      <c r="N56" s="51"/>
      <c r="O56" s="52">
        <f>IF(G56=0,"",G56/F55)</f>
        <v>0.75</v>
      </c>
      <c r="P56" s="53">
        <v>10</v>
      </c>
      <c r="Q56" s="54">
        <f t="shared" si="4"/>
        <v>0.76923076923076927</v>
      </c>
      <c r="R56" s="54">
        <f t="shared" si="5"/>
        <v>0.23076923076923073</v>
      </c>
    </row>
    <row r="57" spans="1:19" ht="15.75" customHeight="1">
      <c r="A57" s="40">
        <v>2201</v>
      </c>
      <c r="B57" s="42"/>
      <c r="C57" s="42"/>
      <c r="D57" s="42"/>
      <c r="E57" s="42"/>
      <c r="F57" s="42"/>
      <c r="G57" s="42"/>
      <c r="H57" s="42">
        <v>9</v>
      </c>
      <c r="I57" s="42"/>
      <c r="J57" s="42"/>
      <c r="K57" s="43"/>
      <c r="L57" s="50"/>
      <c r="M57" s="2"/>
      <c r="N57" s="51"/>
      <c r="O57" s="52">
        <f>IF(H57=0,"",H57/G56)</f>
        <v>1</v>
      </c>
      <c r="P57" s="53">
        <v>11</v>
      </c>
      <c r="Q57" s="54">
        <f t="shared" si="4"/>
        <v>1.1000000000000001</v>
      </c>
      <c r="R57" s="54">
        <f t="shared" si="5"/>
        <v>-0.10000000000000009</v>
      </c>
    </row>
    <row r="58" spans="1:19" ht="15.75" customHeight="1">
      <c r="A58" s="40">
        <v>2202</v>
      </c>
      <c r="B58" s="42"/>
      <c r="C58" s="42"/>
      <c r="D58" s="42"/>
      <c r="E58" s="42"/>
      <c r="F58" s="42"/>
      <c r="G58" s="42"/>
      <c r="H58" s="42"/>
      <c r="I58" s="42">
        <v>9</v>
      </c>
      <c r="J58" s="42"/>
      <c r="K58" s="43"/>
      <c r="L58" s="50"/>
      <c r="M58" s="2"/>
      <c r="N58" s="51"/>
      <c r="O58" s="52">
        <f>IF(I58=0,"",I58/H57)</f>
        <v>1</v>
      </c>
      <c r="P58" s="53">
        <v>11</v>
      </c>
      <c r="Q58" s="54">
        <f t="shared" si="4"/>
        <v>1</v>
      </c>
      <c r="R58" s="54">
        <f t="shared" si="5"/>
        <v>0</v>
      </c>
    </row>
    <row r="59" spans="1:19" ht="15.75" customHeight="1">
      <c r="A59" s="40">
        <v>2301</v>
      </c>
      <c r="B59" s="42"/>
      <c r="C59" s="42"/>
      <c r="D59" s="42"/>
      <c r="E59" s="42"/>
      <c r="F59" s="42"/>
      <c r="G59" s="42"/>
      <c r="H59" s="42"/>
      <c r="I59" s="42"/>
      <c r="J59" s="42">
        <v>9</v>
      </c>
      <c r="K59" s="43">
        <v>8</v>
      </c>
      <c r="L59" s="50"/>
      <c r="M59" s="2"/>
      <c r="N59" s="51"/>
      <c r="O59" s="55">
        <f>IF(J59=0,"",J59/I58)</f>
        <v>1</v>
      </c>
      <c r="P59" s="53">
        <v>10</v>
      </c>
      <c r="Q59" s="56">
        <f t="shared" si="4"/>
        <v>0.90909090909090906</v>
      </c>
      <c r="R59" s="56">
        <f t="shared" si="5"/>
        <v>9.0909090909090939E-2</v>
      </c>
    </row>
    <row r="60" spans="1:19" ht="15.75" customHeight="1">
      <c r="A60" s="40">
        <v>2302</v>
      </c>
      <c r="B60" s="42"/>
      <c r="C60" s="42"/>
      <c r="D60" s="42"/>
      <c r="E60" s="42"/>
      <c r="F60" s="42"/>
      <c r="G60" s="42"/>
      <c r="H60" s="42"/>
      <c r="I60" s="42"/>
      <c r="J60" s="42">
        <v>1</v>
      </c>
      <c r="K60" s="43">
        <v>1</v>
      </c>
      <c r="L60" s="50"/>
      <c r="M60" s="2"/>
      <c r="N60" s="1"/>
      <c r="O60" s="83"/>
      <c r="P60" s="58">
        <v>1</v>
      </c>
      <c r="Q60" s="84"/>
      <c r="R60" s="85"/>
    </row>
    <row r="61" spans="1:19" ht="15.75" customHeight="1">
      <c r="A61" s="40">
        <v>2401</v>
      </c>
      <c r="B61" s="42"/>
      <c r="C61" s="42"/>
      <c r="D61" s="42"/>
      <c r="E61" s="42"/>
      <c r="F61" s="42"/>
      <c r="G61" s="42"/>
      <c r="H61" s="42"/>
      <c r="I61" s="42"/>
      <c r="J61" s="42"/>
      <c r="K61" s="43"/>
      <c r="L61" s="50"/>
      <c r="M61" s="2"/>
      <c r="N61" s="1"/>
      <c r="O61" s="61"/>
      <c r="P61" s="62"/>
      <c r="Q61" s="63"/>
      <c r="R61" s="61"/>
    </row>
    <row r="62" spans="1:19" ht="15.75" customHeight="1">
      <c r="A62" s="40">
        <v>2402</v>
      </c>
      <c r="B62" s="42"/>
      <c r="C62" s="42"/>
      <c r="D62" s="42"/>
      <c r="E62" s="42"/>
      <c r="F62" s="42"/>
      <c r="G62" s="42"/>
      <c r="H62" s="42"/>
      <c r="I62" s="42"/>
      <c r="J62" s="42"/>
      <c r="K62" s="43"/>
      <c r="L62" s="50"/>
      <c r="M62" s="2"/>
      <c r="N62" s="1"/>
      <c r="O62" s="61"/>
      <c r="P62" s="62"/>
      <c r="Q62" s="63"/>
      <c r="R62" s="61"/>
    </row>
    <row r="63" spans="1:19" ht="15.75" customHeight="1">
      <c r="A63" s="40">
        <v>2501</v>
      </c>
      <c r="B63" s="42"/>
      <c r="C63" s="42"/>
      <c r="D63" s="42"/>
      <c r="E63" s="42"/>
      <c r="F63" s="42"/>
      <c r="G63" s="42"/>
      <c r="H63" s="42"/>
      <c r="I63" s="42"/>
      <c r="J63" s="42"/>
      <c r="K63" s="43"/>
      <c r="L63" s="50"/>
      <c r="M63" s="2"/>
      <c r="N63" s="1"/>
      <c r="O63" s="64"/>
      <c r="P63" s="65"/>
      <c r="Q63" s="66"/>
      <c r="R63" s="67"/>
    </row>
    <row r="64" spans="1:19" ht="15.75" customHeight="1">
      <c r="A64" s="40">
        <v>2502</v>
      </c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50"/>
      <c r="M64" s="2"/>
      <c r="N64" s="1"/>
      <c r="O64" s="68" t="s">
        <v>58</v>
      </c>
      <c r="P64" s="69">
        <v>4</v>
      </c>
      <c r="Q64" s="70">
        <f>IF(SUM(K53:K64)=0,"",SUM(K53:K64))</f>
        <v>9</v>
      </c>
      <c r="R64" s="71" t="s">
        <v>10</v>
      </c>
    </row>
    <row r="65" spans="1:19" ht="15.75" customHeight="1">
      <c r="A65" s="40">
        <v>2601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50"/>
      <c r="M65" s="2"/>
      <c r="N65" s="1"/>
      <c r="O65" s="72" t="s">
        <v>60</v>
      </c>
      <c r="P65" s="73">
        <f>IF(P64/B51=0,"",P64/B51)</f>
        <v>0.21052631578947367</v>
      </c>
      <c r="Q65" s="74">
        <f>IF(P64/Q64=0,"",P64/Q64)</f>
        <v>0.44444444444444442</v>
      </c>
      <c r="R65" s="75" t="s">
        <v>61</v>
      </c>
    </row>
    <row r="66" spans="1:19" ht="15.75" customHeight="1">
      <c r="A66" s="40">
        <v>2602</v>
      </c>
      <c r="B66" s="42"/>
      <c r="C66" s="42"/>
      <c r="D66" s="42"/>
      <c r="E66" s="42"/>
      <c r="F66" s="42"/>
      <c r="G66" s="42"/>
      <c r="H66" s="42"/>
      <c r="I66" s="42"/>
      <c r="J66" s="42"/>
      <c r="K66" s="43"/>
      <c r="L66" s="76"/>
      <c r="M66" s="77"/>
      <c r="N66" s="78"/>
      <c r="O66" s="77"/>
      <c r="P66" s="78"/>
      <c r="Q66" s="78"/>
      <c r="R66" s="79"/>
    </row>
    <row r="67" spans="1:19" ht="18" customHeight="1">
      <c r="A67" s="28"/>
      <c r="B67" s="1"/>
      <c r="C67" s="1"/>
      <c r="D67" s="151" t="s">
        <v>83</v>
      </c>
      <c r="E67" s="152"/>
      <c r="F67" s="152"/>
      <c r="G67" s="152"/>
      <c r="H67" s="152"/>
      <c r="I67" s="152"/>
      <c r="J67" s="153"/>
      <c r="K67" s="80">
        <f>SUM(K51:K63)</f>
        <v>9</v>
      </c>
      <c r="L67" s="81">
        <f>IF(K59=0,"",K59/B51)</f>
        <v>0.42105263157894735</v>
      </c>
      <c r="M67" s="81">
        <f>IF(K67=0,"",K67/B51)</f>
        <v>0.47368421052631576</v>
      </c>
      <c r="N67" s="81">
        <f>IF(K59=0,"",M67-L67)</f>
        <v>5.2631578947368418E-2</v>
      </c>
      <c r="O67" s="2"/>
      <c r="P67" s="1"/>
      <c r="Q67" s="25"/>
      <c r="R67" s="2"/>
    </row>
    <row r="68" spans="1:19" ht="12.75" customHeight="1"/>
    <row r="69" spans="1:19" ht="12.75" customHeight="1"/>
    <row r="70" spans="1:19" ht="26.25" customHeight="1">
      <c r="B70" s="154" t="s">
        <v>72</v>
      </c>
      <c r="C70" s="155"/>
      <c r="D70" s="155"/>
      <c r="E70" s="155"/>
      <c r="F70" s="155"/>
      <c r="G70" s="155"/>
      <c r="H70" s="155"/>
      <c r="I70" s="155"/>
      <c r="J70" s="155"/>
      <c r="K70" s="39" t="s">
        <v>91</v>
      </c>
      <c r="L70" s="2"/>
      <c r="M70" s="2"/>
      <c r="N70" s="1"/>
      <c r="O70" s="2"/>
      <c r="P70" s="1"/>
      <c r="Q70" s="1"/>
      <c r="R70" s="1"/>
    </row>
    <row r="71" spans="1:19" ht="20.25" customHeight="1">
      <c r="A71" s="156" t="s">
        <v>9</v>
      </c>
      <c r="B71" s="157" t="s">
        <v>73</v>
      </c>
      <c r="C71" s="152"/>
      <c r="D71" s="152"/>
      <c r="E71" s="152"/>
      <c r="F71" s="152"/>
      <c r="G71" s="152"/>
      <c r="H71" s="152"/>
      <c r="I71" s="152"/>
      <c r="J71" s="153"/>
      <c r="K71" s="158" t="s">
        <v>10</v>
      </c>
      <c r="L71" s="150" t="s">
        <v>2</v>
      </c>
      <c r="M71" s="150" t="s">
        <v>3</v>
      </c>
      <c r="N71" s="159" t="s">
        <v>4</v>
      </c>
      <c r="O71" s="150" t="s">
        <v>5</v>
      </c>
      <c r="P71" s="148" t="s">
        <v>6</v>
      </c>
      <c r="Q71" s="148" t="s">
        <v>7</v>
      </c>
      <c r="R71" s="150" t="s">
        <v>8</v>
      </c>
    </row>
    <row r="72" spans="1:19" ht="15.75" customHeight="1">
      <c r="A72" s="149"/>
      <c r="B72" s="40" t="s">
        <v>74</v>
      </c>
      <c r="C72" s="40" t="s">
        <v>75</v>
      </c>
      <c r="D72" s="40" t="s">
        <v>76</v>
      </c>
      <c r="E72" s="40" t="s">
        <v>77</v>
      </c>
      <c r="F72" s="40" t="s">
        <v>78</v>
      </c>
      <c r="G72" s="40" t="s">
        <v>79</v>
      </c>
      <c r="H72" s="40" t="s">
        <v>80</v>
      </c>
      <c r="I72" s="40" t="s">
        <v>81</v>
      </c>
      <c r="J72" s="40" t="s">
        <v>82</v>
      </c>
      <c r="K72" s="149"/>
      <c r="L72" s="149"/>
      <c r="M72" s="149"/>
      <c r="N72" s="149"/>
      <c r="O72" s="149"/>
      <c r="P72" s="149"/>
      <c r="Q72" s="149"/>
      <c r="R72" s="149"/>
    </row>
    <row r="73" spans="1:19" ht="15.75" customHeight="1">
      <c r="A73" s="40">
        <v>1902</v>
      </c>
      <c r="B73" s="41">
        <v>25</v>
      </c>
      <c r="C73" s="42"/>
      <c r="D73" s="42"/>
      <c r="E73" s="42"/>
      <c r="F73" s="42"/>
      <c r="G73" s="42"/>
      <c r="H73" s="42"/>
      <c r="I73" s="42"/>
      <c r="J73" s="42"/>
      <c r="K73" s="43"/>
      <c r="L73" s="44"/>
      <c r="M73" s="45"/>
      <c r="N73" s="46"/>
      <c r="O73" s="47"/>
      <c r="P73" s="48">
        <f>B73</f>
        <v>25</v>
      </c>
      <c r="Q73" s="49"/>
      <c r="R73" s="47"/>
    </row>
    <row r="74" spans="1:19" ht="15.75" customHeight="1">
      <c r="A74" s="40">
        <v>2001</v>
      </c>
      <c r="B74" s="42"/>
      <c r="C74" s="42">
        <v>20</v>
      </c>
      <c r="D74" s="42"/>
      <c r="E74" s="42"/>
      <c r="F74" s="42"/>
      <c r="G74" s="42"/>
      <c r="H74" s="42"/>
      <c r="I74" s="42"/>
      <c r="J74" s="42"/>
      <c r="K74" s="43"/>
      <c r="L74" s="50"/>
      <c r="M74" s="2"/>
      <c r="N74" s="51"/>
      <c r="O74" s="52">
        <f>IF(C74=0,"",C74/B73)</f>
        <v>0.8</v>
      </c>
      <c r="P74" s="53">
        <v>22</v>
      </c>
      <c r="Q74" s="54">
        <f t="shared" ref="Q74:Q81" si="6">IF(P74=0,"",P74/P73)</f>
        <v>0.88</v>
      </c>
      <c r="R74" s="54">
        <f t="shared" ref="R74:R81" si="7">IF(P74=0,"",100%-Q74)</f>
        <v>0.12</v>
      </c>
    </row>
    <row r="75" spans="1:19" ht="15.75" customHeight="1">
      <c r="A75" s="40">
        <v>2002</v>
      </c>
      <c r="B75" s="42"/>
      <c r="C75" s="42"/>
      <c r="D75" s="42">
        <v>19</v>
      </c>
      <c r="E75" s="42"/>
      <c r="F75" s="42"/>
      <c r="G75" s="42"/>
      <c r="H75" s="42"/>
      <c r="I75" s="42"/>
      <c r="J75" s="42"/>
      <c r="K75" s="43"/>
      <c r="L75" s="50"/>
      <c r="M75" s="2"/>
      <c r="N75" s="51"/>
      <c r="O75" s="52">
        <f>IF(D75=0,"",D75/C74)</f>
        <v>0.95</v>
      </c>
      <c r="P75" s="53">
        <v>22</v>
      </c>
      <c r="Q75" s="54">
        <f t="shared" si="6"/>
        <v>1</v>
      </c>
      <c r="R75" s="54">
        <f t="shared" si="7"/>
        <v>0</v>
      </c>
      <c r="S75" s="8">
        <f>P75/P73</f>
        <v>0.88</v>
      </c>
    </row>
    <row r="76" spans="1:19" ht="15.75" customHeight="1">
      <c r="A76" s="40">
        <v>2101</v>
      </c>
      <c r="B76" s="42"/>
      <c r="C76" s="42"/>
      <c r="D76" s="42"/>
      <c r="E76" s="42">
        <v>17</v>
      </c>
      <c r="F76" s="42"/>
      <c r="G76" s="42"/>
      <c r="H76" s="42"/>
      <c r="I76" s="42"/>
      <c r="J76" s="42"/>
      <c r="K76" s="43"/>
      <c r="L76" s="50"/>
      <c r="M76" s="2"/>
      <c r="N76" s="51"/>
      <c r="O76" s="52">
        <f>IF(E76=0,"",E76/D75)</f>
        <v>0.89473684210526316</v>
      </c>
      <c r="P76" s="53">
        <v>18</v>
      </c>
      <c r="Q76" s="54">
        <f t="shared" si="6"/>
        <v>0.81818181818181823</v>
      </c>
      <c r="R76" s="54">
        <f t="shared" si="7"/>
        <v>0.18181818181818177</v>
      </c>
    </row>
    <row r="77" spans="1:19" ht="15.75" customHeight="1">
      <c r="A77" s="40">
        <v>2102</v>
      </c>
      <c r="B77" s="42"/>
      <c r="C77" s="42"/>
      <c r="D77" s="42"/>
      <c r="E77" s="42"/>
      <c r="F77" s="42">
        <v>15</v>
      </c>
      <c r="G77" s="42"/>
      <c r="H77" s="42"/>
      <c r="I77" s="42"/>
      <c r="J77" s="42"/>
      <c r="K77" s="43"/>
      <c r="L77" s="50"/>
      <c r="M77" s="2"/>
      <c r="N77" s="51"/>
      <c r="O77" s="52">
        <f>IF(F77=0,"",F77/E76)</f>
        <v>0.88235294117647056</v>
      </c>
      <c r="P77" s="53">
        <v>16</v>
      </c>
      <c r="Q77" s="54">
        <f t="shared" si="6"/>
        <v>0.88888888888888884</v>
      </c>
      <c r="R77" s="54">
        <f t="shared" si="7"/>
        <v>0.11111111111111116</v>
      </c>
    </row>
    <row r="78" spans="1:19" ht="15.75" customHeight="1">
      <c r="A78" s="40">
        <v>2201</v>
      </c>
      <c r="B78" s="42"/>
      <c r="C78" s="42"/>
      <c r="D78" s="42"/>
      <c r="E78" s="42"/>
      <c r="F78" s="42"/>
      <c r="G78" s="42">
        <v>11</v>
      </c>
      <c r="H78" s="42"/>
      <c r="I78" s="42"/>
      <c r="J78" s="42"/>
      <c r="K78" s="43"/>
      <c r="L78" s="50"/>
      <c r="M78" s="2"/>
      <c r="N78" s="51"/>
      <c r="O78" s="52">
        <f>IF(G78=0,"",G78/F77)</f>
        <v>0.73333333333333328</v>
      </c>
      <c r="P78" s="53">
        <v>15</v>
      </c>
      <c r="Q78" s="54">
        <f t="shared" si="6"/>
        <v>0.9375</v>
      </c>
      <c r="R78" s="54">
        <f t="shared" si="7"/>
        <v>6.25E-2</v>
      </c>
    </row>
    <row r="79" spans="1:19" ht="15.75" customHeight="1">
      <c r="A79" s="40">
        <v>2202</v>
      </c>
      <c r="B79" s="42"/>
      <c r="C79" s="42"/>
      <c r="D79" s="42"/>
      <c r="E79" s="42"/>
      <c r="F79" s="42"/>
      <c r="G79" s="42"/>
      <c r="H79" s="42">
        <v>9</v>
      </c>
      <c r="I79" s="42"/>
      <c r="J79" s="42"/>
      <c r="K79" s="43"/>
      <c r="L79" s="50"/>
      <c r="M79" s="2"/>
      <c r="N79" s="51"/>
      <c r="O79" s="52">
        <f>IF(H79=0,"",H79/G78)</f>
        <v>0.81818181818181823</v>
      </c>
      <c r="P79" s="53">
        <v>12</v>
      </c>
      <c r="Q79" s="54">
        <f t="shared" si="6"/>
        <v>0.8</v>
      </c>
      <c r="R79" s="54">
        <f t="shared" si="7"/>
        <v>0.19999999999999996</v>
      </c>
    </row>
    <row r="80" spans="1:19" ht="15.75" customHeight="1">
      <c r="A80" s="40">
        <v>2301</v>
      </c>
      <c r="B80" s="42"/>
      <c r="C80" s="42"/>
      <c r="D80" s="42"/>
      <c r="E80" s="42"/>
      <c r="F80" s="42"/>
      <c r="G80" s="42"/>
      <c r="H80" s="42"/>
      <c r="I80" s="42">
        <v>9</v>
      </c>
      <c r="J80" s="42"/>
      <c r="K80" s="43"/>
      <c r="L80" s="50"/>
      <c r="M80" s="2"/>
      <c r="N80" s="51"/>
      <c r="O80" s="52">
        <f>IF(I80=0,"",I80/H79)</f>
        <v>1</v>
      </c>
      <c r="P80" s="53">
        <v>12</v>
      </c>
      <c r="Q80" s="54">
        <f t="shared" si="6"/>
        <v>1</v>
      </c>
      <c r="R80" s="54">
        <f t="shared" si="7"/>
        <v>0</v>
      </c>
    </row>
    <row r="81" spans="1:18" ht="15.75" customHeight="1">
      <c r="A81" s="40">
        <v>2302</v>
      </c>
      <c r="B81" s="42"/>
      <c r="C81" s="42"/>
      <c r="D81" s="42"/>
      <c r="E81" s="42"/>
      <c r="F81" s="42"/>
      <c r="G81" s="42"/>
      <c r="H81" s="42"/>
      <c r="I81" s="42"/>
      <c r="J81" s="42">
        <v>8</v>
      </c>
      <c r="K81" s="43">
        <v>7</v>
      </c>
      <c r="L81" s="50"/>
      <c r="M81" s="2"/>
      <c r="N81" s="51"/>
      <c r="O81" s="55">
        <f>IF(J81=0,"",J81/I80)</f>
        <v>0.88888888888888884</v>
      </c>
      <c r="P81" s="53">
        <v>12</v>
      </c>
      <c r="Q81" s="56">
        <f t="shared" si="6"/>
        <v>1</v>
      </c>
      <c r="R81" s="56">
        <f t="shared" si="7"/>
        <v>0</v>
      </c>
    </row>
    <row r="82" spans="1:18" ht="15.75" customHeight="1">
      <c r="A82" s="40">
        <v>2401</v>
      </c>
      <c r="B82" s="42"/>
      <c r="C82" s="42"/>
      <c r="D82" s="42"/>
      <c r="E82" s="42"/>
      <c r="F82" s="42"/>
      <c r="G82" s="42"/>
      <c r="H82" s="42"/>
      <c r="I82" s="42"/>
      <c r="J82" s="42">
        <v>2</v>
      </c>
      <c r="K82" s="43">
        <v>2</v>
      </c>
      <c r="L82" s="50"/>
      <c r="M82" s="2"/>
      <c r="N82" s="1"/>
      <c r="O82" s="83"/>
      <c r="P82" s="58">
        <v>4</v>
      </c>
      <c r="Q82" s="84"/>
      <c r="R82" s="85"/>
    </row>
    <row r="83" spans="1:18" ht="15.75" customHeight="1">
      <c r="A83" s="40">
        <v>2402</v>
      </c>
      <c r="B83" s="42"/>
      <c r="C83" s="42"/>
      <c r="D83" s="42"/>
      <c r="E83" s="42"/>
      <c r="F83" s="42"/>
      <c r="G83" s="42"/>
      <c r="H83" s="42"/>
      <c r="I83" s="42"/>
      <c r="J83" s="42">
        <v>1</v>
      </c>
      <c r="K83" s="43"/>
      <c r="L83" s="50"/>
      <c r="M83" s="2"/>
      <c r="N83" s="1"/>
      <c r="O83" s="61"/>
      <c r="P83" s="62">
        <v>1</v>
      </c>
      <c r="Q83" s="63"/>
      <c r="R83" s="61"/>
    </row>
    <row r="84" spans="1:18" ht="15.75" customHeight="1">
      <c r="A84" s="40">
        <v>2501</v>
      </c>
      <c r="B84" s="42"/>
      <c r="C84" s="42"/>
      <c r="D84" s="42"/>
      <c r="E84" s="42"/>
      <c r="F84" s="42"/>
      <c r="G84" s="42"/>
      <c r="H84" s="42"/>
      <c r="I84" s="42"/>
      <c r="J84" s="42"/>
      <c r="K84" s="43"/>
      <c r="L84" s="50"/>
      <c r="M84" s="2"/>
      <c r="N84" s="1"/>
      <c r="O84" s="61"/>
      <c r="P84" s="62"/>
      <c r="Q84" s="63"/>
      <c r="R84" s="61"/>
    </row>
    <row r="85" spans="1:18" ht="15.75" customHeight="1">
      <c r="A85" s="40">
        <v>2502</v>
      </c>
      <c r="B85" s="42"/>
      <c r="C85" s="42"/>
      <c r="D85" s="42"/>
      <c r="E85" s="42"/>
      <c r="F85" s="42"/>
      <c r="G85" s="42"/>
      <c r="H85" s="42"/>
      <c r="I85" s="42"/>
      <c r="J85" s="42"/>
      <c r="K85" s="43"/>
      <c r="L85" s="50"/>
      <c r="M85" s="2"/>
      <c r="N85" s="1"/>
      <c r="O85" s="64"/>
      <c r="P85" s="65"/>
      <c r="Q85" s="66"/>
      <c r="R85" s="67"/>
    </row>
    <row r="86" spans="1:18" ht="15.75" customHeight="1">
      <c r="A86" s="40">
        <v>2601</v>
      </c>
      <c r="B86" s="42"/>
      <c r="C86" s="42"/>
      <c r="D86" s="42"/>
      <c r="E86" s="42"/>
      <c r="F86" s="42"/>
      <c r="G86" s="42"/>
      <c r="H86" s="42"/>
      <c r="I86" s="42"/>
      <c r="J86" s="42"/>
      <c r="K86" s="43"/>
      <c r="L86" s="50"/>
      <c r="M86" s="2"/>
      <c r="N86" s="1"/>
      <c r="O86" s="68" t="s">
        <v>58</v>
      </c>
      <c r="P86" s="69"/>
      <c r="Q86" s="70">
        <f>IF(SUM(K75:K86)=0,"",SUM(K75:K86))</f>
        <v>9</v>
      </c>
      <c r="R86" s="71" t="s">
        <v>10</v>
      </c>
    </row>
    <row r="87" spans="1:18" ht="15.75" customHeight="1">
      <c r="A87" s="40">
        <v>2602</v>
      </c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50"/>
      <c r="M87" s="2"/>
      <c r="N87" s="1"/>
      <c r="O87" s="72" t="s">
        <v>60</v>
      </c>
      <c r="P87" s="73" t="str">
        <f>IF(P86/B73=0,"",P86/B73)</f>
        <v/>
      </c>
      <c r="Q87" s="74" t="str">
        <f>IF(P86/Q86=0,"",P86/Q86)</f>
        <v/>
      </c>
      <c r="R87" s="75" t="s">
        <v>61</v>
      </c>
    </row>
    <row r="88" spans="1:18" ht="15.75" customHeight="1">
      <c r="A88" s="40">
        <v>2701</v>
      </c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76"/>
      <c r="M88" s="77"/>
      <c r="N88" s="78"/>
      <c r="O88" s="77"/>
      <c r="P88" s="78"/>
      <c r="Q88" s="78"/>
      <c r="R88" s="79"/>
    </row>
    <row r="89" spans="1:18" ht="18" customHeight="1">
      <c r="A89" s="28"/>
      <c r="B89" s="1"/>
      <c r="C89" s="1"/>
      <c r="D89" s="151" t="s">
        <v>83</v>
      </c>
      <c r="E89" s="152"/>
      <c r="F89" s="152"/>
      <c r="G89" s="152"/>
      <c r="H89" s="152"/>
      <c r="I89" s="152"/>
      <c r="J89" s="153"/>
      <c r="K89" s="80">
        <f>SUM(K73:K85)</f>
        <v>9</v>
      </c>
      <c r="L89" s="81">
        <f>IF(K81=0,"",K81/B73)</f>
        <v>0.28000000000000003</v>
      </c>
      <c r="M89" s="81">
        <f>IF(K89=0,"",K89/B73)</f>
        <v>0.36</v>
      </c>
      <c r="N89" s="81">
        <f>IF(K81=0,"",M89-L89)</f>
        <v>7.999999999999996E-2</v>
      </c>
      <c r="O89" s="2"/>
      <c r="P89" s="1"/>
      <c r="Q89" s="25"/>
      <c r="R89" s="2"/>
    </row>
    <row r="90" spans="1:18" ht="12.75" customHeight="1"/>
    <row r="91" spans="1:18" ht="12.75" customHeight="1"/>
    <row r="92" spans="1:18" ht="26.25" customHeight="1">
      <c r="B92" s="154" t="s">
        <v>72</v>
      </c>
      <c r="C92" s="155"/>
      <c r="D92" s="155"/>
      <c r="E92" s="155"/>
      <c r="F92" s="155"/>
      <c r="G92" s="155"/>
      <c r="H92" s="155"/>
      <c r="I92" s="155"/>
      <c r="J92" s="155"/>
      <c r="K92" s="39" t="s">
        <v>92</v>
      </c>
      <c r="L92" s="2"/>
      <c r="M92" s="2"/>
      <c r="N92" s="1"/>
      <c r="O92" s="2"/>
      <c r="P92" s="1"/>
      <c r="Q92" s="1"/>
      <c r="R92" s="1"/>
    </row>
    <row r="93" spans="1:18" ht="20.25" customHeight="1">
      <c r="A93" s="156" t="s">
        <v>9</v>
      </c>
      <c r="B93" s="157" t="s">
        <v>73</v>
      </c>
      <c r="C93" s="152"/>
      <c r="D93" s="152"/>
      <c r="E93" s="152"/>
      <c r="F93" s="152"/>
      <c r="G93" s="152"/>
      <c r="H93" s="152"/>
      <c r="I93" s="152"/>
      <c r="J93" s="153"/>
      <c r="K93" s="158" t="s">
        <v>10</v>
      </c>
      <c r="L93" s="150" t="s">
        <v>2</v>
      </c>
      <c r="M93" s="150" t="s">
        <v>3</v>
      </c>
      <c r="N93" s="159" t="s">
        <v>4</v>
      </c>
      <c r="O93" s="150" t="s">
        <v>5</v>
      </c>
      <c r="P93" s="148" t="s">
        <v>6</v>
      </c>
      <c r="Q93" s="148" t="s">
        <v>7</v>
      </c>
      <c r="R93" s="150" t="s">
        <v>8</v>
      </c>
    </row>
    <row r="94" spans="1:18" ht="15.75" customHeight="1">
      <c r="A94" s="149"/>
      <c r="B94" s="40" t="s">
        <v>74</v>
      </c>
      <c r="C94" s="40" t="s">
        <v>75</v>
      </c>
      <c r="D94" s="40" t="s">
        <v>76</v>
      </c>
      <c r="E94" s="40" t="s">
        <v>77</v>
      </c>
      <c r="F94" s="40" t="s">
        <v>78</v>
      </c>
      <c r="G94" s="40" t="s">
        <v>79</v>
      </c>
      <c r="H94" s="40" t="s">
        <v>80</v>
      </c>
      <c r="I94" s="40" t="s">
        <v>81</v>
      </c>
      <c r="J94" s="40" t="s">
        <v>82</v>
      </c>
      <c r="K94" s="149"/>
      <c r="L94" s="149"/>
      <c r="M94" s="149"/>
      <c r="N94" s="149"/>
      <c r="O94" s="149"/>
      <c r="P94" s="149"/>
      <c r="Q94" s="149"/>
      <c r="R94" s="149"/>
    </row>
    <row r="95" spans="1:18" ht="15.75" customHeight="1">
      <c r="A95" s="40">
        <v>2001</v>
      </c>
      <c r="B95" s="41">
        <v>11</v>
      </c>
      <c r="C95" s="42"/>
      <c r="D95" s="42"/>
      <c r="E95" s="42"/>
      <c r="F95" s="42"/>
      <c r="G95" s="42"/>
      <c r="H95" s="42"/>
      <c r="I95" s="42"/>
      <c r="J95" s="42"/>
      <c r="K95" s="43"/>
      <c r="L95" s="44"/>
      <c r="M95" s="45"/>
      <c r="N95" s="46"/>
      <c r="O95" s="47"/>
      <c r="P95" s="48">
        <f>B95</f>
        <v>11</v>
      </c>
      <c r="Q95" s="49"/>
      <c r="R95" s="47"/>
    </row>
    <row r="96" spans="1:18" ht="15.75" customHeight="1">
      <c r="A96" s="40">
        <v>2002</v>
      </c>
      <c r="B96" s="42"/>
      <c r="C96" s="42">
        <v>8</v>
      </c>
      <c r="D96" s="42"/>
      <c r="E96" s="42"/>
      <c r="F96" s="42"/>
      <c r="G96" s="42"/>
      <c r="H96" s="42"/>
      <c r="I96" s="42"/>
      <c r="J96" s="42"/>
      <c r="K96" s="43"/>
      <c r="L96" s="50"/>
      <c r="M96" s="2"/>
      <c r="N96" s="51"/>
      <c r="O96" s="52">
        <f>IF(C96=0,"",C96/B95)</f>
        <v>0.72727272727272729</v>
      </c>
      <c r="P96" s="53">
        <v>8</v>
      </c>
      <c r="Q96" s="54">
        <f t="shared" ref="Q96:Q103" si="8">IF(P96=0,"",P96/P95)</f>
        <v>0.72727272727272729</v>
      </c>
      <c r="R96" s="54">
        <f t="shared" ref="R96:R103" si="9">IF(P96=0,"",100%-Q96)</f>
        <v>0.27272727272727271</v>
      </c>
    </row>
    <row r="97" spans="1:19" ht="15.75" customHeight="1">
      <c r="A97" s="40">
        <v>2101</v>
      </c>
      <c r="B97" s="42"/>
      <c r="C97" s="42"/>
      <c r="D97" s="42">
        <v>6</v>
      </c>
      <c r="E97" s="42"/>
      <c r="F97" s="42"/>
      <c r="G97" s="42"/>
      <c r="H97" s="42"/>
      <c r="I97" s="42"/>
      <c r="J97" s="42"/>
      <c r="K97" s="43"/>
      <c r="L97" s="50"/>
      <c r="M97" s="2"/>
      <c r="N97" s="51"/>
      <c r="O97" s="52">
        <f>IF(D97=0,"",D97/C96)</f>
        <v>0.75</v>
      </c>
      <c r="P97" s="53">
        <v>6</v>
      </c>
      <c r="Q97" s="54">
        <f t="shared" si="8"/>
        <v>0.75</v>
      </c>
      <c r="R97" s="54">
        <f t="shared" si="9"/>
        <v>0.25</v>
      </c>
      <c r="S97" s="8">
        <f>P97/P95</f>
        <v>0.54545454545454541</v>
      </c>
    </row>
    <row r="98" spans="1:19" ht="15.75" customHeight="1">
      <c r="A98" s="40">
        <v>2102</v>
      </c>
      <c r="B98" s="42"/>
      <c r="C98" s="42"/>
      <c r="D98" s="42"/>
      <c r="E98" s="42">
        <v>6</v>
      </c>
      <c r="F98" s="42"/>
      <c r="G98" s="42"/>
      <c r="H98" s="42"/>
      <c r="I98" s="42"/>
      <c r="J98" s="42"/>
      <c r="K98" s="43"/>
      <c r="L98" s="50"/>
      <c r="M98" s="2"/>
      <c r="N98" s="51"/>
      <c r="O98" s="52">
        <f>IF(E98=0,"",E98/D97)</f>
        <v>1</v>
      </c>
      <c r="P98" s="53">
        <v>6</v>
      </c>
      <c r="Q98" s="54">
        <f t="shared" si="8"/>
        <v>1</v>
      </c>
      <c r="R98" s="54">
        <f t="shared" si="9"/>
        <v>0</v>
      </c>
    </row>
    <row r="99" spans="1:19" ht="15.75" customHeight="1">
      <c r="A99" s="40">
        <v>2201</v>
      </c>
      <c r="B99" s="42"/>
      <c r="C99" s="42"/>
      <c r="D99" s="42"/>
      <c r="E99" s="42"/>
      <c r="F99" s="42">
        <v>6</v>
      </c>
      <c r="G99" s="42"/>
      <c r="H99" s="42"/>
      <c r="I99" s="42"/>
      <c r="J99" s="42"/>
      <c r="K99" s="43"/>
      <c r="L99" s="50"/>
      <c r="M99" s="2"/>
      <c r="N99" s="51"/>
      <c r="O99" s="52">
        <f>IF(F99=0,"",F99/E98)</f>
        <v>1</v>
      </c>
      <c r="P99" s="53">
        <v>6</v>
      </c>
      <c r="Q99" s="54">
        <f t="shared" si="8"/>
        <v>1</v>
      </c>
      <c r="R99" s="54">
        <f t="shared" si="9"/>
        <v>0</v>
      </c>
    </row>
    <row r="100" spans="1:19" ht="15.75" customHeight="1">
      <c r="A100" s="40">
        <v>2202</v>
      </c>
      <c r="B100" s="42"/>
      <c r="C100" s="42"/>
      <c r="D100" s="42"/>
      <c r="E100" s="42"/>
      <c r="F100" s="42"/>
      <c r="G100" s="42">
        <v>6</v>
      </c>
      <c r="H100" s="42"/>
      <c r="I100" s="42"/>
      <c r="J100" s="42"/>
      <c r="K100" s="43"/>
      <c r="L100" s="50"/>
      <c r="M100" s="2"/>
      <c r="N100" s="51"/>
      <c r="O100" s="52">
        <f>IF(G100=0,"",G100/F99)</f>
        <v>1</v>
      </c>
      <c r="P100" s="53">
        <v>6</v>
      </c>
      <c r="Q100" s="54">
        <f t="shared" si="8"/>
        <v>1</v>
      </c>
      <c r="R100" s="54">
        <f t="shared" si="9"/>
        <v>0</v>
      </c>
    </row>
    <row r="101" spans="1:19" ht="15.75" customHeight="1">
      <c r="A101" s="40">
        <v>2301</v>
      </c>
      <c r="B101" s="42"/>
      <c r="C101" s="42"/>
      <c r="D101" s="42"/>
      <c r="E101" s="42"/>
      <c r="F101" s="42"/>
      <c r="G101" s="42"/>
      <c r="H101" s="42">
        <v>6</v>
      </c>
      <c r="I101" s="42"/>
      <c r="J101" s="42"/>
      <c r="K101" s="43"/>
      <c r="L101" s="50"/>
      <c r="M101" s="2"/>
      <c r="N101" s="51"/>
      <c r="O101" s="52">
        <f>IF(H101=0,"",H101/G100)</f>
        <v>1</v>
      </c>
      <c r="P101" s="53">
        <v>6</v>
      </c>
      <c r="Q101" s="54">
        <f t="shared" si="8"/>
        <v>1</v>
      </c>
      <c r="R101" s="54">
        <f t="shared" si="9"/>
        <v>0</v>
      </c>
    </row>
    <row r="102" spans="1:19" ht="15.75" customHeight="1">
      <c r="A102" s="40">
        <v>2302</v>
      </c>
      <c r="B102" s="42"/>
      <c r="C102" s="42"/>
      <c r="D102" s="42"/>
      <c r="E102" s="42"/>
      <c r="F102" s="42"/>
      <c r="G102" s="42"/>
      <c r="H102" s="42"/>
      <c r="I102" s="42">
        <v>5</v>
      </c>
      <c r="J102" s="42"/>
      <c r="K102" s="43"/>
      <c r="L102" s="50"/>
      <c r="M102" s="2"/>
      <c r="N102" s="51"/>
      <c r="O102" s="52">
        <f>IF(I102=0,"",I102/H101)</f>
        <v>0.83333333333333337</v>
      </c>
      <c r="P102" s="53">
        <v>6</v>
      </c>
      <c r="Q102" s="54">
        <f t="shared" si="8"/>
        <v>1</v>
      </c>
      <c r="R102" s="54">
        <f t="shared" si="9"/>
        <v>0</v>
      </c>
    </row>
    <row r="103" spans="1:19" ht="15.75" customHeight="1">
      <c r="A103" s="40">
        <v>2401</v>
      </c>
      <c r="B103" s="42"/>
      <c r="C103" s="42"/>
      <c r="D103" s="42"/>
      <c r="E103" s="42"/>
      <c r="F103" s="42"/>
      <c r="G103" s="42"/>
      <c r="H103" s="42"/>
      <c r="I103" s="42"/>
      <c r="J103" s="42">
        <v>3</v>
      </c>
      <c r="K103" s="43">
        <v>3</v>
      </c>
      <c r="L103" s="50"/>
      <c r="M103" s="2"/>
      <c r="N103" s="51"/>
      <c r="O103" s="55">
        <f>IF(J103=0,"",J103/I102)</f>
        <v>0.6</v>
      </c>
      <c r="P103" s="53">
        <v>5</v>
      </c>
      <c r="Q103" s="56">
        <f t="shared" si="8"/>
        <v>0.83333333333333337</v>
      </c>
      <c r="R103" s="56">
        <f t="shared" si="9"/>
        <v>0.16666666666666663</v>
      </c>
    </row>
    <row r="104" spans="1:19" ht="15.75" customHeight="1">
      <c r="A104" s="40">
        <v>2402</v>
      </c>
      <c r="B104" s="42"/>
      <c r="C104" s="42"/>
      <c r="D104" s="42"/>
      <c r="E104" s="42"/>
      <c r="F104" s="42"/>
      <c r="G104" s="42"/>
      <c r="H104" s="42"/>
      <c r="I104" s="42"/>
      <c r="J104" s="42">
        <v>1</v>
      </c>
      <c r="K104" s="43">
        <v>1</v>
      </c>
      <c r="L104" s="50"/>
      <c r="M104" s="2"/>
      <c r="N104" s="1"/>
      <c r="O104" s="83"/>
      <c r="P104" s="58">
        <v>2</v>
      </c>
      <c r="Q104" s="84"/>
      <c r="R104" s="85"/>
    </row>
    <row r="105" spans="1:19" ht="15.75" customHeight="1">
      <c r="A105" s="40">
        <v>2501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3"/>
      <c r="L105" s="50"/>
      <c r="M105" s="2"/>
      <c r="N105" s="1"/>
      <c r="O105" s="61"/>
      <c r="P105" s="62"/>
      <c r="Q105" s="63"/>
      <c r="R105" s="61"/>
    </row>
    <row r="106" spans="1:19" ht="15.75" customHeight="1">
      <c r="A106" s="40">
        <v>2502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3"/>
      <c r="L106" s="50"/>
      <c r="M106" s="2"/>
      <c r="N106" s="1"/>
      <c r="O106" s="61"/>
      <c r="P106" s="62"/>
      <c r="Q106" s="63"/>
      <c r="R106" s="61"/>
    </row>
    <row r="107" spans="1:19" ht="15.75" customHeight="1">
      <c r="A107" s="40">
        <v>2601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3"/>
      <c r="L107" s="50"/>
      <c r="M107" s="2"/>
      <c r="N107" s="1"/>
      <c r="O107" s="64"/>
      <c r="P107" s="65"/>
      <c r="Q107" s="66"/>
      <c r="R107" s="67"/>
    </row>
    <row r="108" spans="1:19" ht="15.75" customHeight="1">
      <c r="A108" s="40">
        <v>2602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3"/>
      <c r="L108" s="50"/>
      <c r="M108" s="2"/>
      <c r="N108" s="1"/>
      <c r="O108" s="68" t="s">
        <v>58</v>
      </c>
      <c r="P108" s="69"/>
      <c r="Q108" s="70">
        <f>IF(SUM(K97:K108)=0,"",SUM(K97:K108))</f>
        <v>4</v>
      </c>
      <c r="R108" s="71" t="s">
        <v>10</v>
      </c>
    </row>
    <row r="109" spans="1:19" ht="15.75" customHeight="1">
      <c r="A109" s="40">
        <v>2701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3"/>
      <c r="L109" s="50"/>
      <c r="M109" s="2"/>
      <c r="N109" s="1"/>
      <c r="O109" s="72" t="s">
        <v>60</v>
      </c>
      <c r="P109" s="73" t="str">
        <f>IF(P108/B95=0,"",P108/B95)</f>
        <v/>
      </c>
      <c r="Q109" s="74" t="str">
        <f>IF(P108/Q108=0,"",P108/Q108)</f>
        <v/>
      </c>
      <c r="R109" s="75" t="s">
        <v>61</v>
      </c>
    </row>
    <row r="110" spans="1:19" ht="15.75" customHeight="1">
      <c r="A110" s="40">
        <v>2702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76"/>
      <c r="M110" s="77"/>
      <c r="N110" s="78"/>
      <c r="O110" s="77"/>
      <c r="P110" s="78"/>
      <c r="Q110" s="78"/>
      <c r="R110" s="79"/>
    </row>
    <row r="111" spans="1:19" ht="18" customHeight="1">
      <c r="A111" s="28"/>
      <c r="B111" s="1"/>
      <c r="C111" s="1"/>
      <c r="D111" s="151" t="s">
        <v>83</v>
      </c>
      <c r="E111" s="152"/>
      <c r="F111" s="152"/>
      <c r="G111" s="152"/>
      <c r="H111" s="152"/>
      <c r="I111" s="152"/>
      <c r="J111" s="153"/>
      <c r="K111" s="80">
        <f>SUM(K95:K107)</f>
        <v>4</v>
      </c>
      <c r="L111" s="81">
        <f>IF(K103=0,"",K103/B95)</f>
        <v>0.27272727272727271</v>
      </c>
      <c r="M111" s="81">
        <f>IF(K111=0,"",K111/B95)</f>
        <v>0.36363636363636365</v>
      </c>
      <c r="N111" s="81">
        <f>IF(K103=0,"",M111-L111)</f>
        <v>9.0909090909090939E-2</v>
      </c>
      <c r="O111" s="2"/>
      <c r="P111" s="1"/>
      <c r="Q111" s="25"/>
      <c r="R111" s="2"/>
    </row>
    <row r="112" spans="1:19" ht="12.75" customHeight="1"/>
    <row r="113" spans="1:19" ht="12.75" customHeight="1"/>
    <row r="114" spans="1:19" ht="26.25" customHeight="1">
      <c r="B114" s="154" t="s">
        <v>72</v>
      </c>
      <c r="C114" s="155"/>
      <c r="D114" s="155"/>
      <c r="E114" s="155"/>
      <c r="F114" s="155"/>
      <c r="G114" s="155"/>
      <c r="H114" s="155"/>
      <c r="I114" s="155"/>
      <c r="J114" s="155"/>
      <c r="K114" s="39" t="s">
        <v>93</v>
      </c>
      <c r="L114" s="2"/>
      <c r="M114" s="2"/>
      <c r="N114" s="1"/>
      <c r="O114" s="2"/>
      <c r="P114" s="1"/>
      <c r="Q114" s="1"/>
      <c r="R114" s="1"/>
    </row>
    <row r="115" spans="1:19" ht="20.25" customHeight="1">
      <c r="A115" s="156" t="s">
        <v>9</v>
      </c>
      <c r="B115" s="157" t="s">
        <v>73</v>
      </c>
      <c r="C115" s="152"/>
      <c r="D115" s="152"/>
      <c r="E115" s="152"/>
      <c r="F115" s="152"/>
      <c r="G115" s="152"/>
      <c r="H115" s="152"/>
      <c r="I115" s="152"/>
      <c r="J115" s="153"/>
      <c r="K115" s="158" t="s">
        <v>10</v>
      </c>
      <c r="L115" s="150" t="s">
        <v>2</v>
      </c>
      <c r="M115" s="150" t="s">
        <v>3</v>
      </c>
      <c r="N115" s="159" t="s">
        <v>4</v>
      </c>
      <c r="O115" s="150" t="s">
        <v>5</v>
      </c>
      <c r="P115" s="148" t="s">
        <v>6</v>
      </c>
      <c r="Q115" s="148" t="s">
        <v>7</v>
      </c>
      <c r="R115" s="150" t="s">
        <v>8</v>
      </c>
    </row>
    <row r="116" spans="1:19" ht="15.75" customHeight="1">
      <c r="A116" s="149"/>
      <c r="B116" s="40" t="s">
        <v>74</v>
      </c>
      <c r="C116" s="40" t="s">
        <v>75</v>
      </c>
      <c r="D116" s="40" t="s">
        <v>76</v>
      </c>
      <c r="E116" s="40" t="s">
        <v>77</v>
      </c>
      <c r="F116" s="40" t="s">
        <v>78</v>
      </c>
      <c r="G116" s="40" t="s">
        <v>79</v>
      </c>
      <c r="H116" s="40" t="s">
        <v>80</v>
      </c>
      <c r="I116" s="40" t="s">
        <v>81</v>
      </c>
      <c r="J116" s="40" t="s">
        <v>82</v>
      </c>
      <c r="K116" s="149"/>
      <c r="L116" s="149"/>
      <c r="M116" s="149"/>
      <c r="N116" s="149"/>
      <c r="O116" s="149"/>
      <c r="P116" s="149"/>
      <c r="Q116" s="149"/>
      <c r="R116" s="149"/>
    </row>
    <row r="117" spans="1:19" ht="15.75" customHeight="1">
      <c r="A117" s="40">
        <v>2002</v>
      </c>
      <c r="B117" s="41">
        <v>19</v>
      </c>
      <c r="C117" s="42"/>
      <c r="D117" s="42"/>
      <c r="E117" s="42"/>
      <c r="F117" s="42"/>
      <c r="G117" s="42"/>
      <c r="H117" s="42"/>
      <c r="I117" s="42"/>
      <c r="J117" s="42"/>
      <c r="K117" s="43"/>
      <c r="L117" s="44"/>
      <c r="M117" s="45"/>
      <c r="N117" s="46"/>
      <c r="O117" s="47"/>
      <c r="P117" s="48">
        <f>B117</f>
        <v>19</v>
      </c>
      <c r="Q117" s="49"/>
      <c r="R117" s="47"/>
    </row>
    <row r="118" spans="1:19" ht="15.75" customHeight="1">
      <c r="A118" s="40">
        <v>2101</v>
      </c>
      <c r="B118" s="42"/>
      <c r="C118" s="42">
        <v>14</v>
      </c>
      <c r="D118" s="42"/>
      <c r="E118" s="42"/>
      <c r="F118" s="42"/>
      <c r="G118" s="42"/>
      <c r="H118" s="42"/>
      <c r="I118" s="42"/>
      <c r="J118" s="42"/>
      <c r="K118" s="43"/>
      <c r="L118" s="50"/>
      <c r="M118" s="2"/>
      <c r="N118" s="51"/>
      <c r="O118" s="89">
        <f>IF(C118=0,"",C118/B117)</f>
        <v>0.73684210526315785</v>
      </c>
      <c r="P118" s="53">
        <v>14</v>
      </c>
      <c r="Q118" s="90">
        <f t="shared" ref="Q118:Q125" si="10">IF(P118=0,"",P118/P117)</f>
        <v>0.73684210526315785</v>
      </c>
      <c r="R118" s="90">
        <f t="shared" ref="R118:R125" si="11">IF(P118=0,"",100%-Q118)</f>
        <v>0.26315789473684215</v>
      </c>
    </row>
    <row r="119" spans="1:19" ht="15.75" customHeight="1">
      <c r="A119" s="40">
        <v>2102</v>
      </c>
      <c r="B119" s="42"/>
      <c r="C119" s="42"/>
      <c r="D119" s="42">
        <v>10</v>
      </c>
      <c r="E119" s="42"/>
      <c r="F119" s="42"/>
      <c r="G119" s="42"/>
      <c r="H119" s="42"/>
      <c r="I119" s="42"/>
      <c r="J119" s="42"/>
      <c r="K119" s="43"/>
      <c r="L119" s="50"/>
      <c r="M119" s="2"/>
      <c r="N119" s="51"/>
      <c r="O119" s="89">
        <f>IF(D119=0,"",D119/C118)</f>
        <v>0.7142857142857143</v>
      </c>
      <c r="P119" s="53">
        <v>12</v>
      </c>
      <c r="Q119" s="90">
        <f t="shared" si="10"/>
        <v>0.8571428571428571</v>
      </c>
      <c r="R119" s="90">
        <f t="shared" si="11"/>
        <v>0.1428571428571429</v>
      </c>
      <c r="S119" s="8">
        <f>P119/P117</f>
        <v>0.63157894736842102</v>
      </c>
    </row>
    <row r="120" spans="1:19" ht="15.75" customHeight="1">
      <c r="A120" s="40">
        <v>2201</v>
      </c>
      <c r="B120" s="42"/>
      <c r="C120" s="42"/>
      <c r="D120" s="42"/>
      <c r="E120" s="42">
        <v>8</v>
      </c>
      <c r="F120" s="42"/>
      <c r="G120" s="42"/>
      <c r="H120" s="42"/>
      <c r="I120" s="42"/>
      <c r="J120" s="42"/>
      <c r="K120" s="43"/>
      <c r="L120" s="50"/>
      <c r="M120" s="2"/>
      <c r="N120" s="51"/>
      <c r="O120" s="89">
        <f>IF(E120=0,"",E120/D119)</f>
        <v>0.8</v>
      </c>
      <c r="P120" s="53">
        <v>10</v>
      </c>
      <c r="Q120" s="90">
        <f t="shared" si="10"/>
        <v>0.83333333333333337</v>
      </c>
      <c r="R120" s="90">
        <f t="shared" si="11"/>
        <v>0.16666666666666663</v>
      </c>
    </row>
    <row r="121" spans="1:19" ht="15.75" customHeight="1">
      <c r="A121" s="40">
        <v>2202</v>
      </c>
      <c r="B121" s="42"/>
      <c r="C121" s="42"/>
      <c r="D121" s="42"/>
      <c r="E121" s="42"/>
      <c r="F121" s="42">
        <v>8</v>
      </c>
      <c r="G121" s="42"/>
      <c r="H121" s="42"/>
      <c r="I121" s="42"/>
      <c r="J121" s="42"/>
      <c r="K121" s="43"/>
      <c r="L121" s="50"/>
      <c r="M121" s="2"/>
      <c r="N121" s="51"/>
      <c r="O121" s="89">
        <f>IF(F121=0,"",F121/E120)</f>
        <v>1</v>
      </c>
      <c r="P121" s="53">
        <v>10</v>
      </c>
      <c r="Q121" s="90">
        <f t="shared" si="10"/>
        <v>1</v>
      </c>
      <c r="R121" s="90">
        <f t="shared" si="11"/>
        <v>0</v>
      </c>
    </row>
    <row r="122" spans="1:19" ht="15.75" customHeight="1">
      <c r="A122" s="40">
        <v>2301</v>
      </c>
      <c r="B122" s="42"/>
      <c r="C122" s="42"/>
      <c r="D122" s="42"/>
      <c r="E122" s="42"/>
      <c r="F122" s="42"/>
      <c r="G122" s="42">
        <v>7</v>
      </c>
      <c r="H122" s="42"/>
      <c r="I122" s="42"/>
      <c r="J122" s="42"/>
      <c r="K122" s="43"/>
      <c r="L122" s="50"/>
      <c r="M122" s="2"/>
      <c r="N122" s="51"/>
      <c r="O122" s="89">
        <f>IF(G122=0,"",G122/F121)</f>
        <v>0.875</v>
      </c>
      <c r="P122" s="53">
        <v>9</v>
      </c>
      <c r="Q122" s="90">
        <f t="shared" si="10"/>
        <v>0.9</v>
      </c>
      <c r="R122" s="90">
        <f t="shared" si="11"/>
        <v>9.9999999999999978E-2</v>
      </c>
    </row>
    <row r="123" spans="1:19" ht="15.75" customHeight="1">
      <c r="A123" s="40">
        <v>2302</v>
      </c>
      <c r="B123" s="42"/>
      <c r="C123" s="42"/>
      <c r="D123" s="42"/>
      <c r="E123" s="42"/>
      <c r="F123" s="42"/>
      <c r="G123" s="42"/>
      <c r="H123" s="42">
        <v>7</v>
      </c>
      <c r="I123" s="42"/>
      <c r="J123" s="42"/>
      <c r="K123" s="43"/>
      <c r="L123" s="50"/>
      <c r="M123" s="2"/>
      <c r="N123" s="51"/>
      <c r="O123" s="89">
        <f>IF(H123=0,"",H123/G122)</f>
        <v>1</v>
      </c>
      <c r="P123" s="53">
        <v>8</v>
      </c>
      <c r="Q123" s="90">
        <f t="shared" si="10"/>
        <v>0.88888888888888884</v>
      </c>
      <c r="R123" s="90">
        <f t="shared" si="11"/>
        <v>0.11111111111111116</v>
      </c>
    </row>
    <row r="124" spans="1:19" ht="15.75" customHeight="1">
      <c r="A124" s="40">
        <v>2401</v>
      </c>
      <c r="B124" s="42"/>
      <c r="C124" s="42"/>
      <c r="D124" s="42"/>
      <c r="E124" s="42"/>
      <c r="F124" s="42"/>
      <c r="G124" s="42"/>
      <c r="H124" s="42"/>
      <c r="I124" s="42">
        <v>6</v>
      </c>
      <c r="J124" s="42"/>
      <c r="K124" s="43"/>
      <c r="L124" s="50"/>
      <c r="M124" s="2"/>
      <c r="N124" s="51"/>
      <c r="O124" s="89">
        <f>IF(I124=0,"",I124/H123)</f>
        <v>0.8571428571428571</v>
      </c>
      <c r="P124" s="53">
        <v>8</v>
      </c>
      <c r="Q124" s="90">
        <f t="shared" si="10"/>
        <v>1</v>
      </c>
      <c r="R124" s="90">
        <f t="shared" si="11"/>
        <v>0</v>
      </c>
    </row>
    <row r="125" spans="1:19" ht="15.75" customHeight="1">
      <c r="A125" s="40">
        <v>2402</v>
      </c>
      <c r="B125" s="42"/>
      <c r="C125" s="42"/>
      <c r="D125" s="42"/>
      <c r="E125" s="42"/>
      <c r="F125" s="42"/>
      <c r="G125" s="42"/>
      <c r="H125" s="42"/>
      <c r="I125" s="42"/>
      <c r="J125" s="42">
        <v>4</v>
      </c>
      <c r="K125" s="43">
        <v>4</v>
      </c>
      <c r="L125" s="50"/>
      <c r="M125" s="2"/>
      <c r="N125" s="51"/>
      <c r="O125" s="91">
        <f>IF(J125=0,"",J125/I124)</f>
        <v>0.66666666666666663</v>
      </c>
      <c r="P125" s="53">
        <v>8</v>
      </c>
      <c r="Q125" s="92">
        <f t="shared" si="10"/>
        <v>1</v>
      </c>
      <c r="R125" s="92">
        <f t="shared" si="11"/>
        <v>0</v>
      </c>
    </row>
    <row r="126" spans="1:19" ht="15.75" customHeight="1">
      <c r="A126" s="40">
        <v>2501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3"/>
      <c r="L126" s="50"/>
      <c r="M126" s="2"/>
      <c r="N126" s="1"/>
      <c r="O126" s="83"/>
      <c r="P126" s="58"/>
      <c r="Q126" s="84"/>
      <c r="R126" s="85"/>
    </row>
    <row r="127" spans="1:19" ht="15.75" customHeight="1">
      <c r="A127" s="40">
        <v>2502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3"/>
      <c r="L127" s="50"/>
      <c r="M127" s="2"/>
      <c r="N127" s="1"/>
      <c r="O127" s="61"/>
      <c r="P127" s="62"/>
      <c r="Q127" s="63"/>
      <c r="R127" s="61"/>
    </row>
    <row r="128" spans="1:19" ht="15.75" customHeight="1">
      <c r="A128" s="40">
        <v>2601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3"/>
      <c r="L128" s="50"/>
      <c r="M128" s="2"/>
      <c r="N128" s="1"/>
      <c r="O128" s="61"/>
      <c r="P128" s="62"/>
      <c r="Q128" s="63"/>
      <c r="R128" s="61"/>
    </row>
    <row r="129" spans="1:19" ht="15.75" customHeight="1">
      <c r="A129" s="40">
        <v>2602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3"/>
      <c r="L129" s="50"/>
      <c r="M129" s="2"/>
      <c r="N129" s="1"/>
      <c r="O129" s="64"/>
      <c r="P129" s="65"/>
      <c r="Q129" s="66"/>
      <c r="R129" s="67"/>
    </row>
    <row r="130" spans="1:19" ht="15.75" customHeight="1">
      <c r="A130" s="40">
        <v>2701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3"/>
      <c r="L130" s="50"/>
      <c r="M130" s="2"/>
      <c r="N130" s="1"/>
      <c r="O130" s="68" t="s">
        <v>58</v>
      </c>
      <c r="P130" s="69"/>
      <c r="Q130" s="70">
        <f>IF(SUM(K119:K130)=0,"",SUM(K119:K130))</f>
        <v>4</v>
      </c>
      <c r="R130" s="71" t="s">
        <v>10</v>
      </c>
    </row>
    <row r="131" spans="1:19" ht="15.75" customHeight="1">
      <c r="A131" s="40">
        <v>2702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3"/>
      <c r="L131" s="50"/>
      <c r="M131" s="2"/>
      <c r="N131" s="1"/>
      <c r="O131" s="72" t="s">
        <v>60</v>
      </c>
      <c r="P131" s="73" t="str">
        <f>IF(P130/B117=0,"",P130/B117)</f>
        <v/>
      </c>
      <c r="Q131" s="74" t="str">
        <f>IF(P130/Q130=0,"",P130/Q130)</f>
        <v/>
      </c>
      <c r="R131" s="75" t="s">
        <v>61</v>
      </c>
    </row>
    <row r="132" spans="1:19" ht="15.75" customHeight="1">
      <c r="A132" s="40">
        <v>2801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3"/>
      <c r="L132" s="76"/>
      <c r="M132" s="77"/>
      <c r="N132" s="78"/>
      <c r="O132" s="77"/>
      <c r="P132" s="78"/>
      <c r="Q132" s="78"/>
      <c r="R132" s="79"/>
    </row>
    <row r="133" spans="1:19" ht="18" customHeight="1">
      <c r="A133" s="28"/>
      <c r="B133" s="1"/>
      <c r="C133" s="1"/>
      <c r="D133" s="151" t="s">
        <v>83</v>
      </c>
      <c r="E133" s="152"/>
      <c r="F133" s="152"/>
      <c r="G133" s="152"/>
      <c r="H133" s="152"/>
      <c r="I133" s="152"/>
      <c r="J133" s="153"/>
      <c r="K133" s="80">
        <f>SUM(K117:K129)</f>
        <v>4</v>
      </c>
      <c r="L133" s="81">
        <f>IF(K125=0,"",K125/B117)</f>
        <v>0.21052631578947367</v>
      </c>
      <c r="M133" s="81">
        <f>IF(K133=0,"",K133/B117)</f>
        <v>0.21052631578947367</v>
      </c>
      <c r="N133" s="81">
        <f>IF(K125=0,"",M133-L133)</f>
        <v>0</v>
      </c>
      <c r="O133" s="2"/>
      <c r="P133" s="1"/>
      <c r="Q133" s="25"/>
      <c r="R133" s="2"/>
    </row>
    <row r="134" spans="1:19" ht="12.75" customHeight="1"/>
    <row r="135" spans="1:19" ht="12.75" customHeight="1"/>
    <row r="136" spans="1:19" ht="26.25" customHeight="1">
      <c r="B136" s="154" t="s">
        <v>72</v>
      </c>
      <c r="C136" s="155"/>
      <c r="D136" s="155"/>
      <c r="E136" s="155"/>
      <c r="F136" s="155"/>
      <c r="G136" s="155"/>
      <c r="H136" s="155"/>
      <c r="I136" s="155"/>
      <c r="J136" s="155"/>
      <c r="K136" s="39" t="s">
        <v>94</v>
      </c>
      <c r="L136" s="2"/>
      <c r="M136" s="2"/>
      <c r="N136" s="1"/>
      <c r="O136" s="2"/>
      <c r="P136" s="1"/>
      <c r="Q136" s="1"/>
      <c r="R136" s="1"/>
    </row>
    <row r="137" spans="1:19" ht="20.25" customHeight="1">
      <c r="A137" s="156" t="s">
        <v>9</v>
      </c>
      <c r="B137" s="157" t="s">
        <v>73</v>
      </c>
      <c r="C137" s="152"/>
      <c r="D137" s="152"/>
      <c r="E137" s="152"/>
      <c r="F137" s="152"/>
      <c r="G137" s="152"/>
      <c r="H137" s="152"/>
      <c r="I137" s="152"/>
      <c r="J137" s="153"/>
      <c r="K137" s="158" t="s">
        <v>10</v>
      </c>
      <c r="L137" s="150" t="s">
        <v>2</v>
      </c>
      <c r="M137" s="150" t="s">
        <v>3</v>
      </c>
      <c r="N137" s="159" t="s">
        <v>4</v>
      </c>
      <c r="O137" s="150" t="s">
        <v>5</v>
      </c>
      <c r="P137" s="148" t="s">
        <v>6</v>
      </c>
      <c r="Q137" s="148" t="s">
        <v>7</v>
      </c>
      <c r="R137" s="150" t="s">
        <v>8</v>
      </c>
    </row>
    <row r="138" spans="1:19" ht="15.75" customHeight="1">
      <c r="A138" s="149"/>
      <c r="B138" s="40" t="s">
        <v>74</v>
      </c>
      <c r="C138" s="40" t="s">
        <v>75</v>
      </c>
      <c r="D138" s="40" t="s">
        <v>76</v>
      </c>
      <c r="E138" s="40" t="s">
        <v>77</v>
      </c>
      <c r="F138" s="40" t="s">
        <v>78</v>
      </c>
      <c r="G138" s="40" t="s">
        <v>79</v>
      </c>
      <c r="H138" s="40" t="s">
        <v>80</v>
      </c>
      <c r="I138" s="40" t="s">
        <v>81</v>
      </c>
      <c r="J138" s="40" t="s">
        <v>82</v>
      </c>
      <c r="K138" s="149"/>
      <c r="L138" s="149"/>
      <c r="M138" s="149"/>
      <c r="N138" s="149"/>
      <c r="O138" s="149"/>
      <c r="P138" s="149"/>
      <c r="Q138" s="149"/>
      <c r="R138" s="149"/>
    </row>
    <row r="139" spans="1:19" ht="15.75" customHeight="1">
      <c r="A139" s="40">
        <v>2101</v>
      </c>
      <c r="B139" s="41">
        <v>15</v>
      </c>
      <c r="C139" s="42"/>
      <c r="D139" s="42"/>
      <c r="E139" s="42"/>
      <c r="F139" s="42"/>
      <c r="G139" s="42"/>
      <c r="H139" s="42"/>
      <c r="I139" s="42"/>
      <c r="J139" s="42"/>
      <c r="K139" s="43"/>
      <c r="L139" s="44"/>
      <c r="M139" s="45"/>
      <c r="N139" s="46"/>
      <c r="O139" s="47"/>
      <c r="P139" s="48">
        <f>B139</f>
        <v>15</v>
      </c>
      <c r="Q139" s="49"/>
      <c r="R139" s="47"/>
    </row>
    <row r="140" spans="1:19" ht="15.75" customHeight="1">
      <c r="A140" s="40">
        <v>2102</v>
      </c>
      <c r="B140" s="42"/>
      <c r="C140" s="42">
        <v>12</v>
      </c>
      <c r="D140" s="42"/>
      <c r="E140" s="42"/>
      <c r="F140" s="42"/>
      <c r="G140" s="42"/>
      <c r="H140" s="42"/>
      <c r="I140" s="42"/>
      <c r="J140" s="42"/>
      <c r="K140" s="43"/>
      <c r="L140" s="50"/>
      <c r="M140" s="2"/>
      <c r="N140" s="51"/>
      <c r="O140" s="89">
        <f>IF(C140=0,"",C140/B139)</f>
        <v>0.8</v>
      </c>
      <c r="P140" s="53">
        <v>12</v>
      </c>
      <c r="Q140" s="90">
        <f t="shared" ref="Q140:Q147" si="12">IF(P140=0,"",P140/P139)</f>
        <v>0.8</v>
      </c>
      <c r="R140" s="90">
        <f t="shared" ref="R140:R147" si="13">IF(P140=0,"",100%-Q140)</f>
        <v>0.19999999999999996</v>
      </c>
    </row>
    <row r="141" spans="1:19" ht="15.75" customHeight="1">
      <c r="A141" s="40">
        <v>2201</v>
      </c>
      <c r="B141" s="42"/>
      <c r="C141" s="42"/>
      <c r="D141" s="42">
        <v>9</v>
      </c>
      <c r="E141" s="42"/>
      <c r="F141" s="42"/>
      <c r="G141" s="42"/>
      <c r="H141" s="42"/>
      <c r="I141" s="42"/>
      <c r="J141" s="42"/>
      <c r="K141" s="43"/>
      <c r="L141" s="50"/>
      <c r="M141" s="2"/>
      <c r="N141" s="51"/>
      <c r="O141" s="89">
        <f>IF(D141=0,"",D141/C140)</f>
        <v>0.75</v>
      </c>
      <c r="P141" s="53">
        <v>9</v>
      </c>
      <c r="Q141" s="90">
        <f t="shared" si="12"/>
        <v>0.75</v>
      </c>
      <c r="R141" s="90">
        <f t="shared" si="13"/>
        <v>0.25</v>
      </c>
      <c r="S141" s="8">
        <f>P141/P139</f>
        <v>0.6</v>
      </c>
    </row>
    <row r="142" spans="1:19" ht="15.75" customHeight="1">
      <c r="A142" s="40">
        <v>2202</v>
      </c>
      <c r="B142" s="42"/>
      <c r="C142" s="42"/>
      <c r="D142" s="42"/>
      <c r="E142" s="42">
        <v>8</v>
      </c>
      <c r="F142" s="42"/>
      <c r="G142" s="42"/>
      <c r="H142" s="42"/>
      <c r="I142" s="42"/>
      <c r="J142" s="42"/>
      <c r="K142" s="43"/>
      <c r="L142" s="50"/>
      <c r="M142" s="2"/>
      <c r="N142" s="51"/>
      <c r="O142" s="89">
        <f>IF(E142=0,"",E142/D141)</f>
        <v>0.88888888888888884</v>
      </c>
      <c r="P142" s="53">
        <v>8</v>
      </c>
      <c r="Q142" s="90">
        <f t="shared" si="12"/>
        <v>0.88888888888888884</v>
      </c>
      <c r="R142" s="90">
        <f t="shared" si="13"/>
        <v>0.11111111111111116</v>
      </c>
    </row>
    <row r="143" spans="1:19" ht="15.75" customHeight="1">
      <c r="A143" s="40">
        <v>2301</v>
      </c>
      <c r="B143" s="42"/>
      <c r="C143" s="42"/>
      <c r="D143" s="42"/>
      <c r="E143" s="42"/>
      <c r="F143" s="42">
        <v>8</v>
      </c>
      <c r="G143" s="42"/>
      <c r="H143" s="42"/>
      <c r="I143" s="42"/>
      <c r="J143" s="42"/>
      <c r="K143" s="43"/>
      <c r="L143" s="50"/>
      <c r="M143" s="2"/>
      <c r="N143" s="51"/>
      <c r="O143" s="89">
        <f>IF(F143=0,"",F143/E142)</f>
        <v>1</v>
      </c>
      <c r="P143" s="53">
        <v>8</v>
      </c>
      <c r="Q143" s="90">
        <f t="shared" si="12"/>
        <v>1</v>
      </c>
      <c r="R143" s="90">
        <f t="shared" si="13"/>
        <v>0</v>
      </c>
    </row>
    <row r="144" spans="1:19" ht="15.75" customHeight="1">
      <c r="A144" s="40">
        <v>2302</v>
      </c>
      <c r="B144" s="42"/>
      <c r="C144" s="42"/>
      <c r="D144" s="42"/>
      <c r="E144" s="42"/>
      <c r="F144" s="42"/>
      <c r="G144" s="42">
        <v>5</v>
      </c>
      <c r="H144" s="42"/>
      <c r="I144" s="42"/>
      <c r="J144" s="42"/>
      <c r="K144" s="43"/>
      <c r="L144" s="50"/>
      <c r="M144" s="2"/>
      <c r="N144" s="51"/>
      <c r="O144" s="89">
        <f>IF(G144=0,"",G144/F143)</f>
        <v>0.625</v>
      </c>
      <c r="P144" s="53">
        <v>8</v>
      </c>
      <c r="Q144" s="90">
        <f t="shared" si="12"/>
        <v>1</v>
      </c>
      <c r="R144" s="90">
        <f t="shared" si="13"/>
        <v>0</v>
      </c>
    </row>
    <row r="145" spans="1:24" ht="15.75" customHeight="1">
      <c r="A145" s="40">
        <v>2401</v>
      </c>
      <c r="B145" s="42"/>
      <c r="C145" s="42"/>
      <c r="D145" s="42"/>
      <c r="E145" s="42"/>
      <c r="F145" s="42"/>
      <c r="G145" s="42"/>
      <c r="H145" s="42">
        <v>5</v>
      </c>
      <c r="I145" s="42"/>
      <c r="J145" s="42"/>
      <c r="K145" s="43"/>
      <c r="L145" s="50"/>
      <c r="M145" s="2"/>
      <c r="N145" s="51"/>
      <c r="O145" s="89">
        <f>IF(H145=0,"",H145/G144)</f>
        <v>1</v>
      </c>
      <c r="P145" s="53">
        <v>8</v>
      </c>
      <c r="Q145" s="90">
        <f t="shared" si="12"/>
        <v>1</v>
      </c>
      <c r="R145" s="90">
        <f t="shared" si="13"/>
        <v>0</v>
      </c>
    </row>
    <row r="146" spans="1:24" ht="15.75" customHeight="1">
      <c r="A146" s="40">
        <v>2402</v>
      </c>
      <c r="B146" s="42"/>
      <c r="C146" s="42"/>
      <c r="D146" s="42"/>
      <c r="E146" s="42"/>
      <c r="F146" s="42"/>
      <c r="G146" s="42"/>
      <c r="H146" s="42"/>
      <c r="I146" s="42">
        <v>5</v>
      </c>
      <c r="J146" s="42"/>
      <c r="K146" s="43"/>
      <c r="L146" s="50"/>
      <c r="M146" s="2"/>
      <c r="N146" s="51"/>
      <c r="O146" s="89">
        <f>IF(I146=0,"",I146/H145)</f>
        <v>1</v>
      </c>
      <c r="P146" s="53">
        <v>7</v>
      </c>
      <c r="Q146" s="90">
        <f t="shared" si="12"/>
        <v>0.875</v>
      </c>
      <c r="R146" s="90">
        <f t="shared" si="13"/>
        <v>0.125</v>
      </c>
    </row>
    <row r="147" spans="1:24" ht="15.75" customHeight="1">
      <c r="A147" s="40">
        <v>2501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3"/>
      <c r="L147" s="50"/>
      <c r="M147" s="2"/>
      <c r="N147" s="51"/>
      <c r="O147" s="91" t="str">
        <f>IF(J147=0,"",J147/I146)</f>
        <v/>
      </c>
      <c r="P147" s="53"/>
      <c r="Q147" s="92" t="str">
        <f t="shared" si="12"/>
        <v/>
      </c>
      <c r="R147" s="92" t="str">
        <f t="shared" si="13"/>
        <v/>
      </c>
    </row>
    <row r="148" spans="1:24" ht="15.75" customHeight="1">
      <c r="A148" s="40">
        <v>2502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3"/>
      <c r="L148" s="50"/>
      <c r="M148" s="2"/>
      <c r="N148" s="1"/>
      <c r="O148" s="83"/>
      <c r="P148" s="58"/>
      <c r="Q148" s="84"/>
      <c r="R148" s="85"/>
    </row>
    <row r="149" spans="1:24" ht="15.75" customHeight="1">
      <c r="A149" s="40">
        <v>2601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3"/>
      <c r="L149" s="50"/>
      <c r="M149" s="2"/>
      <c r="N149" s="1"/>
      <c r="O149" s="61"/>
      <c r="P149" s="62"/>
      <c r="Q149" s="63"/>
      <c r="R149" s="61"/>
    </row>
    <row r="150" spans="1:24" ht="15.75" customHeight="1">
      <c r="A150" s="40">
        <v>2602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3"/>
      <c r="L150" s="50"/>
      <c r="M150" s="2"/>
      <c r="N150" s="1"/>
      <c r="O150" s="61"/>
      <c r="P150" s="62"/>
      <c r="Q150" s="63"/>
      <c r="R150" s="61"/>
    </row>
    <row r="151" spans="1:24" ht="15.75" customHeight="1">
      <c r="A151" s="40">
        <v>2701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3"/>
      <c r="L151" s="50"/>
      <c r="M151" s="2"/>
      <c r="N151" s="1"/>
      <c r="O151" s="64"/>
      <c r="P151" s="65"/>
      <c r="Q151" s="66"/>
      <c r="R151" s="67"/>
    </row>
    <row r="152" spans="1:24" ht="15.75" customHeight="1">
      <c r="A152" s="40">
        <v>2702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3"/>
      <c r="L152" s="50"/>
      <c r="M152" s="2"/>
      <c r="N152" s="1"/>
      <c r="O152" s="68" t="s">
        <v>58</v>
      </c>
      <c r="P152" s="69"/>
      <c r="Q152" s="70" t="str">
        <f>IF(SUM(K141:K152)=0,"",SUM(K141:K152))</f>
        <v/>
      </c>
      <c r="R152" s="71" t="s">
        <v>10</v>
      </c>
    </row>
    <row r="153" spans="1:24" ht="15.75" customHeight="1">
      <c r="A153" s="40">
        <v>2801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3"/>
      <c r="L153" s="50"/>
      <c r="M153" s="2"/>
      <c r="N153" s="1"/>
      <c r="O153" s="72" t="s">
        <v>60</v>
      </c>
      <c r="P153" s="73" t="str">
        <f>IF(P152/B139=0,"",P152/B139)</f>
        <v/>
      </c>
      <c r="Q153" s="74" t="e">
        <f>IF(P152/Q152=0,"",P152/Q152)</f>
        <v>#VALUE!</v>
      </c>
      <c r="R153" s="75" t="s">
        <v>61</v>
      </c>
    </row>
    <row r="154" spans="1:24" ht="15.75" customHeight="1">
      <c r="A154" s="40">
        <v>2802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3"/>
      <c r="L154" s="76"/>
      <c r="M154" s="77"/>
      <c r="N154" s="78"/>
      <c r="O154" s="77"/>
      <c r="P154" s="78"/>
      <c r="Q154" s="78"/>
      <c r="R154" s="79"/>
    </row>
    <row r="155" spans="1:24" ht="18" customHeight="1">
      <c r="A155" s="28"/>
      <c r="B155" s="1"/>
      <c r="C155" s="1"/>
      <c r="D155" s="151" t="s">
        <v>83</v>
      </c>
      <c r="E155" s="152"/>
      <c r="F155" s="152"/>
      <c r="G155" s="152"/>
      <c r="H155" s="152"/>
      <c r="I155" s="152"/>
      <c r="J155" s="153"/>
      <c r="K155" s="80">
        <f>SUM(K139:K151)</f>
        <v>0</v>
      </c>
      <c r="L155" s="81" t="str">
        <f>IF(K147=0,"",K147/B139)</f>
        <v/>
      </c>
      <c r="M155" s="81" t="str">
        <f>IF(K155=0,"",K155/B139)</f>
        <v/>
      </c>
      <c r="N155" s="81" t="str">
        <f>IF(K147=0,"",M155-L155)</f>
        <v/>
      </c>
      <c r="O155" s="2"/>
      <c r="P155" s="1"/>
      <c r="Q155" s="25"/>
      <c r="R155" s="2"/>
      <c r="X155" s="141">
        <f>AVERAGE(S141,S165)</f>
        <v>0.72499999999999998</v>
      </c>
    </row>
    <row r="156" spans="1:24" ht="12.75" customHeight="1"/>
    <row r="157" spans="1:24" ht="12.75" customHeight="1"/>
    <row r="158" spans="1:24" ht="12.75" customHeight="1"/>
    <row r="159" spans="1:24" ht="12.75" customHeight="1"/>
    <row r="160" spans="1:24" ht="26.25" customHeight="1">
      <c r="B160" s="154" t="s">
        <v>72</v>
      </c>
      <c r="C160" s="155"/>
      <c r="D160" s="155"/>
      <c r="E160" s="155"/>
      <c r="F160" s="155"/>
      <c r="G160" s="155"/>
      <c r="H160" s="155"/>
      <c r="I160" s="155"/>
      <c r="J160" s="155"/>
      <c r="K160" s="39" t="s">
        <v>95</v>
      </c>
      <c r="L160" s="2"/>
      <c r="M160" s="2"/>
      <c r="N160" s="1"/>
      <c r="O160" s="2"/>
      <c r="P160" s="1"/>
      <c r="Q160" s="1"/>
      <c r="R160" s="1"/>
    </row>
    <row r="161" spans="1:19" ht="20.25" customHeight="1">
      <c r="A161" s="156" t="s">
        <v>9</v>
      </c>
      <c r="B161" s="157" t="s">
        <v>73</v>
      </c>
      <c r="C161" s="152"/>
      <c r="D161" s="152"/>
      <c r="E161" s="152"/>
      <c r="F161" s="152"/>
      <c r="G161" s="152"/>
      <c r="H161" s="152"/>
      <c r="I161" s="152"/>
      <c r="J161" s="153"/>
      <c r="K161" s="158" t="s">
        <v>10</v>
      </c>
      <c r="L161" s="150" t="s">
        <v>2</v>
      </c>
      <c r="M161" s="150" t="s">
        <v>3</v>
      </c>
      <c r="N161" s="159" t="s">
        <v>4</v>
      </c>
      <c r="O161" s="150" t="s">
        <v>5</v>
      </c>
      <c r="P161" s="148" t="s">
        <v>6</v>
      </c>
      <c r="Q161" s="148" t="s">
        <v>7</v>
      </c>
      <c r="R161" s="150" t="s">
        <v>8</v>
      </c>
    </row>
    <row r="162" spans="1:19" ht="15.75" customHeight="1">
      <c r="A162" s="149"/>
      <c r="B162" s="40" t="s">
        <v>74</v>
      </c>
      <c r="C162" s="40" t="s">
        <v>75</v>
      </c>
      <c r="D162" s="40" t="s">
        <v>76</v>
      </c>
      <c r="E162" s="40" t="s">
        <v>77</v>
      </c>
      <c r="F162" s="40" t="s">
        <v>78</v>
      </c>
      <c r="G162" s="40" t="s">
        <v>79</v>
      </c>
      <c r="H162" s="40" t="s">
        <v>80</v>
      </c>
      <c r="I162" s="40" t="s">
        <v>81</v>
      </c>
      <c r="J162" s="40" t="s">
        <v>82</v>
      </c>
      <c r="K162" s="149"/>
      <c r="L162" s="149"/>
      <c r="M162" s="149"/>
      <c r="N162" s="149"/>
      <c r="O162" s="149"/>
      <c r="P162" s="149"/>
      <c r="Q162" s="149"/>
      <c r="R162" s="149"/>
    </row>
    <row r="163" spans="1:19" ht="15.75" customHeight="1">
      <c r="A163" s="40">
        <v>2102</v>
      </c>
      <c r="B163" s="41">
        <v>20</v>
      </c>
      <c r="C163" s="42"/>
      <c r="D163" s="42"/>
      <c r="E163" s="42"/>
      <c r="F163" s="42"/>
      <c r="G163" s="42"/>
      <c r="H163" s="42"/>
      <c r="I163" s="42"/>
      <c r="J163" s="42"/>
      <c r="K163" s="43"/>
      <c r="L163" s="44"/>
      <c r="M163" s="45"/>
      <c r="N163" s="46"/>
      <c r="O163" s="47"/>
      <c r="P163" s="48">
        <f>B163</f>
        <v>20</v>
      </c>
      <c r="Q163" s="49"/>
      <c r="R163" s="47"/>
    </row>
    <row r="164" spans="1:19" ht="15.75" customHeight="1">
      <c r="A164" s="40">
        <v>2201</v>
      </c>
      <c r="B164" s="42"/>
      <c r="C164" s="42">
        <v>18</v>
      </c>
      <c r="D164" s="42"/>
      <c r="E164" s="42"/>
      <c r="F164" s="42"/>
      <c r="G164" s="42"/>
      <c r="H164" s="42"/>
      <c r="I164" s="42"/>
      <c r="J164" s="42"/>
      <c r="K164" s="43"/>
      <c r="L164" s="50"/>
      <c r="M164" s="2"/>
      <c r="N164" s="51"/>
      <c r="O164" s="89">
        <f>IF(C164=0,"",C164/B163)</f>
        <v>0.9</v>
      </c>
      <c r="P164" s="53">
        <v>18</v>
      </c>
      <c r="Q164" s="90">
        <f t="shared" ref="Q164:Q171" si="14">IF(P164=0,"",P164/P163)</f>
        <v>0.9</v>
      </c>
      <c r="R164" s="90">
        <f t="shared" ref="R164:R171" si="15">IF(P164=0,"",100%-Q164)</f>
        <v>9.9999999999999978E-2</v>
      </c>
    </row>
    <row r="165" spans="1:19" ht="15.75" customHeight="1">
      <c r="A165" s="40">
        <v>2202</v>
      </c>
      <c r="B165" s="42"/>
      <c r="C165" s="42"/>
      <c r="D165" s="42">
        <v>17</v>
      </c>
      <c r="E165" s="42"/>
      <c r="F165" s="42"/>
      <c r="G165" s="42"/>
      <c r="H165" s="42"/>
      <c r="I165" s="42"/>
      <c r="J165" s="42"/>
      <c r="K165" s="43"/>
      <c r="L165" s="50"/>
      <c r="M165" s="2"/>
      <c r="N165" s="51"/>
      <c r="O165" s="89">
        <f>IF(D165=0,"",D165/C164)</f>
        <v>0.94444444444444442</v>
      </c>
      <c r="P165" s="53">
        <v>17</v>
      </c>
      <c r="Q165" s="90">
        <f t="shared" si="14"/>
        <v>0.94444444444444442</v>
      </c>
      <c r="R165" s="90">
        <f t="shared" si="15"/>
        <v>5.555555555555558E-2</v>
      </c>
      <c r="S165" s="8">
        <f>P165/P163</f>
        <v>0.85</v>
      </c>
    </row>
    <row r="166" spans="1:19" ht="15.75" customHeight="1">
      <c r="A166" s="40">
        <v>2301</v>
      </c>
      <c r="B166" s="42"/>
      <c r="C166" s="42"/>
      <c r="D166" s="42"/>
      <c r="E166" s="42">
        <v>16</v>
      </c>
      <c r="F166" s="42"/>
      <c r="G166" s="42"/>
      <c r="H166" s="42"/>
      <c r="I166" s="42"/>
      <c r="J166" s="42"/>
      <c r="K166" s="43"/>
      <c r="L166" s="50"/>
      <c r="M166" s="2"/>
      <c r="N166" s="51"/>
      <c r="O166" s="89">
        <f>IF(E166=0,"",E166/D165)</f>
        <v>0.94117647058823528</v>
      </c>
      <c r="P166" s="53">
        <v>17</v>
      </c>
      <c r="Q166" s="90">
        <f t="shared" si="14"/>
        <v>1</v>
      </c>
      <c r="R166" s="90">
        <f t="shared" si="15"/>
        <v>0</v>
      </c>
    </row>
    <row r="167" spans="1:19" ht="15.75" customHeight="1">
      <c r="A167" s="40">
        <v>2302</v>
      </c>
      <c r="B167" s="42"/>
      <c r="C167" s="42"/>
      <c r="D167" s="42"/>
      <c r="E167" s="42"/>
      <c r="F167" s="42">
        <v>16</v>
      </c>
      <c r="G167" s="42"/>
      <c r="H167" s="42"/>
      <c r="I167" s="42"/>
      <c r="J167" s="42"/>
      <c r="K167" s="43"/>
      <c r="L167" s="50"/>
      <c r="M167" s="2"/>
      <c r="N167" s="51"/>
      <c r="O167" s="89">
        <f>IF(F167=0,"",F167/E166)</f>
        <v>1</v>
      </c>
      <c r="P167" s="53">
        <v>17</v>
      </c>
      <c r="Q167" s="90">
        <f t="shared" si="14"/>
        <v>1</v>
      </c>
      <c r="R167" s="90">
        <f t="shared" si="15"/>
        <v>0</v>
      </c>
    </row>
    <row r="168" spans="1:19" ht="15.75" customHeight="1">
      <c r="A168" s="40">
        <v>2401</v>
      </c>
      <c r="B168" s="42"/>
      <c r="C168" s="42"/>
      <c r="D168" s="42"/>
      <c r="E168" s="42"/>
      <c r="F168" s="42"/>
      <c r="G168" s="42">
        <v>16</v>
      </c>
      <c r="H168" s="42"/>
      <c r="I168" s="42"/>
      <c r="J168" s="42"/>
      <c r="K168" s="43"/>
      <c r="L168" s="50"/>
      <c r="M168" s="2"/>
      <c r="N168" s="51"/>
      <c r="O168" s="89">
        <f>IF(G168=0,"",G168/F167)</f>
        <v>1</v>
      </c>
      <c r="P168" s="53">
        <v>17</v>
      </c>
      <c r="Q168" s="90">
        <f t="shared" si="14"/>
        <v>1</v>
      </c>
      <c r="R168" s="90">
        <f t="shared" si="15"/>
        <v>0</v>
      </c>
    </row>
    <row r="169" spans="1:19" ht="15.75" customHeight="1">
      <c r="A169" s="40">
        <v>2402</v>
      </c>
      <c r="B169" s="42"/>
      <c r="C169" s="42"/>
      <c r="D169" s="42"/>
      <c r="E169" s="42"/>
      <c r="F169" s="42"/>
      <c r="G169" s="42"/>
      <c r="H169" s="42">
        <v>15</v>
      </c>
      <c r="I169" s="42"/>
      <c r="J169" s="42"/>
      <c r="K169" s="43"/>
      <c r="L169" s="50"/>
      <c r="M169" s="2"/>
      <c r="N169" s="51"/>
      <c r="O169" s="89">
        <f>IF(H169=0,"",H169/G168)</f>
        <v>0.9375</v>
      </c>
      <c r="P169" s="53">
        <v>17</v>
      </c>
      <c r="Q169" s="90">
        <f t="shared" si="14"/>
        <v>1</v>
      </c>
      <c r="R169" s="90">
        <f t="shared" si="15"/>
        <v>0</v>
      </c>
    </row>
    <row r="170" spans="1:19" ht="15.75" customHeight="1">
      <c r="A170" s="40">
        <v>2501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3"/>
      <c r="L170" s="50"/>
      <c r="M170" s="2"/>
      <c r="N170" s="51"/>
      <c r="O170" s="89" t="str">
        <f>IF(I170=0,"",I170/H169)</f>
        <v/>
      </c>
      <c r="P170" s="53"/>
      <c r="Q170" s="90" t="str">
        <f t="shared" si="14"/>
        <v/>
      </c>
      <c r="R170" s="90" t="str">
        <f t="shared" si="15"/>
        <v/>
      </c>
    </row>
    <row r="171" spans="1:19" ht="15.75" customHeight="1">
      <c r="A171" s="40">
        <v>2502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3"/>
      <c r="L171" s="50"/>
      <c r="M171" s="2"/>
      <c r="N171" s="51"/>
      <c r="O171" s="91" t="str">
        <f>IF(J171=0,"",J171/I170)</f>
        <v/>
      </c>
      <c r="P171" s="53"/>
      <c r="Q171" s="92" t="str">
        <f t="shared" si="14"/>
        <v/>
      </c>
      <c r="R171" s="92" t="str">
        <f t="shared" si="15"/>
        <v/>
      </c>
    </row>
    <row r="172" spans="1:19" ht="15.75" customHeight="1">
      <c r="A172" s="40">
        <v>2601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3"/>
      <c r="L172" s="50"/>
      <c r="M172" s="2"/>
      <c r="N172" s="1"/>
      <c r="O172" s="83"/>
      <c r="P172" s="58"/>
      <c r="Q172" s="84"/>
      <c r="R172" s="85"/>
    </row>
    <row r="173" spans="1:19" ht="15.75" customHeight="1">
      <c r="A173" s="40">
        <v>2602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3"/>
      <c r="L173" s="50"/>
      <c r="M173" s="2"/>
      <c r="N173" s="1"/>
      <c r="O173" s="61"/>
      <c r="P173" s="62"/>
      <c r="Q173" s="63"/>
      <c r="R173" s="61"/>
    </row>
    <row r="174" spans="1:19" ht="15.75" customHeight="1">
      <c r="A174" s="40">
        <v>2701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3"/>
      <c r="L174" s="50"/>
      <c r="M174" s="2"/>
      <c r="N174" s="1"/>
      <c r="O174" s="61"/>
      <c r="P174" s="62"/>
      <c r="Q174" s="63"/>
      <c r="R174" s="61"/>
    </row>
    <row r="175" spans="1:19" ht="15.75" customHeight="1">
      <c r="A175" s="40">
        <v>2702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3"/>
      <c r="L175" s="50"/>
      <c r="M175" s="2"/>
      <c r="N175" s="1"/>
      <c r="O175" s="64"/>
      <c r="P175" s="65"/>
      <c r="Q175" s="66"/>
      <c r="R175" s="67"/>
    </row>
    <row r="176" spans="1:19" ht="15.75" customHeight="1">
      <c r="A176" s="40">
        <v>2801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3"/>
      <c r="L176" s="50"/>
      <c r="M176" s="2"/>
      <c r="N176" s="1"/>
      <c r="O176" s="68" t="s">
        <v>58</v>
      </c>
      <c r="P176" s="69"/>
      <c r="Q176" s="70" t="str">
        <f>IF(SUM(K165:K176)=0,"",SUM(K165:K176))</f>
        <v/>
      </c>
      <c r="R176" s="71" t="s">
        <v>10</v>
      </c>
    </row>
    <row r="177" spans="1:19" ht="15.75" customHeight="1">
      <c r="A177" s="40">
        <v>2802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3"/>
      <c r="L177" s="50"/>
      <c r="M177" s="2"/>
      <c r="N177" s="1"/>
      <c r="O177" s="72" t="s">
        <v>60</v>
      </c>
      <c r="P177" s="73" t="str">
        <f>IF(P176/B163=0,"",P176/B163)</f>
        <v/>
      </c>
      <c r="Q177" s="74" t="e">
        <f>IF(P176/Q176=0,"",P176/Q176)</f>
        <v>#VALUE!</v>
      </c>
      <c r="R177" s="75" t="s">
        <v>61</v>
      </c>
    </row>
    <row r="178" spans="1:19" ht="15.75" customHeight="1">
      <c r="A178" s="40">
        <v>2901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3"/>
      <c r="L178" s="76"/>
      <c r="M178" s="77"/>
      <c r="N178" s="78"/>
      <c r="O178" s="77"/>
      <c r="P178" s="78"/>
      <c r="Q178" s="78"/>
      <c r="R178" s="79"/>
    </row>
    <row r="179" spans="1:19" ht="18" customHeight="1">
      <c r="A179" s="28"/>
      <c r="B179" s="1"/>
      <c r="C179" s="1"/>
      <c r="D179" s="151" t="s">
        <v>83</v>
      </c>
      <c r="E179" s="152"/>
      <c r="F179" s="152"/>
      <c r="G179" s="152"/>
      <c r="H179" s="152"/>
      <c r="I179" s="152"/>
      <c r="J179" s="153"/>
      <c r="K179" s="80">
        <f>SUM(K163:K175)</f>
        <v>0</v>
      </c>
      <c r="L179" s="81" t="str">
        <f>IF(K171=0,"",K171/B163)</f>
        <v/>
      </c>
      <c r="M179" s="81" t="str">
        <f>IF(K179=0,"",K179/B163)</f>
        <v/>
      </c>
      <c r="N179" s="81" t="str">
        <f>IF(K171=0,"",M179-L179)</f>
        <v/>
      </c>
      <c r="O179" s="2"/>
      <c r="P179" s="1"/>
      <c r="Q179" s="25"/>
      <c r="R179" s="2"/>
    </row>
    <row r="180" spans="1:19" ht="12.75" customHeight="1"/>
    <row r="181" spans="1:19" ht="12.75" customHeight="1"/>
    <row r="182" spans="1:19" ht="12.75" customHeight="1"/>
    <row r="183" spans="1:19" ht="26.25" customHeight="1">
      <c r="B183" s="154" t="s">
        <v>72</v>
      </c>
      <c r="C183" s="155"/>
      <c r="D183" s="155"/>
      <c r="E183" s="155"/>
      <c r="F183" s="155"/>
      <c r="G183" s="155"/>
      <c r="H183" s="155"/>
      <c r="I183" s="155"/>
      <c r="J183" s="155"/>
      <c r="K183" s="39" t="s">
        <v>96</v>
      </c>
      <c r="L183" s="2"/>
      <c r="M183" s="2"/>
      <c r="N183" s="1"/>
      <c r="O183" s="2"/>
      <c r="P183" s="1"/>
      <c r="Q183" s="1"/>
      <c r="R183" s="1"/>
    </row>
    <row r="184" spans="1:19" ht="20.25" customHeight="1">
      <c r="A184" s="156" t="s">
        <v>9</v>
      </c>
      <c r="B184" s="157" t="s">
        <v>73</v>
      </c>
      <c r="C184" s="152"/>
      <c r="D184" s="152"/>
      <c r="E184" s="152"/>
      <c r="F184" s="152"/>
      <c r="G184" s="152"/>
      <c r="H184" s="152"/>
      <c r="I184" s="152"/>
      <c r="J184" s="153"/>
      <c r="K184" s="158" t="s">
        <v>10</v>
      </c>
      <c r="L184" s="150" t="s">
        <v>2</v>
      </c>
      <c r="M184" s="150" t="s">
        <v>3</v>
      </c>
      <c r="N184" s="159" t="s">
        <v>4</v>
      </c>
      <c r="O184" s="150" t="s">
        <v>5</v>
      </c>
      <c r="P184" s="148" t="s">
        <v>6</v>
      </c>
      <c r="Q184" s="148" t="s">
        <v>7</v>
      </c>
      <c r="R184" s="150" t="s">
        <v>8</v>
      </c>
    </row>
    <row r="185" spans="1:19" ht="15.75" customHeight="1">
      <c r="A185" s="149"/>
      <c r="B185" s="40" t="s">
        <v>74</v>
      </c>
      <c r="C185" s="40" t="s">
        <v>75</v>
      </c>
      <c r="D185" s="40" t="s">
        <v>76</v>
      </c>
      <c r="E185" s="40" t="s">
        <v>77</v>
      </c>
      <c r="F185" s="40" t="s">
        <v>78</v>
      </c>
      <c r="G185" s="40" t="s">
        <v>79</v>
      </c>
      <c r="H185" s="40" t="s">
        <v>80</v>
      </c>
      <c r="I185" s="40" t="s">
        <v>81</v>
      </c>
      <c r="J185" s="40" t="s">
        <v>82</v>
      </c>
      <c r="K185" s="149"/>
      <c r="L185" s="149"/>
      <c r="M185" s="149"/>
      <c r="N185" s="149"/>
      <c r="O185" s="149"/>
      <c r="P185" s="149"/>
      <c r="Q185" s="149"/>
      <c r="R185" s="149"/>
    </row>
    <row r="186" spans="1:19" ht="15.75" customHeight="1">
      <c r="A186" s="40">
        <v>2201</v>
      </c>
      <c r="B186" s="41">
        <v>17</v>
      </c>
      <c r="C186" s="42"/>
      <c r="D186" s="42"/>
      <c r="E186" s="42"/>
      <c r="F186" s="42"/>
      <c r="G186" s="42"/>
      <c r="H186" s="42"/>
      <c r="I186" s="42"/>
      <c r="J186" s="42"/>
      <c r="K186" s="43"/>
      <c r="L186" s="44"/>
      <c r="M186" s="45"/>
      <c r="N186" s="46"/>
      <c r="O186" s="47"/>
      <c r="P186" s="48">
        <v>17</v>
      </c>
      <c r="Q186" s="49"/>
      <c r="R186" s="47"/>
    </row>
    <row r="187" spans="1:19" ht="15.75" customHeight="1">
      <c r="A187" s="40">
        <v>2202</v>
      </c>
      <c r="B187" s="42"/>
      <c r="C187" s="42">
        <v>13</v>
      </c>
      <c r="D187" s="42"/>
      <c r="E187" s="42"/>
      <c r="F187" s="42"/>
      <c r="G187" s="42"/>
      <c r="H187" s="42"/>
      <c r="I187" s="42"/>
      <c r="J187" s="42"/>
      <c r="K187" s="43"/>
      <c r="L187" s="50"/>
      <c r="M187" s="2"/>
      <c r="N187" s="51"/>
      <c r="O187" s="89">
        <f>IF(C187=0,"",C187/B186)</f>
        <v>0.76470588235294112</v>
      </c>
      <c r="P187" s="53">
        <v>13</v>
      </c>
      <c r="Q187" s="90">
        <f t="shared" ref="Q187:Q194" si="16">IF(P187=0,"",P187/P186)</f>
        <v>0.76470588235294112</v>
      </c>
      <c r="R187" s="90">
        <f t="shared" ref="R187:R194" si="17">IF(P187=0,"",100%-Q187)</f>
        <v>0.23529411764705888</v>
      </c>
    </row>
    <row r="188" spans="1:19" ht="15.75" customHeight="1">
      <c r="A188" s="40">
        <v>2301</v>
      </c>
      <c r="B188" s="42"/>
      <c r="C188" s="42"/>
      <c r="D188" s="42">
        <v>10</v>
      </c>
      <c r="E188" s="42"/>
      <c r="F188" s="42"/>
      <c r="G188" s="42"/>
      <c r="H188" s="42"/>
      <c r="I188" s="42"/>
      <c r="J188" s="42"/>
      <c r="K188" s="43"/>
      <c r="L188" s="50"/>
      <c r="M188" s="2"/>
      <c r="N188" s="51"/>
      <c r="O188" s="89">
        <f>IF(D188=0,"",D188/C187)</f>
        <v>0.76923076923076927</v>
      </c>
      <c r="P188" s="53">
        <v>13</v>
      </c>
      <c r="Q188" s="90">
        <f t="shared" si="16"/>
        <v>1</v>
      </c>
      <c r="R188" s="90">
        <f t="shared" si="17"/>
        <v>0</v>
      </c>
      <c r="S188" s="144">
        <f>P188/P186</f>
        <v>0.76470588235294112</v>
      </c>
    </row>
    <row r="189" spans="1:19" ht="15.75" customHeight="1">
      <c r="A189" s="40">
        <v>2302</v>
      </c>
      <c r="B189" s="42"/>
      <c r="C189" s="42"/>
      <c r="D189" s="42"/>
      <c r="E189" s="42">
        <v>7</v>
      </c>
      <c r="F189" s="42"/>
      <c r="G189" s="42"/>
      <c r="H189" s="42"/>
      <c r="I189" s="42"/>
      <c r="J189" s="42"/>
      <c r="K189" s="43"/>
      <c r="L189" s="50"/>
      <c r="M189" s="2"/>
      <c r="N189" s="51"/>
      <c r="O189" s="89">
        <f>IF(E189=0,"",E189/D188)</f>
        <v>0.7</v>
      </c>
      <c r="P189" s="53">
        <v>11</v>
      </c>
      <c r="Q189" s="90">
        <f t="shared" si="16"/>
        <v>0.84615384615384615</v>
      </c>
      <c r="R189" s="90">
        <f t="shared" si="17"/>
        <v>0.15384615384615385</v>
      </c>
    </row>
    <row r="190" spans="1:19" ht="15.75" customHeight="1">
      <c r="A190" s="40">
        <v>2401</v>
      </c>
      <c r="B190" s="42"/>
      <c r="C190" s="42"/>
      <c r="D190" s="42"/>
      <c r="E190" s="42"/>
      <c r="F190" s="42">
        <v>6</v>
      </c>
      <c r="G190" s="42"/>
      <c r="H190" s="42"/>
      <c r="I190" s="42"/>
      <c r="J190" s="42"/>
      <c r="K190" s="43"/>
      <c r="L190" s="50"/>
      <c r="M190" s="2"/>
      <c r="N190" s="51"/>
      <c r="O190" s="89">
        <f>IF(F190=0,"",F190/E189)</f>
        <v>0.8571428571428571</v>
      </c>
      <c r="P190" s="53">
        <v>10</v>
      </c>
      <c r="Q190" s="90">
        <f t="shared" si="16"/>
        <v>0.90909090909090906</v>
      </c>
      <c r="R190" s="90">
        <f t="shared" si="17"/>
        <v>9.0909090909090939E-2</v>
      </c>
    </row>
    <row r="191" spans="1:19" ht="15.75" customHeight="1">
      <c r="A191" s="40">
        <v>2402</v>
      </c>
      <c r="B191" s="42"/>
      <c r="C191" s="42"/>
      <c r="D191" s="42"/>
      <c r="E191" s="42"/>
      <c r="F191" s="42"/>
      <c r="G191" s="42">
        <v>6</v>
      </c>
      <c r="H191" s="42"/>
      <c r="I191" s="42"/>
      <c r="J191" s="42"/>
      <c r="K191" s="43"/>
      <c r="L191" s="50"/>
      <c r="M191" s="2"/>
      <c r="N191" s="51"/>
      <c r="O191" s="89">
        <f>IF(G191=0,"",G191/F190)</f>
        <v>1</v>
      </c>
      <c r="P191" s="53">
        <v>7</v>
      </c>
      <c r="Q191" s="90">
        <f t="shared" si="16"/>
        <v>0.7</v>
      </c>
      <c r="R191" s="90">
        <f t="shared" si="17"/>
        <v>0.30000000000000004</v>
      </c>
    </row>
    <row r="192" spans="1:19" ht="15.75" customHeight="1">
      <c r="A192" s="40">
        <v>2501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3"/>
      <c r="L192" s="50"/>
      <c r="M192" s="2"/>
      <c r="N192" s="51"/>
      <c r="O192" s="89" t="str">
        <f>IF(H192=0,"",H192/G191)</f>
        <v/>
      </c>
      <c r="P192" s="53"/>
      <c r="Q192" s="90" t="str">
        <f t="shared" si="16"/>
        <v/>
      </c>
      <c r="R192" s="90" t="str">
        <f t="shared" si="17"/>
        <v/>
      </c>
    </row>
    <row r="193" spans="1:18" ht="15.75" customHeight="1">
      <c r="A193" s="40">
        <v>2502</v>
      </c>
      <c r="B193" s="42"/>
      <c r="C193" s="42"/>
      <c r="D193" s="42"/>
      <c r="E193" s="42"/>
      <c r="F193" s="42"/>
      <c r="G193" s="42"/>
      <c r="H193" s="42"/>
      <c r="I193" s="42"/>
      <c r="J193" s="42"/>
      <c r="K193" s="43"/>
      <c r="L193" s="50"/>
      <c r="M193" s="2"/>
      <c r="N193" s="51"/>
      <c r="O193" s="89" t="str">
        <f>IF(I193=0,"",I193/H192)</f>
        <v/>
      </c>
      <c r="P193" s="53"/>
      <c r="Q193" s="90" t="str">
        <f t="shared" si="16"/>
        <v/>
      </c>
      <c r="R193" s="90" t="str">
        <f t="shared" si="17"/>
        <v/>
      </c>
    </row>
    <row r="194" spans="1:18" ht="15.75" customHeight="1">
      <c r="A194" s="40">
        <v>2601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3"/>
      <c r="L194" s="50"/>
      <c r="M194" s="2"/>
      <c r="N194" s="51"/>
      <c r="O194" s="91" t="str">
        <f>IF(J194=0,"",J194/I193)</f>
        <v/>
      </c>
      <c r="P194" s="53"/>
      <c r="Q194" s="92" t="str">
        <f t="shared" si="16"/>
        <v/>
      </c>
      <c r="R194" s="92" t="str">
        <f t="shared" si="17"/>
        <v/>
      </c>
    </row>
    <row r="195" spans="1:18" ht="15.75" customHeight="1">
      <c r="A195" s="40">
        <v>2602</v>
      </c>
      <c r="B195" s="42"/>
      <c r="C195" s="42"/>
      <c r="D195" s="42"/>
      <c r="E195" s="42"/>
      <c r="F195" s="42"/>
      <c r="G195" s="42"/>
      <c r="H195" s="42"/>
      <c r="I195" s="42"/>
      <c r="J195" s="42"/>
      <c r="K195" s="43"/>
      <c r="L195" s="50"/>
      <c r="M195" s="2"/>
      <c r="N195" s="1"/>
      <c r="O195" s="83"/>
      <c r="P195" s="58"/>
      <c r="Q195" s="84"/>
      <c r="R195" s="85"/>
    </row>
    <row r="196" spans="1:18" ht="15.75" customHeight="1">
      <c r="A196" s="40">
        <v>2701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3"/>
      <c r="L196" s="50"/>
      <c r="M196" s="2"/>
      <c r="N196" s="1"/>
      <c r="O196" s="61"/>
      <c r="P196" s="62"/>
      <c r="Q196" s="63"/>
      <c r="R196" s="61"/>
    </row>
    <row r="197" spans="1:18" ht="15.75" customHeight="1">
      <c r="A197" s="40">
        <v>2702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3"/>
      <c r="L197" s="50"/>
      <c r="M197" s="2"/>
      <c r="N197" s="1"/>
      <c r="O197" s="61"/>
      <c r="P197" s="62"/>
      <c r="Q197" s="63"/>
      <c r="R197" s="61"/>
    </row>
    <row r="198" spans="1:18" ht="15.75" customHeight="1">
      <c r="A198" s="40">
        <v>2801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3"/>
      <c r="L198" s="50"/>
      <c r="M198" s="2"/>
      <c r="N198" s="1"/>
      <c r="O198" s="64"/>
      <c r="P198" s="65"/>
      <c r="Q198" s="66"/>
      <c r="R198" s="67"/>
    </row>
    <row r="199" spans="1:18" ht="15.75" customHeight="1">
      <c r="A199" s="40">
        <v>2802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3"/>
      <c r="L199" s="50"/>
      <c r="M199" s="2"/>
      <c r="N199" s="1"/>
      <c r="O199" s="68" t="s">
        <v>58</v>
      </c>
      <c r="P199" s="69"/>
      <c r="Q199" s="70" t="str">
        <f>IF(SUM(K188:K199)=0,"",SUM(K188:K199))</f>
        <v/>
      </c>
      <c r="R199" s="71" t="s">
        <v>10</v>
      </c>
    </row>
    <row r="200" spans="1:18" ht="15.75" customHeight="1">
      <c r="A200" s="40">
        <v>2901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3"/>
      <c r="L200" s="50"/>
      <c r="M200" s="2"/>
      <c r="N200" s="1"/>
      <c r="O200" s="72" t="s">
        <v>60</v>
      </c>
      <c r="P200" s="73" t="str">
        <f>IF(P199/B186=0,"",P199/B186)</f>
        <v/>
      </c>
      <c r="Q200" s="74" t="e">
        <f>IF(P199/Q199=0,"",P199/Q199)</f>
        <v>#VALUE!</v>
      </c>
      <c r="R200" s="75" t="s">
        <v>61</v>
      </c>
    </row>
    <row r="201" spans="1:18" ht="15.75" customHeight="1">
      <c r="A201" s="96">
        <v>2902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3"/>
      <c r="L201" s="76"/>
      <c r="M201" s="77"/>
      <c r="N201" s="78"/>
      <c r="O201" s="77"/>
      <c r="P201" s="78"/>
      <c r="Q201" s="78"/>
      <c r="R201" s="79"/>
    </row>
    <row r="202" spans="1:18" ht="18" customHeight="1">
      <c r="A202" s="28"/>
      <c r="B202" s="1"/>
      <c r="C202" s="1"/>
      <c r="D202" s="151" t="s">
        <v>83</v>
      </c>
      <c r="E202" s="152"/>
      <c r="F202" s="152"/>
      <c r="G202" s="152"/>
      <c r="H202" s="152"/>
      <c r="I202" s="152"/>
      <c r="J202" s="153"/>
      <c r="K202" s="80">
        <f>SUM(K186:K198)</f>
        <v>0</v>
      </c>
      <c r="L202" s="81" t="str">
        <f>IF(K194=0,"",K194/B186)</f>
        <v/>
      </c>
      <c r="M202" s="81" t="str">
        <f>IF(K202=0,"",K202/B186)</f>
        <v/>
      </c>
      <c r="N202" s="81" t="str">
        <f>IF(K194=0,"",M202-L202)</f>
        <v/>
      </c>
      <c r="O202" s="2"/>
      <c r="P202" s="1"/>
      <c r="Q202" s="25"/>
      <c r="R202" s="2"/>
    </row>
    <row r="203" spans="1:18" ht="12.75" customHeight="1"/>
    <row r="204" spans="1:18" ht="12.75" customHeight="1"/>
    <row r="205" spans="1:18" ht="22.5" customHeight="1">
      <c r="B205" s="154" t="s">
        <v>72</v>
      </c>
      <c r="C205" s="155"/>
      <c r="D205" s="155"/>
      <c r="E205" s="155"/>
      <c r="F205" s="155"/>
      <c r="G205" s="155"/>
      <c r="H205" s="155"/>
      <c r="I205" s="155"/>
      <c r="J205" s="155"/>
      <c r="K205" s="39" t="s">
        <v>97</v>
      </c>
      <c r="L205" s="2"/>
      <c r="M205" s="2"/>
      <c r="N205" s="1"/>
      <c r="O205" s="2"/>
      <c r="P205" s="1"/>
      <c r="Q205" s="1"/>
      <c r="R205" s="1"/>
    </row>
    <row r="206" spans="1:18" ht="16.5" customHeight="1">
      <c r="A206" s="156" t="s">
        <v>9</v>
      </c>
      <c r="B206" s="157" t="s">
        <v>73</v>
      </c>
      <c r="C206" s="152"/>
      <c r="D206" s="152"/>
      <c r="E206" s="152"/>
      <c r="F206" s="152"/>
      <c r="G206" s="152"/>
      <c r="H206" s="152"/>
      <c r="I206" s="152"/>
      <c r="J206" s="153"/>
      <c r="K206" s="158" t="s">
        <v>10</v>
      </c>
      <c r="L206" s="150" t="s">
        <v>2</v>
      </c>
      <c r="M206" s="150" t="s">
        <v>3</v>
      </c>
      <c r="N206" s="159" t="s">
        <v>4</v>
      </c>
      <c r="O206" s="150" t="s">
        <v>5</v>
      </c>
      <c r="P206" s="148" t="s">
        <v>6</v>
      </c>
      <c r="Q206" s="148" t="s">
        <v>7</v>
      </c>
      <c r="R206" s="150" t="s">
        <v>8</v>
      </c>
    </row>
    <row r="207" spans="1:18" ht="16.5" customHeight="1">
      <c r="A207" s="149"/>
      <c r="B207" s="40" t="s">
        <v>74</v>
      </c>
      <c r="C207" s="40" t="s">
        <v>75</v>
      </c>
      <c r="D207" s="40" t="s">
        <v>76</v>
      </c>
      <c r="E207" s="40" t="s">
        <v>77</v>
      </c>
      <c r="F207" s="40" t="s">
        <v>78</v>
      </c>
      <c r="G207" s="40" t="s">
        <v>79</v>
      </c>
      <c r="H207" s="40" t="s">
        <v>80</v>
      </c>
      <c r="I207" s="40" t="s">
        <v>81</v>
      </c>
      <c r="J207" s="40" t="s">
        <v>82</v>
      </c>
      <c r="K207" s="149"/>
      <c r="L207" s="149"/>
      <c r="M207" s="149"/>
      <c r="N207" s="149"/>
      <c r="O207" s="149"/>
      <c r="P207" s="149"/>
      <c r="Q207" s="149"/>
      <c r="R207" s="149"/>
    </row>
    <row r="208" spans="1:18" ht="15.75">
      <c r="A208" s="40">
        <v>2202</v>
      </c>
      <c r="B208" s="41">
        <v>20</v>
      </c>
      <c r="C208" s="42"/>
      <c r="D208" s="42"/>
      <c r="E208" s="42"/>
      <c r="F208" s="42"/>
      <c r="G208" s="42"/>
      <c r="H208" s="42"/>
      <c r="I208" s="42"/>
      <c r="J208" s="42"/>
      <c r="K208" s="43"/>
      <c r="L208" s="44"/>
      <c r="M208" s="45"/>
      <c r="N208" s="46"/>
      <c r="O208" s="47"/>
      <c r="P208" s="48">
        <v>20</v>
      </c>
      <c r="Q208" s="49"/>
      <c r="R208" s="47"/>
    </row>
    <row r="209" spans="1:19" ht="15.75">
      <c r="A209" s="40">
        <v>2301</v>
      </c>
      <c r="B209" s="42"/>
      <c r="C209" s="42">
        <v>19</v>
      </c>
      <c r="D209" s="42"/>
      <c r="E209" s="42"/>
      <c r="F209" s="42"/>
      <c r="G209" s="42"/>
      <c r="H209" s="42"/>
      <c r="I209" s="42"/>
      <c r="J209" s="42"/>
      <c r="K209" s="43"/>
      <c r="L209" s="50"/>
      <c r="M209" s="2"/>
      <c r="N209" s="51"/>
      <c r="O209" s="89">
        <f>C209/B208</f>
        <v>0.95</v>
      </c>
      <c r="P209" s="53">
        <v>19</v>
      </c>
      <c r="Q209" s="90">
        <f t="shared" ref="Q209" si="18">IF(P209=0,"",P209/P208)</f>
        <v>0.95</v>
      </c>
      <c r="R209" s="90">
        <f t="shared" ref="R209" si="19">IF(P209=0,"",100%-Q209)</f>
        <v>5.0000000000000044E-2</v>
      </c>
    </row>
    <row r="210" spans="1:19" ht="15.75">
      <c r="A210" s="40">
        <v>2302</v>
      </c>
      <c r="B210" s="42"/>
      <c r="C210" s="42"/>
      <c r="D210" s="42">
        <v>19</v>
      </c>
      <c r="E210" s="42"/>
      <c r="F210" s="42"/>
      <c r="G210" s="42"/>
      <c r="H210" s="42"/>
      <c r="I210" s="42"/>
      <c r="J210" s="42"/>
      <c r="K210" s="43"/>
      <c r="L210" s="50"/>
      <c r="M210" s="2"/>
      <c r="N210" s="51"/>
      <c r="O210" s="89">
        <f>IF(D210=0,"",D210/C209)</f>
        <v>1</v>
      </c>
      <c r="P210" s="53">
        <v>19</v>
      </c>
      <c r="Q210" s="90">
        <f t="shared" ref="Q210:Q215" si="20">IF(P210=0,"",P210/P209)</f>
        <v>1</v>
      </c>
      <c r="R210" s="90">
        <f t="shared" ref="R210:R215" si="21">IF(P210=0,"",100%-Q210)</f>
        <v>0</v>
      </c>
      <c r="S210" s="144">
        <f>P210/P208</f>
        <v>0.95</v>
      </c>
    </row>
    <row r="211" spans="1:19" ht="15.75">
      <c r="A211" s="40">
        <v>2401</v>
      </c>
      <c r="B211" s="42"/>
      <c r="C211" s="42"/>
      <c r="D211" s="42"/>
      <c r="E211" s="42">
        <v>18</v>
      </c>
      <c r="F211" s="42"/>
      <c r="G211" s="42"/>
      <c r="H211" s="42"/>
      <c r="I211" s="42"/>
      <c r="J211" s="42"/>
      <c r="K211" s="43"/>
      <c r="L211" s="50"/>
      <c r="M211" s="2"/>
      <c r="N211" s="51"/>
      <c r="O211" s="89">
        <f>IF(E211=0,"",E211/D210)</f>
        <v>0.94736842105263153</v>
      </c>
      <c r="P211" s="53">
        <v>18</v>
      </c>
      <c r="Q211" s="90">
        <f t="shared" si="20"/>
        <v>0.94736842105263153</v>
      </c>
      <c r="R211" s="90">
        <f t="shared" si="21"/>
        <v>5.2631578947368474E-2</v>
      </c>
    </row>
    <row r="212" spans="1:19" ht="15.75">
      <c r="A212" s="40">
        <v>2402</v>
      </c>
      <c r="B212" s="42"/>
      <c r="C212" s="42"/>
      <c r="D212" s="42"/>
      <c r="E212" s="42"/>
      <c r="F212" s="42">
        <v>16</v>
      </c>
      <c r="G212" s="42"/>
      <c r="H212" s="42"/>
      <c r="I212" s="42"/>
      <c r="J212" s="42"/>
      <c r="K212" s="43"/>
      <c r="L212" s="50"/>
      <c r="M212" s="2"/>
      <c r="N212" s="51"/>
      <c r="O212" s="89">
        <f>IF(F212=0,"",F212/E211)</f>
        <v>0.88888888888888884</v>
      </c>
      <c r="P212" s="53">
        <v>16</v>
      </c>
      <c r="Q212" s="90">
        <f t="shared" si="20"/>
        <v>0.88888888888888884</v>
      </c>
      <c r="R212" s="90">
        <f t="shared" si="21"/>
        <v>0.11111111111111116</v>
      </c>
    </row>
    <row r="213" spans="1:19" ht="15.75">
      <c r="A213" s="40">
        <v>2501</v>
      </c>
      <c r="B213" s="42"/>
      <c r="C213" s="42"/>
      <c r="D213" s="42"/>
      <c r="E213" s="42"/>
      <c r="F213" s="42"/>
      <c r="G213" s="42"/>
      <c r="H213" s="42"/>
      <c r="I213" s="42"/>
      <c r="J213" s="42"/>
      <c r="K213" s="43"/>
      <c r="L213" s="50"/>
      <c r="M213" s="2"/>
      <c r="N213" s="51"/>
      <c r="O213" s="89" t="str">
        <f>IF(H213=0,"",H213/G212)</f>
        <v/>
      </c>
      <c r="P213" s="53"/>
      <c r="Q213" s="90" t="str">
        <f t="shared" si="20"/>
        <v/>
      </c>
      <c r="R213" s="90" t="str">
        <f t="shared" si="21"/>
        <v/>
      </c>
    </row>
    <row r="214" spans="1:19" ht="15.75">
      <c r="A214" s="40">
        <v>2502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3"/>
      <c r="L214" s="50"/>
      <c r="M214" s="2"/>
      <c r="N214" s="51"/>
      <c r="O214" s="89" t="str">
        <f>IF(I214=0,"",I214/H213)</f>
        <v/>
      </c>
      <c r="P214" s="53"/>
      <c r="Q214" s="90" t="str">
        <f t="shared" si="20"/>
        <v/>
      </c>
      <c r="R214" s="90" t="str">
        <f t="shared" si="21"/>
        <v/>
      </c>
    </row>
    <row r="215" spans="1:19" ht="15.75">
      <c r="A215" s="40">
        <v>2601</v>
      </c>
      <c r="B215" s="42"/>
      <c r="C215" s="42"/>
      <c r="D215" s="42"/>
      <c r="E215" s="42"/>
      <c r="F215" s="42"/>
      <c r="G215" s="42"/>
      <c r="H215" s="42"/>
      <c r="I215" s="42"/>
      <c r="J215" s="42"/>
      <c r="K215" s="43"/>
      <c r="L215" s="50"/>
      <c r="M215" s="2"/>
      <c r="N215" s="51"/>
      <c r="O215" s="91" t="str">
        <f>IF(J215=0,"",J215/I214)</f>
        <v/>
      </c>
      <c r="P215" s="53"/>
      <c r="Q215" s="92" t="str">
        <f t="shared" si="20"/>
        <v/>
      </c>
      <c r="R215" s="92" t="str">
        <f t="shared" si="21"/>
        <v/>
      </c>
    </row>
    <row r="216" spans="1:19" ht="15.75">
      <c r="A216" s="40">
        <v>2602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3"/>
      <c r="L216" s="50"/>
      <c r="M216" s="2"/>
      <c r="N216" s="1"/>
      <c r="O216" s="83"/>
      <c r="P216" s="58"/>
      <c r="Q216" s="84"/>
      <c r="R216" s="85"/>
    </row>
    <row r="217" spans="1:19" ht="15.75">
      <c r="A217" s="40">
        <v>2701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3"/>
      <c r="L217" s="50"/>
      <c r="M217" s="2"/>
      <c r="N217" s="1"/>
      <c r="O217" s="61"/>
      <c r="P217" s="62"/>
      <c r="Q217" s="63"/>
      <c r="R217" s="61"/>
    </row>
    <row r="218" spans="1:19" ht="15.75">
      <c r="A218" s="40">
        <v>2702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3"/>
      <c r="L218" s="50"/>
      <c r="M218" s="2"/>
      <c r="N218" s="1"/>
      <c r="O218" s="61"/>
      <c r="P218" s="62"/>
      <c r="Q218" s="63"/>
      <c r="R218" s="61"/>
    </row>
    <row r="219" spans="1:19" ht="15.75">
      <c r="A219" s="40">
        <v>2801</v>
      </c>
      <c r="B219" s="42"/>
      <c r="C219" s="42"/>
      <c r="D219" s="42"/>
      <c r="E219" s="42"/>
      <c r="F219" s="42"/>
      <c r="G219" s="42"/>
      <c r="H219" s="42"/>
      <c r="I219" s="42"/>
      <c r="J219" s="42"/>
      <c r="K219" s="43"/>
      <c r="L219" s="50"/>
      <c r="M219" s="2"/>
      <c r="N219" s="1"/>
      <c r="O219" s="64"/>
      <c r="P219" s="65"/>
      <c r="Q219" s="66"/>
      <c r="R219" s="67"/>
    </row>
    <row r="220" spans="1:19" ht="15.75">
      <c r="A220" s="40">
        <v>2802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3"/>
      <c r="L220" s="50"/>
      <c r="M220" s="2"/>
      <c r="N220" s="1"/>
      <c r="O220" s="68" t="s">
        <v>58</v>
      </c>
      <c r="P220" s="69"/>
      <c r="Q220" s="70" t="str">
        <f>IF(SUM(K209:K220)=0,"",SUM(K209:K220))</f>
        <v/>
      </c>
      <c r="R220" s="71" t="s">
        <v>10</v>
      </c>
    </row>
    <row r="221" spans="1:19" ht="15.75">
      <c r="A221" s="40">
        <v>2901</v>
      </c>
      <c r="B221" s="42"/>
      <c r="C221" s="42"/>
      <c r="D221" s="42"/>
      <c r="E221" s="42"/>
      <c r="F221" s="42"/>
      <c r="G221" s="42"/>
      <c r="H221" s="42"/>
      <c r="I221" s="42"/>
      <c r="J221" s="42"/>
      <c r="K221" s="43"/>
      <c r="L221" s="50"/>
      <c r="M221" s="2"/>
      <c r="N221" s="1"/>
      <c r="O221" s="72" t="s">
        <v>60</v>
      </c>
      <c r="P221" s="73" t="str">
        <f>IF(P220/B208=0,"",P220/B208)</f>
        <v/>
      </c>
      <c r="Q221" s="74" t="e">
        <f>IF(P220/Q220=0,"",P220/Q220)</f>
        <v>#VALUE!</v>
      </c>
      <c r="R221" s="75" t="s">
        <v>61</v>
      </c>
    </row>
    <row r="222" spans="1:19" ht="15.75">
      <c r="A222" s="96">
        <v>2902</v>
      </c>
      <c r="B222" s="42"/>
      <c r="C222" s="42"/>
      <c r="D222" s="42"/>
      <c r="E222" s="42"/>
      <c r="F222" s="42"/>
      <c r="G222" s="42"/>
      <c r="H222" s="42"/>
      <c r="I222" s="42"/>
      <c r="J222" s="42"/>
      <c r="K222" s="43"/>
      <c r="L222" s="76"/>
      <c r="M222" s="77"/>
      <c r="N222" s="78"/>
      <c r="O222" s="77"/>
      <c r="P222" s="78"/>
      <c r="Q222" s="78"/>
      <c r="R222" s="79"/>
    </row>
    <row r="223" spans="1:19" ht="18">
      <c r="A223" s="28"/>
      <c r="B223" s="1"/>
      <c r="C223" s="1"/>
      <c r="D223" s="151" t="s">
        <v>83</v>
      </c>
      <c r="E223" s="152"/>
      <c r="F223" s="152"/>
      <c r="G223" s="152"/>
      <c r="H223" s="152"/>
      <c r="I223" s="152"/>
      <c r="J223" s="153"/>
      <c r="K223" s="80">
        <f>SUM(K208:K219)</f>
        <v>0</v>
      </c>
      <c r="L223" s="81" t="str">
        <f>IF(K215=0,"",K215/B208)</f>
        <v/>
      </c>
      <c r="M223" s="81" t="str">
        <f>IF(K223=0,"",K223/B208)</f>
        <v/>
      </c>
      <c r="N223" s="81" t="str">
        <f>IF(K215=0,"",M223-L223)</f>
        <v/>
      </c>
      <c r="O223" s="2"/>
      <c r="P223" s="1"/>
      <c r="Q223" s="25"/>
      <c r="R223" s="2"/>
    </row>
    <row r="224" spans="1:19" ht="12.75" customHeight="1"/>
    <row r="225" spans="1:19" ht="12.75" customHeight="1"/>
    <row r="226" spans="1:19" ht="26.25">
      <c r="B226" s="154" t="s">
        <v>72</v>
      </c>
      <c r="C226" s="155"/>
      <c r="D226" s="155"/>
      <c r="E226" s="155"/>
      <c r="F226" s="155"/>
      <c r="G226" s="155"/>
      <c r="H226" s="155"/>
      <c r="I226" s="155"/>
      <c r="J226" s="155"/>
      <c r="K226" s="39" t="s">
        <v>114</v>
      </c>
      <c r="L226" s="2"/>
      <c r="M226" s="2"/>
      <c r="N226" s="1"/>
      <c r="O226" s="2"/>
      <c r="P226" s="1"/>
      <c r="Q226" s="1"/>
      <c r="R226" s="1"/>
    </row>
    <row r="227" spans="1:19" ht="20.25">
      <c r="A227" s="156" t="s">
        <v>9</v>
      </c>
      <c r="B227" s="157" t="s">
        <v>73</v>
      </c>
      <c r="C227" s="152"/>
      <c r="D227" s="152"/>
      <c r="E227" s="152"/>
      <c r="F227" s="152"/>
      <c r="G227" s="152"/>
      <c r="H227" s="152"/>
      <c r="I227" s="152"/>
      <c r="J227" s="153"/>
      <c r="K227" s="158" t="s">
        <v>10</v>
      </c>
      <c r="L227" s="150" t="s">
        <v>2</v>
      </c>
      <c r="M227" s="150" t="s">
        <v>3</v>
      </c>
      <c r="N227" s="159" t="s">
        <v>4</v>
      </c>
      <c r="O227" s="150" t="s">
        <v>5</v>
      </c>
      <c r="P227" s="148" t="s">
        <v>6</v>
      </c>
      <c r="Q227" s="148" t="s">
        <v>7</v>
      </c>
      <c r="R227" s="150" t="s">
        <v>8</v>
      </c>
    </row>
    <row r="228" spans="1:19" ht="15.75">
      <c r="A228" s="149"/>
      <c r="B228" s="40" t="s">
        <v>74</v>
      </c>
      <c r="C228" s="40" t="s">
        <v>75</v>
      </c>
      <c r="D228" s="40" t="s">
        <v>76</v>
      </c>
      <c r="E228" s="40" t="s">
        <v>77</v>
      </c>
      <c r="F228" s="40" t="s">
        <v>78</v>
      </c>
      <c r="G228" s="40" t="s">
        <v>79</v>
      </c>
      <c r="H228" s="40" t="s">
        <v>80</v>
      </c>
      <c r="I228" s="40" t="s">
        <v>81</v>
      </c>
      <c r="J228" s="40" t="s">
        <v>82</v>
      </c>
      <c r="K228" s="149"/>
      <c r="L228" s="149"/>
      <c r="M228" s="149"/>
      <c r="N228" s="149"/>
      <c r="O228" s="149"/>
      <c r="P228" s="149"/>
      <c r="Q228" s="149"/>
      <c r="R228" s="149"/>
    </row>
    <row r="229" spans="1:19" ht="15.75">
      <c r="A229" s="40">
        <v>2301</v>
      </c>
      <c r="B229" s="41">
        <v>15</v>
      </c>
      <c r="C229" s="42"/>
      <c r="D229" s="42"/>
      <c r="E229" s="42"/>
      <c r="F229" s="42"/>
      <c r="G229" s="42"/>
      <c r="H229" s="42"/>
      <c r="I229" s="42"/>
      <c r="J229" s="42"/>
      <c r="K229" s="88"/>
      <c r="L229" s="44"/>
      <c r="M229" s="45"/>
      <c r="N229" s="46"/>
      <c r="O229" s="47"/>
      <c r="P229" s="48">
        <f>B229</f>
        <v>15</v>
      </c>
      <c r="Q229" s="49"/>
      <c r="R229" s="47"/>
    </row>
    <row r="230" spans="1:19" ht="15.75">
      <c r="A230" s="40">
        <v>2302</v>
      </c>
      <c r="B230" s="42"/>
      <c r="C230" s="42">
        <v>11</v>
      </c>
      <c r="D230" s="42"/>
      <c r="E230" s="42"/>
      <c r="F230" s="42"/>
      <c r="G230" s="42"/>
      <c r="H230" s="42"/>
      <c r="I230" s="42"/>
      <c r="J230" s="42"/>
      <c r="K230" s="88"/>
      <c r="L230" s="50"/>
      <c r="M230" s="2"/>
      <c r="N230" s="51"/>
      <c r="O230" s="89">
        <f>C230/B229</f>
        <v>0.73333333333333328</v>
      </c>
      <c r="P230" s="53">
        <v>11</v>
      </c>
      <c r="Q230" s="90">
        <f>P230/P229</f>
        <v>0.73333333333333328</v>
      </c>
      <c r="R230" s="90">
        <f t="shared" ref="R230:R236" si="22">IF(P230=0,"",100%-Q230)</f>
        <v>0.26666666666666672</v>
      </c>
    </row>
    <row r="231" spans="1:19" ht="15.75">
      <c r="A231" s="40">
        <v>2401</v>
      </c>
      <c r="B231" s="42"/>
      <c r="C231" s="42"/>
      <c r="D231" s="42">
        <v>9</v>
      </c>
      <c r="E231" s="42"/>
      <c r="F231" s="42"/>
      <c r="G231" s="42"/>
      <c r="H231" s="42"/>
      <c r="I231" s="42"/>
      <c r="J231" s="42"/>
      <c r="K231" s="88"/>
      <c r="L231" s="50"/>
      <c r="M231" s="2"/>
      <c r="N231" s="51"/>
      <c r="O231" s="89">
        <f>IF(D231=0,"",D231/C230)</f>
        <v>0.81818181818181823</v>
      </c>
      <c r="P231" s="53">
        <v>11</v>
      </c>
      <c r="Q231" s="90">
        <f t="shared" ref="Q231:Q236" si="23">P231/P230</f>
        <v>1</v>
      </c>
      <c r="R231" s="90">
        <f t="shared" si="22"/>
        <v>0</v>
      </c>
      <c r="S231" s="144">
        <f>P231/P229</f>
        <v>0.73333333333333328</v>
      </c>
    </row>
    <row r="232" spans="1:19" ht="15.75">
      <c r="A232" s="40">
        <v>2402</v>
      </c>
      <c r="B232" s="42"/>
      <c r="C232" s="42"/>
      <c r="D232" s="42"/>
      <c r="E232" s="42">
        <v>9</v>
      </c>
      <c r="F232" s="42"/>
      <c r="G232" s="42"/>
      <c r="H232" s="42"/>
      <c r="I232" s="42"/>
      <c r="J232" s="42"/>
      <c r="K232" s="88"/>
      <c r="L232" s="50"/>
      <c r="M232" s="2"/>
      <c r="N232" s="51"/>
      <c r="O232" s="89">
        <f>IF(E232=0,"",E232/D231)</f>
        <v>1</v>
      </c>
      <c r="P232" s="53">
        <v>10</v>
      </c>
      <c r="Q232" s="90">
        <f t="shared" si="23"/>
        <v>0.90909090909090906</v>
      </c>
      <c r="R232" s="90">
        <f t="shared" si="22"/>
        <v>9.0909090909090939E-2</v>
      </c>
    </row>
    <row r="233" spans="1:19" ht="15.75">
      <c r="A233" s="40">
        <v>2501</v>
      </c>
      <c r="B233" s="42"/>
      <c r="C233" s="42"/>
      <c r="D233" s="42"/>
      <c r="E233" s="42"/>
      <c r="F233" s="42"/>
      <c r="G233" s="42"/>
      <c r="H233" s="42"/>
      <c r="I233" s="42"/>
      <c r="J233" s="42"/>
      <c r="K233" s="88"/>
      <c r="L233" s="50"/>
      <c r="M233" s="2"/>
      <c r="N233" s="51"/>
      <c r="O233" s="89" t="str">
        <f>IF(G233=0,"",G233/F232)</f>
        <v/>
      </c>
      <c r="P233" s="53"/>
      <c r="Q233" s="90">
        <f t="shared" si="23"/>
        <v>0</v>
      </c>
      <c r="R233" s="90" t="str">
        <f t="shared" si="22"/>
        <v/>
      </c>
    </row>
    <row r="234" spans="1:19" ht="15.75">
      <c r="A234" s="40">
        <v>2502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88"/>
      <c r="L234" s="50"/>
      <c r="M234" s="2"/>
      <c r="N234" s="51"/>
      <c r="O234" s="89" t="str">
        <f>IF(H234=0,"",H234/G233)</f>
        <v/>
      </c>
      <c r="P234" s="53"/>
      <c r="Q234" s="90" t="e">
        <f t="shared" si="23"/>
        <v>#DIV/0!</v>
      </c>
      <c r="R234" s="90" t="str">
        <f t="shared" si="22"/>
        <v/>
      </c>
    </row>
    <row r="235" spans="1:19" ht="15.75">
      <c r="A235" s="40">
        <v>2601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88"/>
      <c r="L235" s="50"/>
      <c r="M235" s="2"/>
      <c r="N235" s="51"/>
      <c r="O235" s="89" t="str">
        <f>IF(I235=0,"",I235/H234)</f>
        <v/>
      </c>
      <c r="P235" s="53"/>
      <c r="Q235" s="90" t="e">
        <f t="shared" si="23"/>
        <v>#DIV/0!</v>
      </c>
      <c r="R235" s="90" t="str">
        <f t="shared" si="22"/>
        <v/>
      </c>
    </row>
    <row r="236" spans="1:19" ht="15.75">
      <c r="A236" s="40">
        <v>2602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88"/>
      <c r="L236" s="50"/>
      <c r="M236" s="2"/>
      <c r="N236" s="51"/>
      <c r="O236" s="91" t="str">
        <f>IF(J236=0,"",J236/I235)</f>
        <v/>
      </c>
      <c r="P236" s="53"/>
      <c r="Q236" s="90" t="e">
        <f t="shared" si="23"/>
        <v>#DIV/0!</v>
      </c>
      <c r="R236" s="92" t="str">
        <f t="shared" si="22"/>
        <v/>
      </c>
    </row>
    <row r="237" spans="1:19" ht="15.75">
      <c r="A237" s="40">
        <v>2701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88"/>
      <c r="L237" s="50"/>
      <c r="M237" s="2"/>
      <c r="N237" s="1"/>
      <c r="O237" s="83"/>
      <c r="P237" s="58"/>
      <c r="Q237" s="84"/>
      <c r="R237" s="85"/>
    </row>
    <row r="238" spans="1:19" ht="15.75">
      <c r="A238" s="40">
        <v>2702</v>
      </c>
      <c r="B238" s="42"/>
      <c r="C238" s="42"/>
      <c r="D238" s="42"/>
      <c r="E238" s="42"/>
      <c r="F238" s="42"/>
      <c r="G238" s="42"/>
      <c r="H238" s="42"/>
      <c r="I238" s="42"/>
      <c r="J238" s="42"/>
      <c r="K238" s="88"/>
      <c r="L238" s="50"/>
      <c r="M238" s="2"/>
      <c r="N238" s="1"/>
      <c r="O238" s="61"/>
      <c r="P238" s="62"/>
      <c r="Q238" s="63"/>
      <c r="R238" s="61"/>
    </row>
    <row r="239" spans="1:19" ht="15.75">
      <c r="A239" s="40">
        <v>2801</v>
      </c>
      <c r="B239" s="42"/>
      <c r="C239" s="42"/>
      <c r="D239" s="42"/>
      <c r="E239" s="42"/>
      <c r="F239" s="42"/>
      <c r="G239" s="42"/>
      <c r="H239" s="42"/>
      <c r="I239" s="42"/>
      <c r="J239" s="42"/>
      <c r="K239" s="88"/>
      <c r="L239" s="50"/>
      <c r="M239" s="2"/>
      <c r="N239" s="1"/>
      <c r="O239" s="61"/>
      <c r="P239" s="62"/>
      <c r="Q239" s="63"/>
      <c r="R239" s="61"/>
    </row>
    <row r="240" spans="1:19" ht="15.75">
      <c r="A240" s="40">
        <v>2802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88"/>
      <c r="L240" s="50"/>
      <c r="M240" s="2"/>
      <c r="N240" s="1"/>
      <c r="O240" s="64"/>
      <c r="P240" s="65"/>
      <c r="Q240" s="66"/>
      <c r="R240" s="67"/>
    </row>
    <row r="241" spans="1:19" ht="15.75">
      <c r="A241" s="40">
        <v>2901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88"/>
      <c r="L241" s="50"/>
      <c r="M241" s="2"/>
      <c r="N241" s="1"/>
      <c r="O241" s="68" t="s">
        <v>58</v>
      </c>
      <c r="P241" s="69"/>
      <c r="Q241" s="70" t="str">
        <f>IF(SUM(K230:K241)=0,"",SUM(K230:K241))</f>
        <v/>
      </c>
      <c r="R241" s="71" t="s">
        <v>10</v>
      </c>
    </row>
    <row r="242" spans="1:19" ht="15.75">
      <c r="A242" s="40">
        <v>2902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88"/>
      <c r="L242" s="50"/>
      <c r="M242" s="2"/>
      <c r="N242" s="1"/>
      <c r="O242" s="72" t="s">
        <v>60</v>
      </c>
      <c r="P242" s="73" t="str">
        <f>IF(P241/B229=0,"",P241/B229)</f>
        <v/>
      </c>
      <c r="Q242" s="74" t="e">
        <f>IF(P241/Q241=0,"",P241/Q241)</f>
        <v>#VALUE!</v>
      </c>
      <c r="R242" s="75" t="s">
        <v>61</v>
      </c>
    </row>
    <row r="243" spans="1:19" ht="15.75">
      <c r="A243" s="96">
        <v>3001</v>
      </c>
      <c r="B243" s="42"/>
      <c r="C243" s="42"/>
      <c r="D243" s="42"/>
      <c r="E243" s="42"/>
      <c r="F243" s="42"/>
      <c r="G243" s="42"/>
      <c r="H243" s="42"/>
      <c r="I243" s="42"/>
      <c r="J243" s="42"/>
      <c r="K243" s="88"/>
      <c r="L243" s="76"/>
      <c r="M243" s="77"/>
      <c r="N243" s="78"/>
      <c r="O243" s="77"/>
      <c r="P243" s="78"/>
      <c r="Q243" s="78"/>
      <c r="R243" s="79"/>
    </row>
    <row r="244" spans="1:19" ht="18">
      <c r="A244" s="28"/>
      <c r="B244" s="1"/>
      <c r="C244" s="1"/>
      <c r="D244" s="151" t="s">
        <v>83</v>
      </c>
      <c r="E244" s="152"/>
      <c r="F244" s="152"/>
      <c r="G244" s="152"/>
      <c r="H244" s="152"/>
      <c r="I244" s="152"/>
      <c r="J244" s="153"/>
      <c r="K244" s="80">
        <f>SUM(K229:K240)</f>
        <v>0</v>
      </c>
      <c r="L244" s="81" t="str">
        <f>IF(K236=0,"",K236/B229)</f>
        <v/>
      </c>
      <c r="M244" s="81" t="str">
        <f>IF(K244=0,"",K244/B229)</f>
        <v/>
      </c>
      <c r="N244" s="81" t="str">
        <f>IF(K236=0,"",M244-L244)</f>
        <v/>
      </c>
      <c r="O244" s="2"/>
      <c r="P244" s="1"/>
      <c r="Q244" s="25"/>
      <c r="R244" s="2"/>
    </row>
    <row r="245" spans="1:19" ht="12.75" customHeight="1"/>
    <row r="246" spans="1:19" ht="12.75" customHeight="1"/>
    <row r="247" spans="1:19" ht="12.75" customHeight="1">
      <c r="B247" s="154" t="s">
        <v>72</v>
      </c>
      <c r="C247" s="155"/>
      <c r="D247" s="155"/>
      <c r="E247" s="155"/>
      <c r="F247" s="155"/>
      <c r="G247" s="155"/>
      <c r="H247" s="155"/>
      <c r="I247" s="155"/>
      <c r="J247" s="155"/>
      <c r="K247" s="39" t="s">
        <v>111</v>
      </c>
      <c r="L247" s="2"/>
      <c r="M247" s="2"/>
      <c r="N247" s="1"/>
      <c r="O247" s="2"/>
      <c r="P247" s="1"/>
      <c r="Q247" s="1"/>
      <c r="R247" s="1"/>
    </row>
    <row r="248" spans="1:19" ht="12.75" customHeight="1">
      <c r="A248" s="156" t="s">
        <v>9</v>
      </c>
      <c r="B248" s="157" t="s">
        <v>73</v>
      </c>
      <c r="C248" s="152"/>
      <c r="D248" s="152"/>
      <c r="E248" s="152"/>
      <c r="F248" s="152"/>
      <c r="G248" s="152"/>
      <c r="H248" s="152"/>
      <c r="I248" s="152"/>
      <c r="J248" s="153"/>
      <c r="K248" s="158" t="s">
        <v>10</v>
      </c>
      <c r="L248" s="150" t="s">
        <v>2</v>
      </c>
      <c r="M248" s="150" t="s">
        <v>3</v>
      </c>
      <c r="N248" s="159" t="s">
        <v>4</v>
      </c>
      <c r="O248" s="150" t="s">
        <v>5</v>
      </c>
      <c r="P248" s="148" t="s">
        <v>6</v>
      </c>
      <c r="Q248" s="148" t="s">
        <v>7</v>
      </c>
      <c r="R248" s="150" t="s">
        <v>8</v>
      </c>
    </row>
    <row r="249" spans="1:19" ht="12.75" customHeight="1">
      <c r="A249" s="149"/>
      <c r="B249" s="40" t="s">
        <v>74</v>
      </c>
      <c r="C249" s="40" t="s">
        <v>75</v>
      </c>
      <c r="D249" s="40" t="s">
        <v>76</v>
      </c>
      <c r="E249" s="40" t="s">
        <v>77</v>
      </c>
      <c r="F249" s="40" t="s">
        <v>78</v>
      </c>
      <c r="G249" s="40" t="s">
        <v>79</v>
      </c>
      <c r="H249" s="40" t="s">
        <v>80</v>
      </c>
      <c r="I249" s="40" t="s">
        <v>81</v>
      </c>
      <c r="J249" s="40" t="s">
        <v>82</v>
      </c>
      <c r="K249" s="149"/>
      <c r="L249" s="149"/>
      <c r="M249" s="149"/>
      <c r="N249" s="149"/>
      <c r="O249" s="149"/>
      <c r="P249" s="149"/>
      <c r="Q249" s="149"/>
      <c r="R249" s="149"/>
    </row>
    <row r="250" spans="1:19" ht="12.75" customHeight="1">
      <c r="A250" s="40">
        <v>2302</v>
      </c>
      <c r="B250" s="41">
        <v>26</v>
      </c>
      <c r="C250" s="42"/>
      <c r="D250" s="42"/>
      <c r="E250" s="42"/>
      <c r="F250" s="42"/>
      <c r="G250" s="42"/>
      <c r="H250" s="42"/>
      <c r="I250" s="42"/>
      <c r="J250" s="42"/>
      <c r="K250" s="88"/>
      <c r="L250" s="44"/>
      <c r="M250" s="45"/>
      <c r="N250" s="46"/>
      <c r="O250" s="47"/>
      <c r="P250" s="48">
        <f>B250</f>
        <v>26</v>
      </c>
      <c r="Q250" s="49"/>
      <c r="R250" s="47"/>
    </row>
    <row r="251" spans="1:19" ht="12.75" customHeight="1">
      <c r="A251" s="40">
        <v>2401</v>
      </c>
      <c r="B251" s="42"/>
      <c r="C251" s="42">
        <v>21</v>
      </c>
      <c r="D251" s="42"/>
      <c r="E251" s="42"/>
      <c r="F251" s="42"/>
      <c r="G251" s="42"/>
      <c r="H251" s="42"/>
      <c r="I251" s="42"/>
      <c r="J251" s="42"/>
      <c r="K251" s="88"/>
      <c r="L251" s="50"/>
      <c r="M251" s="2"/>
      <c r="N251" s="51"/>
      <c r="O251" s="89">
        <f>C251/B250</f>
        <v>0.80769230769230771</v>
      </c>
      <c r="P251" s="53">
        <v>23</v>
      </c>
      <c r="Q251" s="90">
        <f>P251/P250</f>
        <v>0.88461538461538458</v>
      </c>
      <c r="R251" s="90">
        <f t="shared" ref="R251" si="24">IF(P251=0,"",100%-Q251)</f>
        <v>0.11538461538461542</v>
      </c>
    </row>
    <row r="252" spans="1:19" ht="12.75" customHeight="1">
      <c r="A252" s="40">
        <v>2402</v>
      </c>
      <c r="B252" s="42"/>
      <c r="C252" s="42"/>
      <c r="D252" s="42">
        <v>14</v>
      </c>
      <c r="E252" s="42"/>
      <c r="F252" s="42"/>
      <c r="G252" s="42"/>
      <c r="H252" s="42"/>
      <c r="I252" s="42"/>
      <c r="J252" s="42"/>
      <c r="K252" s="88"/>
      <c r="L252" s="50"/>
      <c r="M252" s="2"/>
      <c r="N252" s="51"/>
      <c r="O252" s="89">
        <f>IF(D252=0,"",D252/C251)</f>
        <v>0.66666666666666663</v>
      </c>
      <c r="P252" s="53">
        <v>20</v>
      </c>
      <c r="Q252" s="90">
        <f t="shared" ref="Q252:Q257" si="25">P252/P251</f>
        <v>0.86956521739130432</v>
      </c>
      <c r="R252" s="90">
        <f t="shared" ref="R252:R257" si="26">IF(P252=0,"",100%-Q252)</f>
        <v>0.13043478260869568</v>
      </c>
      <c r="S252" s="144">
        <f>P252/P250</f>
        <v>0.76923076923076927</v>
      </c>
    </row>
    <row r="253" spans="1:19" ht="12.75" customHeight="1">
      <c r="A253" s="40">
        <v>2501</v>
      </c>
      <c r="B253" s="42"/>
      <c r="C253" s="42"/>
      <c r="D253" s="42"/>
      <c r="E253" s="42"/>
      <c r="F253" s="42"/>
      <c r="G253" s="42"/>
      <c r="H253" s="42"/>
      <c r="I253" s="42"/>
      <c r="J253" s="42"/>
      <c r="K253" s="88"/>
      <c r="L253" s="50"/>
      <c r="M253" s="2"/>
      <c r="N253" s="51"/>
      <c r="O253" s="89" t="str">
        <f>IF(F253=0,"",F253/E252)</f>
        <v/>
      </c>
      <c r="P253" s="53"/>
      <c r="Q253" s="90">
        <f t="shared" si="25"/>
        <v>0</v>
      </c>
      <c r="R253" s="90" t="str">
        <f t="shared" si="26"/>
        <v/>
      </c>
    </row>
    <row r="254" spans="1:19" ht="12.75" customHeight="1">
      <c r="A254" s="40">
        <v>2502</v>
      </c>
      <c r="B254" s="42"/>
      <c r="C254" s="42"/>
      <c r="D254" s="42"/>
      <c r="E254" s="42"/>
      <c r="F254" s="42"/>
      <c r="G254" s="42"/>
      <c r="H254" s="42"/>
      <c r="I254" s="42"/>
      <c r="J254" s="42"/>
      <c r="K254" s="88"/>
      <c r="L254" s="50"/>
      <c r="M254" s="2"/>
      <c r="N254" s="51"/>
      <c r="O254" s="89" t="str">
        <f>IF(G254=0,"",G254/F253)</f>
        <v/>
      </c>
      <c r="P254" s="53"/>
      <c r="Q254" s="90" t="e">
        <f t="shared" si="25"/>
        <v>#DIV/0!</v>
      </c>
      <c r="R254" s="90" t="str">
        <f t="shared" si="26"/>
        <v/>
      </c>
    </row>
    <row r="255" spans="1:19" ht="12.75" customHeight="1">
      <c r="A255" s="40">
        <v>2601</v>
      </c>
      <c r="B255" s="42"/>
      <c r="C255" s="42"/>
      <c r="D255" s="42"/>
      <c r="E255" s="42"/>
      <c r="F255" s="42"/>
      <c r="G255" s="42"/>
      <c r="H255" s="42"/>
      <c r="I255" s="42"/>
      <c r="J255" s="42"/>
      <c r="K255" s="88"/>
      <c r="L255" s="50"/>
      <c r="M255" s="2"/>
      <c r="N255" s="51"/>
      <c r="O255" s="89" t="str">
        <f>IF(H255=0,"",H255/G254)</f>
        <v/>
      </c>
      <c r="P255" s="53"/>
      <c r="Q255" s="90" t="e">
        <f t="shared" si="25"/>
        <v>#DIV/0!</v>
      </c>
      <c r="R255" s="90" t="str">
        <f t="shared" si="26"/>
        <v/>
      </c>
    </row>
    <row r="256" spans="1:19" ht="12.75" customHeight="1">
      <c r="A256" s="40">
        <v>2602</v>
      </c>
      <c r="B256" s="42"/>
      <c r="C256" s="42"/>
      <c r="D256" s="42"/>
      <c r="E256" s="42"/>
      <c r="F256" s="42"/>
      <c r="G256" s="42"/>
      <c r="H256" s="42"/>
      <c r="I256" s="42"/>
      <c r="J256" s="42"/>
      <c r="K256" s="88"/>
      <c r="L256" s="50"/>
      <c r="M256" s="2"/>
      <c r="N256" s="51"/>
      <c r="O256" s="89" t="str">
        <f>IF(I256=0,"",I256/H255)</f>
        <v/>
      </c>
      <c r="P256" s="53"/>
      <c r="Q256" s="90" t="e">
        <f t="shared" si="25"/>
        <v>#DIV/0!</v>
      </c>
      <c r="R256" s="90" t="str">
        <f t="shared" si="26"/>
        <v/>
      </c>
    </row>
    <row r="257" spans="1:18" ht="12.75" customHeight="1">
      <c r="A257" s="40">
        <v>2701</v>
      </c>
      <c r="B257" s="42"/>
      <c r="C257" s="42"/>
      <c r="D257" s="42"/>
      <c r="E257" s="42"/>
      <c r="F257" s="42"/>
      <c r="G257" s="42"/>
      <c r="H257" s="42"/>
      <c r="I257" s="42"/>
      <c r="J257" s="42"/>
      <c r="K257" s="88"/>
      <c r="L257" s="50"/>
      <c r="M257" s="2"/>
      <c r="N257" s="51"/>
      <c r="O257" s="91" t="str">
        <f>IF(J257=0,"",J257/I256)</f>
        <v/>
      </c>
      <c r="P257" s="53"/>
      <c r="Q257" s="90" t="e">
        <f t="shared" si="25"/>
        <v>#DIV/0!</v>
      </c>
      <c r="R257" s="92" t="str">
        <f t="shared" si="26"/>
        <v/>
      </c>
    </row>
    <row r="258" spans="1:18" ht="12.75" customHeight="1">
      <c r="A258" s="40">
        <v>2702</v>
      </c>
      <c r="B258" s="42"/>
      <c r="C258" s="42"/>
      <c r="D258" s="42"/>
      <c r="E258" s="42"/>
      <c r="F258" s="42"/>
      <c r="G258" s="42"/>
      <c r="H258" s="42"/>
      <c r="I258" s="42"/>
      <c r="J258" s="42"/>
      <c r="K258" s="88"/>
      <c r="L258" s="50"/>
      <c r="M258" s="2"/>
      <c r="N258" s="1"/>
      <c r="O258" s="83"/>
      <c r="P258" s="58"/>
      <c r="Q258" s="84"/>
      <c r="R258" s="85"/>
    </row>
    <row r="259" spans="1:18" ht="12.75" customHeight="1">
      <c r="A259" s="40">
        <v>2801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88"/>
      <c r="L259" s="50"/>
      <c r="M259" s="2"/>
      <c r="N259" s="1"/>
      <c r="O259" s="61"/>
      <c r="P259" s="62"/>
      <c r="Q259" s="63"/>
      <c r="R259" s="61"/>
    </row>
    <row r="260" spans="1:18" ht="12.75" customHeight="1">
      <c r="A260" s="40">
        <v>2802</v>
      </c>
      <c r="B260" s="42"/>
      <c r="C260" s="42"/>
      <c r="D260" s="42"/>
      <c r="E260" s="42"/>
      <c r="F260" s="42"/>
      <c r="G260" s="42"/>
      <c r="H260" s="42"/>
      <c r="I260" s="42"/>
      <c r="J260" s="42"/>
      <c r="K260" s="88"/>
      <c r="L260" s="50"/>
      <c r="M260" s="2"/>
      <c r="N260" s="1"/>
      <c r="O260" s="61"/>
      <c r="P260" s="62"/>
      <c r="Q260" s="63"/>
      <c r="R260" s="61"/>
    </row>
    <row r="261" spans="1:18" ht="12.75" customHeight="1">
      <c r="A261" s="40">
        <v>2901</v>
      </c>
      <c r="B261" s="42"/>
      <c r="C261" s="42"/>
      <c r="D261" s="42"/>
      <c r="E261" s="42"/>
      <c r="F261" s="42"/>
      <c r="G261" s="42"/>
      <c r="H261" s="42"/>
      <c r="I261" s="42"/>
      <c r="J261" s="42"/>
      <c r="K261" s="88"/>
      <c r="L261" s="50"/>
      <c r="M261" s="2"/>
      <c r="N261" s="1"/>
      <c r="O261" s="64"/>
      <c r="P261" s="65"/>
      <c r="Q261" s="66"/>
      <c r="R261" s="67"/>
    </row>
    <row r="262" spans="1:18" ht="12.75" customHeight="1">
      <c r="A262" s="40">
        <v>2902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88"/>
      <c r="L262" s="50"/>
      <c r="M262" s="2"/>
      <c r="N262" s="1"/>
      <c r="O262" s="68" t="s">
        <v>58</v>
      </c>
      <c r="P262" s="69"/>
      <c r="Q262" s="70" t="str">
        <f>IF(SUM(K251:K262)=0,"",SUM(K251:K262))</f>
        <v/>
      </c>
      <c r="R262" s="71" t="s">
        <v>10</v>
      </c>
    </row>
    <row r="263" spans="1:18" ht="12.75" customHeight="1">
      <c r="A263" s="40">
        <v>3001</v>
      </c>
      <c r="B263" s="42"/>
      <c r="C263" s="42"/>
      <c r="D263" s="42"/>
      <c r="E263" s="42"/>
      <c r="F263" s="42"/>
      <c r="G263" s="42"/>
      <c r="H263" s="42"/>
      <c r="I263" s="42"/>
      <c r="J263" s="42"/>
      <c r="K263" s="88"/>
      <c r="L263" s="50"/>
      <c r="M263" s="2"/>
      <c r="N263" s="1"/>
      <c r="O263" s="72" t="s">
        <v>60</v>
      </c>
      <c r="P263" s="73" t="str">
        <f>IF(P262/B250=0,"",P262/B250)</f>
        <v/>
      </c>
      <c r="Q263" s="74" t="e">
        <f>IF(P262/Q262=0,"",P262/Q262)</f>
        <v>#VALUE!</v>
      </c>
      <c r="R263" s="75" t="s">
        <v>61</v>
      </c>
    </row>
    <row r="264" spans="1:18" ht="12.75" customHeight="1">
      <c r="A264" s="96">
        <v>3002</v>
      </c>
      <c r="B264" s="42"/>
      <c r="C264" s="42"/>
      <c r="D264" s="42"/>
      <c r="E264" s="42"/>
      <c r="F264" s="42"/>
      <c r="G264" s="42"/>
      <c r="H264" s="42"/>
      <c r="I264" s="42"/>
      <c r="J264" s="42"/>
      <c r="K264" s="88"/>
      <c r="L264" s="76"/>
      <c r="M264" s="77"/>
      <c r="N264" s="78"/>
      <c r="O264" s="77"/>
      <c r="P264" s="78"/>
      <c r="Q264" s="78"/>
      <c r="R264" s="79"/>
    </row>
    <row r="265" spans="1:18" ht="12.75" customHeight="1">
      <c r="A265" s="28"/>
      <c r="B265" s="1"/>
      <c r="C265" s="1"/>
      <c r="D265" s="151" t="s">
        <v>83</v>
      </c>
      <c r="E265" s="152"/>
      <c r="F265" s="152"/>
      <c r="G265" s="152"/>
      <c r="H265" s="152"/>
      <c r="I265" s="152"/>
      <c r="J265" s="153"/>
      <c r="K265" s="80">
        <f>SUM(K250:K261)</f>
        <v>0</v>
      </c>
      <c r="L265" s="81" t="str">
        <f>IF(K257=0,"",K257/B250)</f>
        <v/>
      </c>
      <c r="M265" s="81" t="str">
        <f>IF(K265=0,"",K265/B250)</f>
        <v/>
      </c>
      <c r="N265" s="81" t="str">
        <f>IF(K257=0,"",M265-L265)</f>
        <v/>
      </c>
      <c r="O265" s="2"/>
      <c r="P265" s="1"/>
      <c r="Q265" s="25"/>
      <c r="R265" s="2"/>
    </row>
    <row r="266" spans="1:18" ht="12.75" customHeight="1"/>
    <row r="267" spans="1:18" ht="12.75" customHeight="1"/>
    <row r="268" spans="1:18" ht="26.25">
      <c r="B268" s="154" t="s">
        <v>72</v>
      </c>
      <c r="C268" s="155"/>
      <c r="D268" s="155"/>
      <c r="E268" s="155"/>
      <c r="F268" s="155"/>
      <c r="G268" s="155"/>
      <c r="H268" s="155"/>
      <c r="I268" s="155"/>
      <c r="J268" s="155"/>
      <c r="K268" s="39" t="s">
        <v>117</v>
      </c>
      <c r="L268" s="2"/>
      <c r="M268" s="2"/>
      <c r="N268" s="1"/>
      <c r="O268" s="2"/>
      <c r="P268" s="1"/>
      <c r="Q268" s="1"/>
      <c r="R268" s="1"/>
    </row>
    <row r="269" spans="1:18" ht="20.25">
      <c r="A269" s="156" t="s">
        <v>9</v>
      </c>
      <c r="B269" s="157" t="s">
        <v>73</v>
      </c>
      <c r="C269" s="152"/>
      <c r="D269" s="152"/>
      <c r="E269" s="152"/>
      <c r="F269" s="152"/>
      <c r="G269" s="152"/>
      <c r="H269" s="152"/>
      <c r="I269" s="152"/>
      <c r="J269" s="153"/>
      <c r="K269" s="158" t="s">
        <v>10</v>
      </c>
      <c r="L269" s="150" t="s">
        <v>2</v>
      </c>
      <c r="M269" s="150" t="s">
        <v>3</v>
      </c>
      <c r="N269" s="159" t="s">
        <v>4</v>
      </c>
      <c r="O269" s="150" t="s">
        <v>5</v>
      </c>
      <c r="P269" s="148" t="s">
        <v>6</v>
      </c>
      <c r="Q269" s="148" t="s">
        <v>7</v>
      </c>
      <c r="R269" s="150" t="s">
        <v>8</v>
      </c>
    </row>
    <row r="270" spans="1:18" ht="15.75">
      <c r="A270" s="149"/>
      <c r="B270" s="40" t="s">
        <v>74</v>
      </c>
      <c r="C270" s="40" t="s">
        <v>75</v>
      </c>
      <c r="D270" s="40" t="s">
        <v>76</v>
      </c>
      <c r="E270" s="40" t="s">
        <v>77</v>
      </c>
      <c r="F270" s="40" t="s">
        <v>78</v>
      </c>
      <c r="G270" s="40" t="s">
        <v>79</v>
      </c>
      <c r="H270" s="40" t="s">
        <v>80</v>
      </c>
      <c r="I270" s="40" t="s">
        <v>81</v>
      </c>
      <c r="J270" s="40" t="s">
        <v>82</v>
      </c>
      <c r="K270" s="149"/>
      <c r="L270" s="149"/>
      <c r="M270" s="149"/>
      <c r="N270" s="149"/>
      <c r="O270" s="149"/>
      <c r="P270" s="149"/>
      <c r="Q270" s="149"/>
      <c r="R270" s="149"/>
    </row>
    <row r="271" spans="1:18" ht="15.75">
      <c r="A271" s="40">
        <v>2401</v>
      </c>
      <c r="B271" s="41">
        <v>13</v>
      </c>
      <c r="C271" s="42"/>
      <c r="D271" s="42"/>
      <c r="E271" s="42"/>
      <c r="F271" s="42"/>
      <c r="G271" s="42"/>
      <c r="H271" s="42"/>
      <c r="I271" s="42"/>
      <c r="J271" s="42"/>
      <c r="K271" s="88"/>
      <c r="L271" s="44"/>
      <c r="M271" s="45"/>
      <c r="N271" s="46"/>
      <c r="O271" s="47"/>
      <c r="P271" s="48">
        <f>B271</f>
        <v>13</v>
      </c>
      <c r="Q271" s="49"/>
      <c r="R271" s="47"/>
    </row>
    <row r="272" spans="1:18" ht="15.75">
      <c r="A272" s="40">
        <v>2402</v>
      </c>
      <c r="B272" s="42"/>
      <c r="C272" s="42">
        <v>13</v>
      </c>
      <c r="D272" s="42"/>
      <c r="E272" s="42"/>
      <c r="F272" s="42"/>
      <c r="G272" s="42"/>
      <c r="H272" s="42"/>
      <c r="I272" s="42"/>
      <c r="J272" s="42"/>
      <c r="K272" s="88"/>
      <c r="L272" s="50"/>
      <c r="M272" s="2"/>
      <c r="N272" s="51"/>
      <c r="O272" s="89">
        <f>C272/B271</f>
        <v>1</v>
      </c>
      <c r="P272" s="53">
        <v>13</v>
      </c>
      <c r="Q272" s="90">
        <f>P272/P271</f>
        <v>1</v>
      </c>
      <c r="R272" s="90">
        <f t="shared" ref="R272:R278" si="27">IF(P272=0,"",100%-Q272)</f>
        <v>0</v>
      </c>
    </row>
    <row r="273" spans="1:19" ht="15.75">
      <c r="A273" s="40">
        <v>2501</v>
      </c>
      <c r="B273" s="42"/>
      <c r="C273" s="42"/>
      <c r="D273" s="42"/>
      <c r="E273" s="42"/>
      <c r="F273" s="42"/>
      <c r="G273" s="42"/>
      <c r="H273" s="42"/>
      <c r="I273" s="42"/>
      <c r="J273" s="42"/>
      <c r="K273" s="88"/>
      <c r="L273" s="50"/>
      <c r="M273" s="2"/>
      <c r="N273" s="51"/>
      <c r="O273" s="89" t="str">
        <f>IF(E273=0,"",E273/D272)</f>
        <v/>
      </c>
      <c r="P273" s="53"/>
      <c r="Q273" s="90">
        <f t="shared" ref="Q273:Q278" si="28">P273/P272</f>
        <v>0</v>
      </c>
      <c r="R273" s="90" t="str">
        <f t="shared" si="27"/>
        <v/>
      </c>
      <c r="S273" s="144">
        <f>P273/P271</f>
        <v>0</v>
      </c>
    </row>
    <row r="274" spans="1:19" ht="15.75">
      <c r="A274" s="40">
        <v>2502</v>
      </c>
      <c r="B274" s="42"/>
      <c r="C274" s="42"/>
      <c r="D274" s="42"/>
      <c r="E274" s="42"/>
      <c r="F274" s="42"/>
      <c r="G274" s="42"/>
      <c r="H274" s="42"/>
      <c r="I274" s="42"/>
      <c r="J274" s="42"/>
      <c r="K274" s="88"/>
      <c r="L274" s="50"/>
      <c r="M274" s="2"/>
      <c r="N274" s="51"/>
      <c r="O274" s="89" t="str">
        <f>IF(F274=0,"",F274/E273)</f>
        <v/>
      </c>
      <c r="P274" s="53"/>
      <c r="Q274" s="90" t="e">
        <f t="shared" si="28"/>
        <v>#DIV/0!</v>
      </c>
      <c r="R274" s="90" t="str">
        <f t="shared" si="27"/>
        <v/>
      </c>
    </row>
    <row r="275" spans="1:19" ht="15.75">
      <c r="A275" s="40">
        <v>2601</v>
      </c>
      <c r="B275" s="42"/>
      <c r="C275" s="42"/>
      <c r="D275" s="42"/>
      <c r="E275" s="42"/>
      <c r="F275" s="42"/>
      <c r="G275" s="42"/>
      <c r="H275" s="42"/>
      <c r="I275" s="42"/>
      <c r="J275" s="42"/>
      <c r="K275" s="88"/>
      <c r="L275" s="50"/>
      <c r="M275" s="2"/>
      <c r="N275" s="51"/>
      <c r="O275" s="89" t="str">
        <f>IF(G275=0,"",G275/F274)</f>
        <v/>
      </c>
      <c r="P275" s="53"/>
      <c r="Q275" s="90" t="e">
        <f t="shared" si="28"/>
        <v>#DIV/0!</v>
      </c>
      <c r="R275" s="90" t="str">
        <f t="shared" si="27"/>
        <v/>
      </c>
    </row>
    <row r="276" spans="1:19" ht="15.75">
      <c r="A276" s="40">
        <v>2602</v>
      </c>
      <c r="B276" s="42"/>
      <c r="C276" s="42"/>
      <c r="D276" s="42"/>
      <c r="E276" s="42"/>
      <c r="F276" s="42"/>
      <c r="G276" s="42"/>
      <c r="H276" s="42"/>
      <c r="I276" s="42"/>
      <c r="J276" s="42"/>
      <c r="K276" s="88"/>
      <c r="L276" s="50"/>
      <c r="M276" s="2"/>
      <c r="N276" s="51"/>
      <c r="O276" s="89" t="str">
        <f>IF(H276=0,"",H276/G275)</f>
        <v/>
      </c>
      <c r="P276" s="53"/>
      <c r="Q276" s="90" t="e">
        <f t="shared" si="28"/>
        <v>#DIV/0!</v>
      </c>
      <c r="R276" s="90" t="str">
        <f t="shared" si="27"/>
        <v/>
      </c>
    </row>
    <row r="277" spans="1:19" ht="15.75">
      <c r="A277" s="40">
        <v>2701</v>
      </c>
      <c r="B277" s="42"/>
      <c r="C277" s="42"/>
      <c r="D277" s="42"/>
      <c r="E277" s="42"/>
      <c r="F277" s="42"/>
      <c r="G277" s="42"/>
      <c r="H277" s="42"/>
      <c r="I277" s="42"/>
      <c r="J277" s="42"/>
      <c r="K277" s="88"/>
      <c r="L277" s="50"/>
      <c r="M277" s="2"/>
      <c r="N277" s="51"/>
      <c r="O277" s="89" t="str">
        <f>IF(I277=0,"",I277/H276)</f>
        <v/>
      </c>
      <c r="P277" s="53"/>
      <c r="Q277" s="90" t="e">
        <f t="shared" si="28"/>
        <v>#DIV/0!</v>
      </c>
      <c r="R277" s="90" t="str">
        <f t="shared" si="27"/>
        <v/>
      </c>
    </row>
    <row r="278" spans="1:19" ht="15.75">
      <c r="A278" s="40">
        <v>2702</v>
      </c>
      <c r="B278" s="42"/>
      <c r="C278" s="42"/>
      <c r="D278" s="42"/>
      <c r="E278" s="42"/>
      <c r="F278" s="42"/>
      <c r="G278" s="42"/>
      <c r="H278" s="42"/>
      <c r="I278" s="42"/>
      <c r="J278" s="42"/>
      <c r="K278" s="88"/>
      <c r="L278" s="50"/>
      <c r="M278" s="2"/>
      <c r="N278" s="51"/>
      <c r="O278" s="91" t="str">
        <f>IF(J278=0,"",J278/I277)</f>
        <v/>
      </c>
      <c r="P278" s="53"/>
      <c r="Q278" s="90" t="e">
        <f t="shared" si="28"/>
        <v>#DIV/0!</v>
      </c>
      <c r="R278" s="92" t="str">
        <f t="shared" si="27"/>
        <v/>
      </c>
    </row>
    <row r="279" spans="1:19" ht="15.75">
      <c r="A279" s="40">
        <v>2801</v>
      </c>
      <c r="B279" s="42"/>
      <c r="C279" s="42"/>
      <c r="D279" s="42"/>
      <c r="E279" s="42"/>
      <c r="F279" s="42"/>
      <c r="G279" s="42"/>
      <c r="H279" s="42"/>
      <c r="I279" s="42"/>
      <c r="J279" s="42"/>
      <c r="K279" s="88"/>
      <c r="L279" s="50"/>
      <c r="M279" s="2"/>
      <c r="N279" s="1"/>
      <c r="O279" s="83"/>
      <c r="P279" s="58"/>
      <c r="Q279" s="84"/>
      <c r="R279" s="85"/>
    </row>
    <row r="280" spans="1:19" ht="15.75">
      <c r="A280" s="40">
        <v>2802</v>
      </c>
      <c r="B280" s="42"/>
      <c r="C280" s="42"/>
      <c r="D280" s="42"/>
      <c r="E280" s="42"/>
      <c r="F280" s="42"/>
      <c r="G280" s="42"/>
      <c r="H280" s="42"/>
      <c r="I280" s="42"/>
      <c r="J280" s="42"/>
      <c r="K280" s="88"/>
      <c r="L280" s="50"/>
      <c r="M280" s="2"/>
      <c r="N280" s="1"/>
      <c r="O280" s="61"/>
      <c r="P280" s="62"/>
      <c r="Q280" s="63"/>
      <c r="R280" s="61"/>
    </row>
    <row r="281" spans="1:19" ht="15.75">
      <c r="A281" s="40">
        <v>2901</v>
      </c>
      <c r="B281" s="42"/>
      <c r="C281" s="42"/>
      <c r="D281" s="42"/>
      <c r="E281" s="42"/>
      <c r="F281" s="42"/>
      <c r="G281" s="42"/>
      <c r="H281" s="42"/>
      <c r="I281" s="42"/>
      <c r="J281" s="42"/>
      <c r="K281" s="88"/>
      <c r="L281" s="50"/>
      <c r="M281" s="2"/>
      <c r="N281" s="1"/>
      <c r="O281" s="61"/>
      <c r="P281" s="62"/>
      <c r="Q281" s="63"/>
      <c r="R281" s="61"/>
    </row>
    <row r="282" spans="1:19" ht="15.75">
      <c r="A282" s="40">
        <v>2902</v>
      </c>
      <c r="B282" s="42"/>
      <c r="C282" s="42"/>
      <c r="D282" s="42"/>
      <c r="E282" s="42"/>
      <c r="F282" s="42"/>
      <c r="G282" s="42"/>
      <c r="H282" s="42"/>
      <c r="I282" s="42"/>
      <c r="J282" s="42"/>
      <c r="K282" s="88"/>
      <c r="L282" s="50"/>
      <c r="M282" s="2"/>
      <c r="N282" s="1"/>
      <c r="O282" s="64"/>
      <c r="P282" s="65"/>
      <c r="Q282" s="66"/>
      <c r="R282" s="67"/>
    </row>
    <row r="283" spans="1:19" ht="15.75">
      <c r="A283" s="40">
        <v>3001</v>
      </c>
      <c r="B283" s="42"/>
      <c r="C283" s="42"/>
      <c r="D283" s="42"/>
      <c r="E283" s="42"/>
      <c r="F283" s="42"/>
      <c r="G283" s="42"/>
      <c r="H283" s="42"/>
      <c r="I283" s="42"/>
      <c r="J283" s="42"/>
      <c r="K283" s="88"/>
      <c r="L283" s="50"/>
      <c r="M283" s="2"/>
      <c r="N283" s="1"/>
      <c r="O283" s="68" t="s">
        <v>58</v>
      </c>
      <c r="P283" s="69"/>
      <c r="Q283" s="70" t="str">
        <f>IF(SUM(K272:K283)=0,"",SUM(K272:K283))</f>
        <v/>
      </c>
      <c r="R283" s="71" t="s">
        <v>10</v>
      </c>
    </row>
    <row r="284" spans="1:19" ht="15.75">
      <c r="A284" s="40">
        <v>3002</v>
      </c>
      <c r="B284" s="42"/>
      <c r="C284" s="42"/>
      <c r="D284" s="42"/>
      <c r="E284" s="42"/>
      <c r="F284" s="42"/>
      <c r="G284" s="42"/>
      <c r="H284" s="42"/>
      <c r="I284" s="42"/>
      <c r="J284" s="42"/>
      <c r="K284" s="88"/>
      <c r="L284" s="50"/>
      <c r="M284" s="2"/>
      <c r="N284" s="1"/>
      <c r="O284" s="72" t="s">
        <v>60</v>
      </c>
      <c r="P284" s="73" t="str">
        <f>IF(P283/B271=0,"",P283/B271)</f>
        <v/>
      </c>
      <c r="Q284" s="74" t="e">
        <f>IF(P283/Q283=0,"",P283/Q283)</f>
        <v>#VALUE!</v>
      </c>
      <c r="R284" s="75" t="s">
        <v>61</v>
      </c>
    </row>
    <row r="285" spans="1:19" ht="15.75">
      <c r="A285" s="96">
        <v>3101</v>
      </c>
      <c r="B285" s="42"/>
      <c r="C285" s="42"/>
      <c r="D285" s="42"/>
      <c r="E285" s="42"/>
      <c r="F285" s="42"/>
      <c r="G285" s="42"/>
      <c r="H285" s="42"/>
      <c r="I285" s="42"/>
      <c r="J285" s="42"/>
      <c r="K285" s="88"/>
      <c r="L285" s="76"/>
      <c r="M285" s="77"/>
      <c r="N285" s="78"/>
      <c r="O285" s="77"/>
      <c r="P285" s="78"/>
      <c r="Q285" s="78"/>
      <c r="R285" s="79"/>
    </row>
    <row r="286" spans="1:19" ht="18">
      <c r="A286" s="28"/>
      <c r="B286" s="1"/>
      <c r="C286" s="1"/>
      <c r="D286" s="151" t="s">
        <v>83</v>
      </c>
      <c r="E286" s="152"/>
      <c r="F286" s="152"/>
      <c r="G286" s="152"/>
      <c r="H286" s="152"/>
      <c r="I286" s="152"/>
      <c r="J286" s="153"/>
      <c r="K286" s="80">
        <f>SUM(K271:K282)</f>
        <v>0</v>
      </c>
      <c r="L286" s="81" t="str">
        <f>IF(K278=0,"",K278/B271)</f>
        <v/>
      </c>
      <c r="M286" s="81" t="str">
        <f>IF(K286=0,"",K286/B271)</f>
        <v/>
      </c>
      <c r="N286" s="81" t="str">
        <f>IF(K278=0,"",M286-L286)</f>
        <v/>
      </c>
      <c r="O286" s="2"/>
      <c r="P286" s="1"/>
      <c r="Q286" s="25"/>
      <c r="R286" s="2"/>
    </row>
    <row r="287" spans="1:19" ht="12.75" customHeight="1"/>
    <row r="288" spans="1:19" ht="12.75" customHeight="1"/>
    <row r="289" spans="1:19" ht="26.25">
      <c r="B289" s="154" t="s">
        <v>72</v>
      </c>
      <c r="C289" s="155"/>
      <c r="D289" s="155"/>
      <c r="E289" s="155"/>
      <c r="F289" s="155"/>
      <c r="G289" s="155"/>
      <c r="H289" s="155"/>
      <c r="I289" s="155"/>
      <c r="J289" s="155"/>
      <c r="K289" s="39" t="s">
        <v>112</v>
      </c>
      <c r="L289" s="2"/>
      <c r="M289" s="2"/>
      <c r="N289" s="1"/>
      <c r="O289" s="2"/>
      <c r="P289" s="1"/>
      <c r="Q289" s="1"/>
      <c r="R289" s="1"/>
    </row>
    <row r="290" spans="1:19" ht="20.25">
      <c r="A290" s="156" t="s">
        <v>9</v>
      </c>
      <c r="B290" s="157" t="s">
        <v>73</v>
      </c>
      <c r="C290" s="152"/>
      <c r="D290" s="152"/>
      <c r="E290" s="152"/>
      <c r="F290" s="152"/>
      <c r="G290" s="152"/>
      <c r="H290" s="152"/>
      <c r="I290" s="152"/>
      <c r="J290" s="153"/>
      <c r="K290" s="158" t="s">
        <v>10</v>
      </c>
      <c r="L290" s="150" t="s">
        <v>2</v>
      </c>
      <c r="M290" s="150" t="s">
        <v>3</v>
      </c>
      <c r="N290" s="159" t="s">
        <v>4</v>
      </c>
      <c r="O290" s="150" t="s">
        <v>5</v>
      </c>
      <c r="P290" s="148" t="s">
        <v>6</v>
      </c>
      <c r="Q290" s="148" t="s">
        <v>7</v>
      </c>
      <c r="R290" s="150" t="s">
        <v>8</v>
      </c>
    </row>
    <row r="291" spans="1:19" ht="15.75">
      <c r="A291" s="149"/>
      <c r="B291" s="40" t="s">
        <v>74</v>
      </c>
      <c r="C291" s="40" t="s">
        <v>75</v>
      </c>
      <c r="D291" s="40" t="s">
        <v>76</v>
      </c>
      <c r="E291" s="40" t="s">
        <v>77</v>
      </c>
      <c r="F291" s="40" t="s">
        <v>78</v>
      </c>
      <c r="G291" s="40" t="s">
        <v>79</v>
      </c>
      <c r="H291" s="40" t="s">
        <v>80</v>
      </c>
      <c r="I291" s="40" t="s">
        <v>81</v>
      </c>
      <c r="J291" s="40" t="s">
        <v>82</v>
      </c>
      <c r="K291" s="149"/>
      <c r="L291" s="149"/>
      <c r="M291" s="149"/>
      <c r="N291" s="149"/>
      <c r="O291" s="149"/>
      <c r="P291" s="149"/>
      <c r="Q291" s="149"/>
      <c r="R291" s="149"/>
    </row>
    <row r="292" spans="1:19" ht="15.75">
      <c r="A292" s="40">
        <v>2402</v>
      </c>
      <c r="B292" s="41">
        <v>26</v>
      </c>
      <c r="C292" s="42"/>
      <c r="D292" s="42"/>
      <c r="E292" s="42"/>
      <c r="F292" s="42"/>
      <c r="G292" s="42"/>
      <c r="H292" s="42"/>
      <c r="I292" s="42"/>
      <c r="J292" s="42"/>
      <c r="K292" s="88"/>
      <c r="L292" s="44"/>
      <c r="M292" s="45"/>
      <c r="N292" s="46"/>
      <c r="O292" s="47"/>
      <c r="P292" s="48">
        <f>B292</f>
        <v>26</v>
      </c>
      <c r="Q292" s="49"/>
      <c r="R292" s="47"/>
    </row>
    <row r="293" spans="1:19" ht="15.75">
      <c r="A293" s="40">
        <v>2501</v>
      </c>
      <c r="B293" s="42"/>
      <c r="C293" s="42"/>
      <c r="D293" s="42"/>
      <c r="E293" s="42"/>
      <c r="F293" s="42"/>
      <c r="G293" s="42"/>
      <c r="H293" s="42"/>
      <c r="I293" s="42"/>
      <c r="J293" s="42"/>
      <c r="K293" s="88"/>
      <c r="L293" s="50"/>
      <c r="M293" s="2"/>
      <c r="N293" s="51"/>
      <c r="O293" s="89">
        <f>C293/B292</f>
        <v>0</v>
      </c>
      <c r="P293" s="53"/>
      <c r="Q293" s="90">
        <f>P293/P292</f>
        <v>0</v>
      </c>
      <c r="R293" s="90" t="str">
        <f t="shared" ref="R293:R299" si="29">IF(P293=0,"",100%-Q293)</f>
        <v/>
      </c>
    </row>
    <row r="294" spans="1:19" ht="15.75">
      <c r="A294" s="40">
        <v>2502</v>
      </c>
      <c r="B294" s="42"/>
      <c r="C294" s="42"/>
      <c r="D294" s="42"/>
      <c r="E294" s="42"/>
      <c r="F294" s="42"/>
      <c r="G294" s="42"/>
      <c r="H294" s="42"/>
      <c r="I294" s="42"/>
      <c r="J294" s="42"/>
      <c r="K294" s="88"/>
      <c r="L294" s="50"/>
      <c r="M294" s="2"/>
      <c r="N294" s="51"/>
      <c r="O294" s="89" t="str">
        <f>IF(E294=0,"",E294/D293)</f>
        <v/>
      </c>
      <c r="P294" s="53"/>
      <c r="Q294" s="90" t="e">
        <f t="shared" ref="Q294:Q299" si="30">P294/P293</f>
        <v>#DIV/0!</v>
      </c>
      <c r="R294" s="90" t="str">
        <f t="shared" si="29"/>
        <v/>
      </c>
      <c r="S294" s="144">
        <f>P294/P292</f>
        <v>0</v>
      </c>
    </row>
    <row r="295" spans="1:19" ht="15.75">
      <c r="A295" s="40">
        <v>2601</v>
      </c>
      <c r="B295" s="42"/>
      <c r="C295" s="42"/>
      <c r="D295" s="42"/>
      <c r="E295" s="42"/>
      <c r="F295" s="42"/>
      <c r="G295" s="42"/>
      <c r="H295" s="42"/>
      <c r="I295" s="42"/>
      <c r="J295" s="42"/>
      <c r="K295" s="88"/>
      <c r="L295" s="50"/>
      <c r="M295" s="2"/>
      <c r="N295" s="51"/>
      <c r="O295" s="89" t="str">
        <f>IF(F295=0,"",F295/E294)</f>
        <v/>
      </c>
      <c r="P295" s="53"/>
      <c r="Q295" s="90" t="e">
        <f t="shared" si="30"/>
        <v>#DIV/0!</v>
      </c>
      <c r="R295" s="90" t="str">
        <f t="shared" si="29"/>
        <v/>
      </c>
    </row>
    <row r="296" spans="1:19" ht="15.75">
      <c r="A296" s="40">
        <v>2602</v>
      </c>
      <c r="B296" s="42"/>
      <c r="C296" s="42"/>
      <c r="D296" s="42"/>
      <c r="E296" s="42"/>
      <c r="F296" s="42"/>
      <c r="G296" s="42"/>
      <c r="H296" s="42"/>
      <c r="I296" s="42"/>
      <c r="J296" s="42"/>
      <c r="K296" s="88"/>
      <c r="L296" s="50"/>
      <c r="M296" s="2"/>
      <c r="N296" s="51"/>
      <c r="O296" s="89" t="str">
        <f>IF(G296=0,"",G296/F295)</f>
        <v/>
      </c>
      <c r="P296" s="53"/>
      <c r="Q296" s="90" t="e">
        <f t="shared" si="30"/>
        <v>#DIV/0!</v>
      </c>
      <c r="R296" s="90" t="str">
        <f t="shared" si="29"/>
        <v/>
      </c>
    </row>
    <row r="297" spans="1:19" ht="15.75">
      <c r="A297" s="40">
        <v>2701</v>
      </c>
      <c r="B297" s="42"/>
      <c r="C297" s="42"/>
      <c r="D297" s="42"/>
      <c r="E297" s="42"/>
      <c r="F297" s="42"/>
      <c r="G297" s="42"/>
      <c r="H297" s="42"/>
      <c r="I297" s="42"/>
      <c r="J297" s="42"/>
      <c r="K297" s="88"/>
      <c r="L297" s="50"/>
      <c r="M297" s="2"/>
      <c r="N297" s="51"/>
      <c r="O297" s="89" t="str">
        <f>IF(H297=0,"",H297/G296)</f>
        <v/>
      </c>
      <c r="P297" s="53"/>
      <c r="Q297" s="90" t="e">
        <f t="shared" si="30"/>
        <v>#DIV/0!</v>
      </c>
      <c r="R297" s="90" t="str">
        <f t="shared" si="29"/>
        <v/>
      </c>
    </row>
    <row r="298" spans="1:19" ht="15.75">
      <c r="A298" s="40">
        <v>2702</v>
      </c>
      <c r="B298" s="42"/>
      <c r="C298" s="42"/>
      <c r="D298" s="42"/>
      <c r="E298" s="42"/>
      <c r="F298" s="42"/>
      <c r="G298" s="42"/>
      <c r="H298" s="42"/>
      <c r="I298" s="42"/>
      <c r="J298" s="42"/>
      <c r="K298" s="88"/>
      <c r="L298" s="50"/>
      <c r="M298" s="2"/>
      <c r="N298" s="51"/>
      <c r="O298" s="89" t="str">
        <f>IF(I298=0,"",I298/H297)</f>
        <v/>
      </c>
      <c r="P298" s="53"/>
      <c r="Q298" s="90" t="e">
        <f t="shared" si="30"/>
        <v>#DIV/0!</v>
      </c>
      <c r="R298" s="90" t="str">
        <f t="shared" si="29"/>
        <v/>
      </c>
    </row>
    <row r="299" spans="1:19" ht="15.75">
      <c r="A299" s="40">
        <v>2801</v>
      </c>
      <c r="B299" s="42"/>
      <c r="C299" s="42"/>
      <c r="D299" s="42"/>
      <c r="E299" s="42"/>
      <c r="F299" s="42"/>
      <c r="G299" s="42"/>
      <c r="H299" s="42"/>
      <c r="I299" s="42"/>
      <c r="J299" s="42"/>
      <c r="K299" s="88"/>
      <c r="L299" s="50"/>
      <c r="M299" s="2"/>
      <c r="N299" s="51"/>
      <c r="O299" s="91" t="str">
        <f>IF(J299=0,"",J299/I298)</f>
        <v/>
      </c>
      <c r="P299" s="53"/>
      <c r="Q299" s="90" t="e">
        <f t="shared" si="30"/>
        <v>#DIV/0!</v>
      </c>
      <c r="R299" s="92" t="str">
        <f t="shared" si="29"/>
        <v/>
      </c>
    </row>
    <row r="300" spans="1:19" ht="15.75">
      <c r="A300" s="40">
        <v>2802</v>
      </c>
      <c r="B300" s="42"/>
      <c r="C300" s="42"/>
      <c r="D300" s="42"/>
      <c r="E300" s="42"/>
      <c r="F300" s="42"/>
      <c r="G300" s="42"/>
      <c r="H300" s="42"/>
      <c r="I300" s="42"/>
      <c r="J300" s="42"/>
      <c r="K300" s="88"/>
      <c r="L300" s="50"/>
      <c r="M300" s="2"/>
      <c r="N300" s="1"/>
      <c r="O300" s="83"/>
      <c r="P300" s="58"/>
      <c r="Q300" s="84"/>
      <c r="R300" s="85"/>
    </row>
    <row r="301" spans="1:19" ht="15.75">
      <c r="A301" s="40">
        <v>2901</v>
      </c>
      <c r="B301" s="42"/>
      <c r="C301" s="42"/>
      <c r="D301" s="42"/>
      <c r="E301" s="42"/>
      <c r="F301" s="42"/>
      <c r="G301" s="42"/>
      <c r="H301" s="42"/>
      <c r="I301" s="42"/>
      <c r="J301" s="42"/>
      <c r="K301" s="88"/>
      <c r="L301" s="50"/>
      <c r="M301" s="2"/>
      <c r="N301" s="1"/>
      <c r="O301" s="61"/>
      <c r="P301" s="62"/>
      <c r="Q301" s="63"/>
      <c r="R301" s="61"/>
    </row>
    <row r="302" spans="1:19" ht="15.75">
      <c r="A302" s="40">
        <v>2902</v>
      </c>
      <c r="B302" s="42"/>
      <c r="C302" s="42"/>
      <c r="D302" s="42"/>
      <c r="E302" s="42"/>
      <c r="F302" s="42"/>
      <c r="G302" s="42"/>
      <c r="H302" s="42"/>
      <c r="I302" s="42"/>
      <c r="J302" s="42"/>
      <c r="K302" s="88"/>
      <c r="L302" s="50"/>
      <c r="M302" s="2"/>
      <c r="N302" s="1"/>
      <c r="O302" s="61"/>
      <c r="P302" s="62"/>
      <c r="Q302" s="63"/>
      <c r="R302" s="61"/>
    </row>
    <row r="303" spans="1:19" ht="15.75">
      <c r="A303" s="40">
        <v>3001</v>
      </c>
      <c r="B303" s="42"/>
      <c r="C303" s="42"/>
      <c r="D303" s="42"/>
      <c r="E303" s="42"/>
      <c r="F303" s="42"/>
      <c r="G303" s="42"/>
      <c r="H303" s="42"/>
      <c r="I303" s="42"/>
      <c r="J303" s="42"/>
      <c r="K303" s="88"/>
      <c r="L303" s="50"/>
      <c r="M303" s="2"/>
      <c r="N303" s="1"/>
      <c r="O303" s="64"/>
      <c r="P303" s="65"/>
      <c r="Q303" s="66"/>
      <c r="R303" s="67"/>
    </row>
    <row r="304" spans="1:19" ht="15.75">
      <c r="A304" s="40">
        <v>3002</v>
      </c>
      <c r="B304" s="42"/>
      <c r="C304" s="42"/>
      <c r="D304" s="42"/>
      <c r="E304" s="42"/>
      <c r="F304" s="42"/>
      <c r="G304" s="42"/>
      <c r="H304" s="42"/>
      <c r="I304" s="42"/>
      <c r="J304" s="42"/>
      <c r="K304" s="88"/>
      <c r="L304" s="50"/>
      <c r="M304" s="2"/>
      <c r="N304" s="1"/>
      <c r="O304" s="68" t="s">
        <v>58</v>
      </c>
      <c r="P304" s="69"/>
      <c r="Q304" s="70" t="str">
        <f>IF(SUM(K293:K304)=0,"",SUM(K293:K304))</f>
        <v/>
      </c>
      <c r="R304" s="71" t="s">
        <v>10</v>
      </c>
    </row>
    <row r="305" spans="1:18" ht="15.75">
      <c r="A305" s="96">
        <v>3101</v>
      </c>
      <c r="B305" s="42"/>
      <c r="C305" s="42"/>
      <c r="D305" s="42"/>
      <c r="E305" s="42"/>
      <c r="F305" s="42"/>
      <c r="G305" s="42"/>
      <c r="H305" s="42"/>
      <c r="I305" s="42"/>
      <c r="J305" s="42"/>
      <c r="K305" s="88"/>
      <c r="L305" s="50"/>
      <c r="M305" s="2"/>
      <c r="N305" s="1"/>
      <c r="O305" s="72" t="s">
        <v>60</v>
      </c>
      <c r="P305" s="73" t="str">
        <f>IF(P304/B292=0,"",P304/B292)</f>
        <v/>
      </c>
      <c r="Q305" s="74" t="e">
        <f>IF(P304/Q304=0,"",P304/Q304)</f>
        <v>#VALUE!</v>
      </c>
      <c r="R305" s="75" t="s">
        <v>61</v>
      </c>
    </row>
    <row r="306" spans="1:18" ht="15.75">
      <c r="A306" s="96">
        <v>3102</v>
      </c>
      <c r="B306" s="42"/>
      <c r="C306" s="42"/>
      <c r="D306" s="42"/>
      <c r="E306" s="42"/>
      <c r="F306" s="42"/>
      <c r="G306" s="42"/>
      <c r="H306" s="42"/>
      <c r="I306" s="42"/>
      <c r="J306" s="42"/>
      <c r="K306" s="88"/>
      <c r="L306" s="76"/>
      <c r="M306" s="77"/>
      <c r="N306" s="78"/>
      <c r="O306" s="77"/>
      <c r="P306" s="78"/>
      <c r="Q306" s="78"/>
      <c r="R306" s="79"/>
    </row>
    <row r="307" spans="1:18" ht="18">
      <c r="A307" s="28"/>
      <c r="B307" s="1"/>
      <c r="C307" s="1"/>
      <c r="D307" s="151" t="s">
        <v>83</v>
      </c>
      <c r="E307" s="152"/>
      <c r="F307" s="152"/>
      <c r="G307" s="152"/>
      <c r="H307" s="152"/>
      <c r="I307" s="152"/>
      <c r="J307" s="153"/>
      <c r="K307" s="80">
        <f>SUM(K292:K303)</f>
        <v>0</v>
      </c>
      <c r="L307" s="81" t="str">
        <f>IF(K299=0,"",K299/B292)</f>
        <v/>
      </c>
      <c r="M307" s="81" t="str">
        <f>IF(K307=0,"",K307/B292)</f>
        <v/>
      </c>
      <c r="N307" s="81" t="str">
        <f>IF(K299=0,"",M307-L307)</f>
        <v/>
      </c>
      <c r="O307" s="2"/>
      <c r="P307" s="1"/>
      <c r="Q307" s="25"/>
      <c r="R307" s="2"/>
    </row>
    <row r="308" spans="1:18" ht="12.75" customHeight="1"/>
    <row r="309" spans="1:18" ht="12.75" customHeight="1"/>
    <row r="310" spans="1:18" ht="12.75" customHeight="1"/>
    <row r="311" spans="1:18" ht="12.75" customHeight="1"/>
    <row r="312" spans="1:18" ht="12.75" customHeight="1"/>
    <row r="313" spans="1:18" ht="12.75" customHeight="1"/>
    <row r="314" spans="1:18" ht="12.75" customHeight="1"/>
    <row r="315" spans="1:18" ht="12.75" customHeight="1"/>
    <row r="316" spans="1:18" ht="12.75" customHeight="1"/>
    <row r="317" spans="1:18" ht="12.75" customHeight="1"/>
    <row r="318" spans="1:18" ht="12.75" customHeight="1"/>
    <row r="319" spans="1:18" ht="12.75" customHeight="1"/>
    <row r="320" spans="1:18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68">
    <mergeCell ref="Q290:Q291"/>
    <mergeCell ref="R290:R291"/>
    <mergeCell ref="D307:J307"/>
    <mergeCell ref="B289:J289"/>
    <mergeCell ref="A290:A291"/>
    <mergeCell ref="B290:J290"/>
    <mergeCell ref="K290:K291"/>
    <mergeCell ref="L290:L291"/>
    <mergeCell ref="M290:M291"/>
    <mergeCell ref="N290:N291"/>
    <mergeCell ref="O290:O291"/>
    <mergeCell ref="P290:P291"/>
    <mergeCell ref="N71:N72"/>
    <mergeCell ref="O71:O72"/>
    <mergeCell ref="P71:P72"/>
    <mergeCell ref="Q71:Q72"/>
    <mergeCell ref="R71:R72"/>
    <mergeCell ref="D67:J67"/>
    <mergeCell ref="B70:J70"/>
    <mergeCell ref="A71:A72"/>
    <mergeCell ref="B71:J71"/>
    <mergeCell ref="K71:K72"/>
    <mergeCell ref="L71:L72"/>
    <mergeCell ref="M71:M72"/>
    <mergeCell ref="N93:N94"/>
    <mergeCell ref="O93:O94"/>
    <mergeCell ref="P93:P94"/>
    <mergeCell ref="Q93:Q94"/>
    <mergeCell ref="R93:R94"/>
    <mergeCell ref="D89:J89"/>
    <mergeCell ref="B92:J92"/>
    <mergeCell ref="A93:A94"/>
    <mergeCell ref="B93:J93"/>
    <mergeCell ref="K93:K94"/>
    <mergeCell ref="L93:L94"/>
    <mergeCell ref="M93:M94"/>
    <mergeCell ref="N115:N116"/>
    <mergeCell ref="O115:O116"/>
    <mergeCell ref="P115:P116"/>
    <mergeCell ref="Q115:Q116"/>
    <mergeCell ref="R115:R116"/>
    <mergeCell ref="D111:J111"/>
    <mergeCell ref="B114:J114"/>
    <mergeCell ref="A115:A116"/>
    <mergeCell ref="B115:J115"/>
    <mergeCell ref="K115:K116"/>
    <mergeCell ref="L115:L116"/>
    <mergeCell ref="M115:M116"/>
    <mergeCell ref="N137:N138"/>
    <mergeCell ref="O137:O138"/>
    <mergeCell ref="P137:P138"/>
    <mergeCell ref="Q137:Q138"/>
    <mergeCell ref="R137:R138"/>
    <mergeCell ref="D133:J133"/>
    <mergeCell ref="B136:J136"/>
    <mergeCell ref="A137:A138"/>
    <mergeCell ref="B137:J137"/>
    <mergeCell ref="K137:K138"/>
    <mergeCell ref="L137:L138"/>
    <mergeCell ref="M137:M138"/>
    <mergeCell ref="N161:N162"/>
    <mergeCell ref="O161:O162"/>
    <mergeCell ref="P161:P162"/>
    <mergeCell ref="Q161:Q162"/>
    <mergeCell ref="R161:R162"/>
    <mergeCell ref="D155:J155"/>
    <mergeCell ref="B160:J160"/>
    <mergeCell ref="A161:A162"/>
    <mergeCell ref="B161:J161"/>
    <mergeCell ref="K161:K162"/>
    <mergeCell ref="L161:L162"/>
    <mergeCell ref="M161:M162"/>
    <mergeCell ref="N184:N185"/>
    <mergeCell ref="O184:O185"/>
    <mergeCell ref="P184:P185"/>
    <mergeCell ref="Q184:Q185"/>
    <mergeCell ref="R184:R185"/>
    <mergeCell ref="D179:J179"/>
    <mergeCell ref="B183:J183"/>
    <mergeCell ref="A184:A185"/>
    <mergeCell ref="B184:J184"/>
    <mergeCell ref="K184:K185"/>
    <mergeCell ref="L184:L185"/>
    <mergeCell ref="M184:M185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N49:N50"/>
    <mergeCell ref="O49:O50"/>
    <mergeCell ref="P49:P50"/>
    <mergeCell ref="Q49:Q50"/>
    <mergeCell ref="R49:R50"/>
    <mergeCell ref="D45:J45"/>
    <mergeCell ref="B48:J48"/>
    <mergeCell ref="A49:A50"/>
    <mergeCell ref="B49:J49"/>
    <mergeCell ref="K49:K50"/>
    <mergeCell ref="L49:L50"/>
    <mergeCell ref="M49:M50"/>
    <mergeCell ref="D223:J223"/>
    <mergeCell ref="N206:N207"/>
    <mergeCell ref="O206:O207"/>
    <mergeCell ref="P206:P207"/>
    <mergeCell ref="Q206:Q207"/>
    <mergeCell ref="R206:R207"/>
    <mergeCell ref="D202:J202"/>
    <mergeCell ref="B205:J205"/>
    <mergeCell ref="A206:A207"/>
    <mergeCell ref="B206:J206"/>
    <mergeCell ref="K206:K207"/>
    <mergeCell ref="L206:L207"/>
    <mergeCell ref="M206:M207"/>
    <mergeCell ref="Q227:Q228"/>
    <mergeCell ref="R227:R228"/>
    <mergeCell ref="D244:J244"/>
    <mergeCell ref="B226:J226"/>
    <mergeCell ref="A227:A228"/>
    <mergeCell ref="B227:J227"/>
    <mergeCell ref="K227:K228"/>
    <mergeCell ref="L227:L228"/>
    <mergeCell ref="M227:M228"/>
    <mergeCell ref="N227:N228"/>
    <mergeCell ref="O227:O228"/>
    <mergeCell ref="P227:P228"/>
    <mergeCell ref="Q248:Q249"/>
    <mergeCell ref="R248:R249"/>
    <mergeCell ref="D265:J265"/>
    <mergeCell ref="B247:J247"/>
    <mergeCell ref="A248:A249"/>
    <mergeCell ref="B248:J248"/>
    <mergeCell ref="K248:K249"/>
    <mergeCell ref="L248:L249"/>
    <mergeCell ref="M248:M249"/>
    <mergeCell ref="N248:N249"/>
    <mergeCell ref="O248:O249"/>
    <mergeCell ref="P248:P249"/>
    <mergeCell ref="Q269:Q270"/>
    <mergeCell ref="R269:R270"/>
    <mergeCell ref="D286:J286"/>
    <mergeCell ref="B268:J268"/>
    <mergeCell ref="A269:A270"/>
    <mergeCell ref="B269:J269"/>
    <mergeCell ref="K269:K270"/>
    <mergeCell ref="L269:L270"/>
    <mergeCell ref="M269:M270"/>
    <mergeCell ref="N269:N270"/>
    <mergeCell ref="O269:O270"/>
    <mergeCell ref="P269:P270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Z999"/>
  <sheetViews>
    <sheetView topLeftCell="A286" workbookViewId="0">
      <selection activeCell="H287" sqref="H287"/>
    </sheetView>
  </sheetViews>
  <sheetFormatPr baseColWidth="10" defaultColWidth="12.5703125" defaultRowHeight="15" customHeight="1"/>
  <cols>
    <col min="1" max="1" width="9.140625" customWidth="1"/>
    <col min="2" max="7" width="6.7109375" customWidth="1"/>
    <col min="8" max="8" width="15.7109375" customWidth="1"/>
    <col min="9" max="11" width="11.42578125" customWidth="1"/>
    <col min="12" max="12" width="11.5703125" customWidth="1"/>
    <col min="13" max="13" width="13" customWidth="1"/>
    <col min="14" max="15" width="11.5703125" customWidth="1"/>
    <col min="16" max="16" width="8.28515625" customWidth="1"/>
    <col min="17" max="26" width="10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>
      <c r="A3" s="32"/>
      <c r="B3" s="154" t="s">
        <v>72</v>
      </c>
      <c r="C3" s="155"/>
      <c r="D3" s="155"/>
      <c r="E3" s="155"/>
      <c r="F3" s="155"/>
      <c r="G3" s="155"/>
      <c r="H3" s="121">
        <v>1202</v>
      </c>
      <c r="I3" s="122"/>
      <c r="J3" s="122"/>
      <c r="K3" s="122"/>
      <c r="L3" s="122"/>
      <c r="M3" s="1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56" t="s">
        <v>9</v>
      </c>
      <c r="B4" s="157" t="s">
        <v>73</v>
      </c>
      <c r="C4" s="152"/>
      <c r="D4" s="152"/>
      <c r="E4" s="152"/>
      <c r="F4" s="152"/>
      <c r="G4" s="152"/>
      <c r="H4" s="158" t="s">
        <v>10</v>
      </c>
      <c r="I4" s="150" t="s">
        <v>2</v>
      </c>
      <c r="J4" s="150" t="s">
        <v>3</v>
      </c>
      <c r="K4" s="159" t="s">
        <v>4</v>
      </c>
      <c r="L4" s="150" t="s">
        <v>5</v>
      </c>
      <c r="M4" s="148" t="s">
        <v>6</v>
      </c>
      <c r="N4" s="148" t="s">
        <v>7</v>
      </c>
      <c r="O4" s="150" t="s">
        <v>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49"/>
      <c r="B5" s="40" t="s">
        <v>74</v>
      </c>
      <c r="C5" s="40" t="s">
        <v>75</v>
      </c>
      <c r="D5" s="40" t="s">
        <v>76</v>
      </c>
      <c r="E5" s="40" t="s">
        <v>77</v>
      </c>
      <c r="F5" s="40" t="s">
        <v>78</v>
      </c>
      <c r="G5" s="40" t="s">
        <v>79</v>
      </c>
      <c r="H5" s="149"/>
      <c r="I5" s="149"/>
      <c r="J5" s="149"/>
      <c r="K5" s="149"/>
      <c r="L5" s="149"/>
      <c r="M5" s="149"/>
      <c r="N5" s="149"/>
      <c r="O5" s="149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0">
        <v>1202</v>
      </c>
      <c r="B6" s="42"/>
      <c r="C6" s="42"/>
      <c r="D6" s="42"/>
      <c r="E6" s="42"/>
      <c r="F6" s="42"/>
      <c r="G6" s="42"/>
      <c r="H6" s="43"/>
      <c r="I6" s="44"/>
      <c r="J6" s="45"/>
      <c r="K6" s="46"/>
      <c r="L6" s="14"/>
      <c r="M6" s="123">
        <f>B6</f>
        <v>0</v>
      </c>
      <c r="N6" s="124"/>
      <c r="O6" s="1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0">
        <v>1301</v>
      </c>
      <c r="B7" s="42"/>
      <c r="C7" s="42"/>
      <c r="D7" s="42"/>
      <c r="E7" s="42"/>
      <c r="F7" s="42"/>
      <c r="G7" s="42"/>
      <c r="H7" s="43"/>
      <c r="I7" s="50"/>
      <c r="J7" s="2"/>
      <c r="K7" s="51"/>
      <c r="L7" s="125" t="str">
        <f>IF(C7=0,"",C7/B6)</f>
        <v/>
      </c>
      <c r="M7" s="58"/>
      <c r="N7" s="126" t="str">
        <f t="shared" ref="N7:N11" si="0">IF(M7=0,"",M7/M6)</f>
        <v/>
      </c>
      <c r="O7" s="126" t="str">
        <f t="shared" ref="O7:O11" si="1">IF(M7=0,"",100%-N7)</f>
        <v/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0">
        <v>1302</v>
      </c>
      <c r="B8" s="42"/>
      <c r="C8" s="42"/>
      <c r="D8" s="42"/>
      <c r="E8" s="42"/>
      <c r="F8" s="42"/>
      <c r="G8" s="42"/>
      <c r="H8" s="43"/>
      <c r="I8" s="50"/>
      <c r="J8" s="2"/>
      <c r="K8" s="51"/>
      <c r="L8" s="127" t="str">
        <f>IF(D8=0,"",D8/C7)</f>
        <v/>
      </c>
      <c r="M8" s="58"/>
      <c r="N8" s="128" t="str">
        <f t="shared" si="0"/>
        <v/>
      </c>
      <c r="O8" s="128" t="str">
        <f t="shared" si="1"/>
        <v/>
      </c>
      <c r="P8" s="8" t="e">
        <f>M8/M6</f>
        <v>#DIV/0!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0">
        <v>1401</v>
      </c>
      <c r="B9" s="42"/>
      <c r="C9" s="42"/>
      <c r="D9" s="42"/>
      <c r="E9" s="42"/>
      <c r="F9" s="42"/>
      <c r="G9" s="42"/>
      <c r="H9" s="43"/>
      <c r="I9" s="50"/>
      <c r="J9" s="2"/>
      <c r="K9" s="51"/>
      <c r="L9" s="127" t="str">
        <f>IF(E9=0,"",E9/D8)</f>
        <v/>
      </c>
      <c r="M9" s="58"/>
      <c r="N9" s="128" t="str">
        <f t="shared" si="0"/>
        <v/>
      </c>
      <c r="O9" s="128" t="str">
        <f t="shared" si="1"/>
        <v/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0">
        <v>1402</v>
      </c>
      <c r="B10" s="42"/>
      <c r="C10" s="42"/>
      <c r="D10" s="42"/>
      <c r="E10" s="42"/>
      <c r="F10" s="42"/>
      <c r="G10" s="42"/>
      <c r="H10" s="43"/>
      <c r="I10" s="50"/>
      <c r="J10" s="2"/>
      <c r="K10" s="51"/>
      <c r="L10" s="127" t="str">
        <f>IF(F10=0,"",F10/E9)</f>
        <v/>
      </c>
      <c r="M10" s="58"/>
      <c r="N10" s="128" t="str">
        <f t="shared" si="0"/>
        <v/>
      </c>
      <c r="O10" s="128" t="str">
        <f t="shared" si="1"/>
        <v/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40">
        <v>1501</v>
      </c>
      <c r="B11" s="42"/>
      <c r="C11" s="42"/>
      <c r="D11" s="42"/>
      <c r="E11" s="42"/>
      <c r="F11" s="42"/>
      <c r="G11" s="42"/>
      <c r="H11" s="43"/>
      <c r="I11" s="50"/>
      <c r="J11" s="2"/>
      <c r="K11" s="51"/>
      <c r="L11" s="127" t="str">
        <f>IF(G11=0,"",G11/F10)</f>
        <v/>
      </c>
      <c r="M11" s="129"/>
      <c r="N11" s="128" t="str">
        <f t="shared" si="0"/>
        <v/>
      </c>
      <c r="O11" s="128" t="str">
        <f t="shared" si="1"/>
        <v/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40">
        <v>1502</v>
      </c>
      <c r="B12" s="42"/>
      <c r="C12" s="42"/>
      <c r="D12" s="42"/>
      <c r="E12" s="42"/>
      <c r="F12" s="42"/>
      <c r="G12" s="42"/>
      <c r="H12" s="43">
        <v>8</v>
      </c>
      <c r="I12" s="50"/>
      <c r="J12" s="2"/>
      <c r="K12" s="1"/>
      <c r="L12" s="57"/>
      <c r="M12" s="129"/>
      <c r="N12" s="59"/>
      <c r="O12" s="13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40">
        <v>1601</v>
      </c>
      <c r="B13" s="42"/>
      <c r="C13" s="42"/>
      <c r="D13" s="42"/>
      <c r="E13" s="42"/>
      <c r="F13" s="42"/>
      <c r="G13" s="42">
        <v>6</v>
      </c>
      <c r="H13" s="43">
        <v>5</v>
      </c>
      <c r="I13" s="50"/>
      <c r="J13" s="2"/>
      <c r="K13" s="1"/>
      <c r="L13" s="57"/>
      <c r="M13" s="129">
        <v>6</v>
      </c>
      <c r="N13" s="59"/>
      <c r="O13" s="13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40">
        <v>1602</v>
      </c>
      <c r="B14" s="42"/>
      <c r="C14" s="42"/>
      <c r="D14" s="42"/>
      <c r="E14" s="42"/>
      <c r="F14" s="42"/>
      <c r="G14" s="42">
        <v>1</v>
      </c>
      <c r="H14" s="43">
        <v>1</v>
      </c>
      <c r="I14" s="50"/>
      <c r="J14" s="2"/>
      <c r="K14" s="1"/>
      <c r="L14" s="57"/>
      <c r="M14" s="129"/>
      <c r="N14" s="59"/>
      <c r="O14" s="13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31"/>
      <c r="B15" s="42"/>
      <c r="C15" s="42"/>
      <c r="D15" s="42"/>
      <c r="E15" s="42"/>
      <c r="F15" s="42"/>
      <c r="G15" s="42"/>
      <c r="H15" s="43"/>
      <c r="I15" s="76"/>
      <c r="J15" s="77"/>
      <c r="K15" s="78"/>
      <c r="L15" s="132"/>
      <c r="M15" s="129"/>
      <c r="N15" s="133"/>
      <c r="O15" s="13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28"/>
      <c r="B16" s="1"/>
      <c r="C16" s="1"/>
      <c r="D16" s="151" t="s">
        <v>83</v>
      </c>
      <c r="E16" s="152"/>
      <c r="F16" s="152"/>
      <c r="G16" s="152"/>
      <c r="H16" s="80">
        <f>SUM(H6:H15)</f>
        <v>14</v>
      </c>
      <c r="I16" s="135" t="e">
        <f>IF(H14=0,"",H14/B6)</f>
        <v>#DIV/0!</v>
      </c>
      <c r="J16" s="135" t="e">
        <f>IF(H16=0,"",H16/B6)</f>
        <v>#DIV/0!</v>
      </c>
      <c r="K16" s="135" t="e">
        <f>IF(H14=0,"",J16-I16)</f>
        <v>#DIV/0!</v>
      </c>
      <c r="L16" s="2"/>
      <c r="M16" s="1"/>
      <c r="N16" s="25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2"/>
      <c r="J17" s="2"/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2"/>
      <c r="J18" s="2"/>
      <c r="K18" s="1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32"/>
      <c r="B19" s="154" t="s">
        <v>72</v>
      </c>
      <c r="C19" s="155"/>
      <c r="D19" s="155"/>
      <c r="E19" s="155"/>
      <c r="F19" s="155"/>
      <c r="G19" s="155"/>
      <c r="H19" s="121">
        <v>1301</v>
      </c>
      <c r="I19" s="122"/>
      <c r="J19" s="122"/>
      <c r="K19" s="122"/>
      <c r="L19" s="122"/>
      <c r="M19" s="12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56" t="s">
        <v>9</v>
      </c>
      <c r="B20" s="157" t="s">
        <v>73</v>
      </c>
      <c r="C20" s="152"/>
      <c r="D20" s="152"/>
      <c r="E20" s="152"/>
      <c r="F20" s="152"/>
      <c r="G20" s="152"/>
      <c r="H20" s="158" t="s">
        <v>10</v>
      </c>
      <c r="I20" s="150" t="s">
        <v>2</v>
      </c>
      <c r="J20" s="150" t="s">
        <v>3</v>
      </c>
      <c r="K20" s="159" t="s">
        <v>4</v>
      </c>
      <c r="L20" s="150" t="s">
        <v>5</v>
      </c>
      <c r="M20" s="148" t="s">
        <v>6</v>
      </c>
      <c r="N20" s="148" t="s">
        <v>7</v>
      </c>
      <c r="O20" s="150" t="s">
        <v>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49"/>
      <c r="B21" s="40" t="s">
        <v>74</v>
      </c>
      <c r="C21" s="40" t="s">
        <v>75</v>
      </c>
      <c r="D21" s="40" t="s">
        <v>76</v>
      </c>
      <c r="E21" s="40" t="s">
        <v>77</v>
      </c>
      <c r="F21" s="40" t="s">
        <v>78</v>
      </c>
      <c r="G21" s="40" t="s">
        <v>79</v>
      </c>
      <c r="H21" s="149"/>
      <c r="I21" s="149"/>
      <c r="J21" s="149"/>
      <c r="K21" s="149"/>
      <c r="L21" s="149"/>
      <c r="M21" s="149"/>
      <c r="N21" s="149"/>
      <c r="O21" s="14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0">
        <v>1301</v>
      </c>
      <c r="B22" s="42"/>
      <c r="C22" s="42"/>
      <c r="D22" s="42"/>
      <c r="E22" s="42"/>
      <c r="F22" s="42"/>
      <c r="G22" s="42"/>
      <c r="H22" s="43"/>
      <c r="I22" s="44"/>
      <c r="J22" s="45"/>
      <c r="K22" s="46"/>
      <c r="L22" s="14"/>
      <c r="M22" s="123">
        <f>B22</f>
        <v>0</v>
      </c>
      <c r="N22" s="124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0">
        <v>1302</v>
      </c>
      <c r="B23" s="42"/>
      <c r="C23" s="42"/>
      <c r="D23" s="42"/>
      <c r="E23" s="42"/>
      <c r="F23" s="42"/>
      <c r="G23" s="42"/>
      <c r="H23" s="43"/>
      <c r="I23" s="50"/>
      <c r="J23" s="2"/>
      <c r="K23" s="51"/>
      <c r="L23" s="125" t="str">
        <f>IF(C23=0,"",C23/B22)</f>
        <v/>
      </c>
      <c r="M23" s="58"/>
      <c r="N23" s="126" t="str">
        <f t="shared" ref="N23:N27" si="2">IF(M23=0,"",M23/M22)</f>
        <v/>
      </c>
      <c r="O23" s="126" t="str">
        <f t="shared" ref="O23:O27" si="3">IF(M23=0,"",100%-N23)</f>
        <v/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0">
        <v>1401</v>
      </c>
      <c r="B24" s="42"/>
      <c r="C24" s="42"/>
      <c r="D24" s="42"/>
      <c r="E24" s="42"/>
      <c r="F24" s="42"/>
      <c r="G24" s="42"/>
      <c r="H24" s="43"/>
      <c r="I24" s="50"/>
      <c r="J24" s="2"/>
      <c r="K24" s="51"/>
      <c r="L24" s="127" t="str">
        <f>IF(D24=0,"",D24/C23)</f>
        <v/>
      </c>
      <c r="M24" s="58"/>
      <c r="N24" s="128" t="str">
        <f t="shared" si="2"/>
        <v/>
      </c>
      <c r="O24" s="128" t="str">
        <f t="shared" si="3"/>
        <v/>
      </c>
      <c r="P24" s="8" t="e">
        <f>M24/M22</f>
        <v>#DIV/0!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0">
        <v>1402</v>
      </c>
      <c r="B25" s="42"/>
      <c r="C25" s="42"/>
      <c r="D25" s="42"/>
      <c r="E25" s="42"/>
      <c r="F25" s="42"/>
      <c r="G25" s="42"/>
      <c r="H25" s="43"/>
      <c r="I25" s="50"/>
      <c r="J25" s="2"/>
      <c r="K25" s="51"/>
      <c r="L25" s="127" t="str">
        <f>IF(E25=0,"",E25/D24)</f>
        <v/>
      </c>
      <c r="M25" s="58"/>
      <c r="N25" s="128" t="str">
        <f t="shared" si="2"/>
        <v/>
      </c>
      <c r="O25" s="128" t="str">
        <f t="shared" si="3"/>
        <v/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0">
        <v>1501</v>
      </c>
      <c r="B26" s="42"/>
      <c r="C26" s="42"/>
      <c r="D26" s="42"/>
      <c r="E26" s="42"/>
      <c r="F26" s="42"/>
      <c r="G26" s="42"/>
      <c r="H26" s="43"/>
      <c r="I26" s="50"/>
      <c r="J26" s="2"/>
      <c r="K26" s="51"/>
      <c r="L26" s="127" t="str">
        <f>IF(F26=0,"",F26/E25)</f>
        <v/>
      </c>
      <c r="M26" s="58"/>
      <c r="N26" s="128" t="str">
        <f t="shared" si="2"/>
        <v/>
      </c>
      <c r="O26" s="128" t="str">
        <f t="shared" si="3"/>
        <v/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0">
        <v>1502</v>
      </c>
      <c r="B27" s="42"/>
      <c r="C27" s="42"/>
      <c r="D27" s="42"/>
      <c r="E27" s="42"/>
      <c r="F27" s="42"/>
      <c r="G27" s="42"/>
      <c r="H27" s="43">
        <v>4</v>
      </c>
      <c r="I27" s="50"/>
      <c r="J27" s="2"/>
      <c r="K27" s="51"/>
      <c r="L27" s="127" t="str">
        <f>IF(G27=0,"",G27/F26)</f>
        <v/>
      </c>
      <c r="M27" s="129"/>
      <c r="N27" s="128" t="str">
        <f t="shared" si="2"/>
        <v/>
      </c>
      <c r="O27" s="128" t="str">
        <f t="shared" si="3"/>
        <v/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0">
        <v>1601</v>
      </c>
      <c r="B28" s="42"/>
      <c r="C28" s="42"/>
      <c r="D28" s="42"/>
      <c r="E28" s="42"/>
      <c r="F28" s="42"/>
      <c r="G28" s="42">
        <v>6</v>
      </c>
      <c r="H28" s="43">
        <v>6</v>
      </c>
      <c r="I28" s="50"/>
      <c r="J28" s="2"/>
      <c r="K28" s="1"/>
      <c r="L28" s="57"/>
      <c r="M28" s="129">
        <v>6</v>
      </c>
      <c r="N28" s="59"/>
      <c r="O28" s="13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0">
        <v>1602</v>
      </c>
      <c r="B29" s="42"/>
      <c r="C29" s="42"/>
      <c r="D29" s="42"/>
      <c r="E29" s="42"/>
      <c r="F29" s="42"/>
      <c r="G29" s="42"/>
      <c r="H29" s="43"/>
      <c r="I29" s="50"/>
      <c r="J29" s="2"/>
      <c r="K29" s="1"/>
      <c r="L29" s="57"/>
      <c r="M29" s="129"/>
      <c r="N29" s="59"/>
      <c r="O29" s="13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0">
        <v>1701</v>
      </c>
      <c r="B30" s="42"/>
      <c r="C30" s="42"/>
      <c r="D30" s="42"/>
      <c r="E30" s="42"/>
      <c r="F30" s="42"/>
      <c r="G30" s="42"/>
      <c r="H30" s="43"/>
      <c r="I30" s="50"/>
      <c r="J30" s="2"/>
      <c r="K30" s="1"/>
      <c r="L30" s="57"/>
      <c r="M30" s="129"/>
      <c r="N30" s="59"/>
      <c r="O30" s="13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31"/>
      <c r="B31" s="42"/>
      <c r="C31" s="42"/>
      <c r="D31" s="42"/>
      <c r="E31" s="42"/>
      <c r="F31" s="42"/>
      <c r="G31" s="42"/>
      <c r="H31" s="43"/>
      <c r="I31" s="76"/>
      <c r="J31" s="77"/>
      <c r="K31" s="78"/>
      <c r="L31" s="132"/>
      <c r="M31" s="129"/>
      <c r="N31" s="133"/>
      <c r="O31" s="13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28"/>
      <c r="B32" s="1"/>
      <c r="C32" s="1"/>
      <c r="D32" s="151" t="s">
        <v>83</v>
      </c>
      <c r="E32" s="152"/>
      <c r="F32" s="152"/>
      <c r="G32" s="152"/>
      <c r="H32" s="80">
        <f>SUM(H22:H31)</f>
        <v>10</v>
      </c>
      <c r="I32" s="135" t="str">
        <f>IF(H30=0,"",H30/B22)</f>
        <v/>
      </c>
      <c r="J32" s="135" t="e">
        <f>IF(H32=0,"",H32/B22)</f>
        <v>#DIV/0!</v>
      </c>
      <c r="K32" s="135" t="str">
        <f>IF(H30=0,"",J32-I32)</f>
        <v/>
      </c>
      <c r="L32" s="2"/>
      <c r="M32" s="1"/>
      <c r="N32" s="25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2"/>
      <c r="J33" s="2"/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2"/>
      <c r="J34" s="2"/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>
      <c r="A35" s="32"/>
      <c r="B35" s="154" t="s">
        <v>72</v>
      </c>
      <c r="C35" s="155"/>
      <c r="D35" s="155"/>
      <c r="E35" s="155"/>
      <c r="F35" s="155"/>
      <c r="G35" s="155"/>
      <c r="H35" s="121">
        <v>1302</v>
      </c>
      <c r="I35" s="122"/>
      <c r="J35" s="122"/>
      <c r="K35" s="122"/>
      <c r="L35" s="122"/>
      <c r="M35" s="12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56" t="s">
        <v>9</v>
      </c>
      <c r="B36" s="157" t="s">
        <v>73</v>
      </c>
      <c r="C36" s="152"/>
      <c r="D36" s="152"/>
      <c r="E36" s="152"/>
      <c r="F36" s="152"/>
      <c r="G36" s="152"/>
      <c r="H36" s="158" t="s">
        <v>10</v>
      </c>
      <c r="I36" s="150" t="s">
        <v>2</v>
      </c>
      <c r="J36" s="150" t="s">
        <v>3</v>
      </c>
      <c r="K36" s="159" t="s">
        <v>4</v>
      </c>
      <c r="L36" s="150" t="s">
        <v>5</v>
      </c>
      <c r="M36" s="148" t="s">
        <v>6</v>
      </c>
      <c r="N36" s="148" t="s">
        <v>7</v>
      </c>
      <c r="O36" s="150" t="s">
        <v>8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49"/>
      <c r="B37" s="40" t="s">
        <v>74</v>
      </c>
      <c r="C37" s="40" t="s">
        <v>75</v>
      </c>
      <c r="D37" s="40" t="s">
        <v>76</v>
      </c>
      <c r="E37" s="40" t="s">
        <v>77</v>
      </c>
      <c r="F37" s="40" t="s">
        <v>78</v>
      </c>
      <c r="G37" s="40" t="s">
        <v>79</v>
      </c>
      <c r="H37" s="149"/>
      <c r="I37" s="149"/>
      <c r="J37" s="149"/>
      <c r="K37" s="149"/>
      <c r="L37" s="149"/>
      <c r="M37" s="149"/>
      <c r="N37" s="149"/>
      <c r="O37" s="14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0">
        <v>1302</v>
      </c>
      <c r="B38" s="42"/>
      <c r="C38" s="42"/>
      <c r="D38" s="42"/>
      <c r="E38" s="42"/>
      <c r="F38" s="42"/>
      <c r="G38" s="42"/>
      <c r="H38" s="43"/>
      <c r="I38" s="44"/>
      <c r="J38" s="45"/>
      <c r="K38" s="46"/>
      <c r="L38" s="14"/>
      <c r="M38" s="123">
        <f>B38</f>
        <v>0</v>
      </c>
      <c r="N38" s="124"/>
      <c r="O38" s="1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0">
        <v>1401</v>
      </c>
      <c r="B39" s="42"/>
      <c r="C39" s="42"/>
      <c r="D39" s="42"/>
      <c r="E39" s="42"/>
      <c r="F39" s="42"/>
      <c r="G39" s="42"/>
      <c r="H39" s="43"/>
      <c r="I39" s="50"/>
      <c r="J39" s="2"/>
      <c r="K39" s="51"/>
      <c r="L39" s="125" t="str">
        <f>IF(C39=0,"",C39/B38)</f>
        <v/>
      </c>
      <c r="M39" s="58"/>
      <c r="N39" s="126" t="str">
        <f t="shared" ref="N39:N43" si="4">IF(M39=0,"",M39/M38)</f>
        <v/>
      </c>
      <c r="O39" s="126" t="str">
        <f t="shared" ref="O39:O43" si="5">IF(M39=0,"",100%-N39)</f>
        <v/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0">
        <v>1402</v>
      </c>
      <c r="B40" s="42"/>
      <c r="C40" s="42"/>
      <c r="D40" s="42"/>
      <c r="E40" s="42"/>
      <c r="F40" s="42"/>
      <c r="G40" s="42"/>
      <c r="H40" s="43"/>
      <c r="I40" s="50"/>
      <c r="J40" s="2"/>
      <c r="K40" s="51"/>
      <c r="L40" s="127" t="str">
        <f>IF(D40=0,"",D40/C39)</f>
        <v/>
      </c>
      <c r="M40" s="58"/>
      <c r="N40" s="128" t="str">
        <f t="shared" si="4"/>
        <v/>
      </c>
      <c r="O40" s="128" t="str">
        <f t="shared" si="5"/>
        <v/>
      </c>
      <c r="P40" s="8" t="e">
        <f>M40/M38</f>
        <v>#DIV/0!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0">
        <v>1501</v>
      </c>
      <c r="B41" s="42"/>
      <c r="C41" s="42"/>
      <c r="D41" s="42"/>
      <c r="E41" s="42"/>
      <c r="F41" s="42"/>
      <c r="G41" s="42"/>
      <c r="H41" s="43"/>
      <c r="I41" s="50"/>
      <c r="J41" s="2"/>
      <c r="K41" s="51"/>
      <c r="L41" s="127" t="str">
        <f>IF(E41=0,"",E41/D40)</f>
        <v/>
      </c>
      <c r="M41" s="58"/>
      <c r="N41" s="128" t="str">
        <f t="shared" si="4"/>
        <v/>
      </c>
      <c r="O41" s="128" t="str">
        <f t="shared" si="5"/>
        <v/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0">
        <v>1502</v>
      </c>
      <c r="B42" s="42"/>
      <c r="C42" s="42"/>
      <c r="D42" s="42"/>
      <c r="E42" s="42"/>
      <c r="F42" s="42"/>
      <c r="G42" s="42"/>
      <c r="H42" s="43"/>
      <c r="I42" s="50"/>
      <c r="J42" s="2"/>
      <c r="K42" s="51"/>
      <c r="L42" s="127" t="str">
        <f>IF(F42=0,"",F42/E41)</f>
        <v/>
      </c>
      <c r="M42" s="58"/>
      <c r="N42" s="128" t="str">
        <f t="shared" si="4"/>
        <v/>
      </c>
      <c r="O42" s="128" t="str">
        <f t="shared" si="5"/>
        <v/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40">
        <v>1601</v>
      </c>
      <c r="B43" s="42"/>
      <c r="C43" s="42"/>
      <c r="D43" s="42"/>
      <c r="E43" s="42"/>
      <c r="F43" s="42"/>
      <c r="G43" s="42">
        <v>64</v>
      </c>
      <c r="H43" s="43">
        <v>51</v>
      </c>
      <c r="I43" s="50"/>
      <c r="J43" s="2"/>
      <c r="K43" s="51"/>
      <c r="L43" s="127" t="e">
        <f>IF(G43=0,"",G43/F42)</f>
        <v>#DIV/0!</v>
      </c>
      <c r="M43" s="129">
        <v>83</v>
      </c>
      <c r="N43" s="128" t="e">
        <f t="shared" si="4"/>
        <v>#DIV/0!</v>
      </c>
      <c r="O43" s="128" t="e">
        <f t="shared" si="5"/>
        <v>#DIV/0!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40">
        <v>1602</v>
      </c>
      <c r="B44" s="42"/>
      <c r="C44" s="42"/>
      <c r="D44" s="42"/>
      <c r="E44" s="42"/>
      <c r="F44" s="42"/>
      <c r="G44" s="42">
        <v>18</v>
      </c>
      <c r="H44" s="43">
        <v>11</v>
      </c>
      <c r="I44" s="50"/>
      <c r="J44" s="2"/>
      <c r="K44" s="1"/>
      <c r="L44" s="57"/>
      <c r="M44" s="129">
        <v>24</v>
      </c>
      <c r="N44" s="59"/>
      <c r="O44" s="13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40">
        <v>1701</v>
      </c>
      <c r="B45" s="42"/>
      <c r="C45" s="42"/>
      <c r="D45" s="42"/>
      <c r="E45" s="42"/>
      <c r="F45" s="42"/>
      <c r="G45" s="42">
        <v>6</v>
      </c>
      <c r="H45" s="43">
        <v>3</v>
      </c>
      <c r="I45" s="50"/>
      <c r="J45" s="2"/>
      <c r="K45" s="1"/>
      <c r="L45" s="57"/>
      <c r="M45" s="129">
        <v>8</v>
      </c>
      <c r="N45" s="59"/>
      <c r="O45" s="13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40">
        <v>1702</v>
      </c>
      <c r="B46" s="42"/>
      <c r="C46" s="42"/>
      <c r="D46" s="42"/>
      <c r="E46" s="42"/>
      <c r="F46" s="42"/>
      <c r="G46" s="42">
        <v>1</v>
      </c>
      <c r="H46" s="43"/>
      <c r="I46" s="50"/>
      <c r="J46" s="2"/>
      <c r="K46" s="1"/>
      <c r="L46" s="57"/>
      <c r="M46" s="129">
        <v>1</v>
      </c>
      <c r="N46" s="59"/>
      <c r="O46" s="13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1"/>
      <c r="B47" s="42"/>
      <c r="C47" s="42"/>
      <c r="D47" s="42"/>
      <c r="E47" s="42"/>
      <c r="F47" s="42"/>
      <c r="G47" s="42"/>
      <c r="H47" s="43"/>
      <c r="I47" s="76"/>
      <c r="J47" s="77"/>
      <c r="K47" s="78"/>
      <c r="L47" s="132"/>
      <c r="M47" s="129"/>
      <c r="N47" s="133"/>
      <c r="O47" s="13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28"/>
      <c r="B48" s="1"/>
      <c r="C48" s="1"/>
      <c r="D48" s="151" t="s">
        <v>83</v>
      </c>
      <c r="E48" s="152"/>
      <c r="F48" s="152"/>
      <c r="G48" s="152"/>
      <c r="H48" s="80">
        <f>SUM(H38:H47)</f>
        <v>65</v>
      </c>
      <c r="I48" s="135" t="str">
        <f>IF(H46=0,"",H46/B38)</f>
        <v/>
      </c>
      <c r="J48" s="135" t="e">
        <f>IF(H48=0,"",H48/B38)</f>
        <v>#DIV/0!</v>
      </c>
      <c r="K48" s="135" t="str">
        <f>IF(H46=0,"",J48-I48)</f>
        <v/>
      </c>
      <c r="L48" s="2"/>
      <c r="M48" s="1"/>
      <c r="N48" s="25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2"/>
      <c r="J49" s="2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2"/>
      <c r="J50" s="2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6.25" customHeight="1">
      <c r="A51" s="32"/>
      <c r="B51" s="154" t="s">
        <v>72</v>
      </c>
      <c r="C51" s="155"/>
      <c r="D51" s="155"/>
      <c r="E51" s="155"/>
      <c r="F51" s="155"/>
      <c r="G51" s="155"/>
      <c r="H51" s="121">
        <v>1401</v>
      </c>
      <c r="I51" s="122"/>
      <c r="J51" s="122"/>
      <c r="K51" s="122"/>
      <c r="L51" s="122"/>
      <c r="M51" s="12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56" t="s">
        <v>9</v>
      </c>
      <c r="B52" s="157" t="s">
        <v>73</v>
      </c>
      <c r="C52" s="152"/>
      <c r="D52" s="152"/>
      <c r="E52" s="152"/>
      <c r="F52" s="152"/>
      <c r="G52" s="152"/>
      <c r="H52" s="158" t="s">
        <v>10</v>
      </c>
      <c r="I52" s="150" t="s">
        <v>2</v>
      </c>
      <c r="J52" s="150" t="s">
        <v>3</v>
      </c>
      <c r="K52" s="159" t="s">
        <v>4</v>
      </c>
      <c r="L52" s="150" t="s">
        <v>5</v>
      </c>
      <c r="M52" s="148" t="s">
        <v>6</v>
      </c>
      <c r="N52" s="148" t="s">
        <v>7</v>
      </c>
      <c r="O52" s="150" t="s">
        <v>8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49"/>
      <c r="B53" s="40" t="s">
        <v>74</v>
      </c>
      <c r="C53" s="40" t="s">
        <v>75</v>
      </c>
      <c r="D53" s="40" t="s">
        <v>76</v>
      </c>
      <c r="E53" s="40" t="s">
        <v>77</v>
      </c>
      <c r="F53" s="40" t="s">
        <v>78</v>
      </c>
      <c r="G53" s="40" t="s">
        <v>79</v>
      </c>
      <c r="H53" s="149"/>
      <c r="I53" s="149"/>
      <c r="J53" s="149"/>
      <c r="K53" s="149"/>
      <c r="L53" s="149"/>
      <c r="M53" s="149"/>
      <c r="N53" s="149"/>
      <c r="O53" s="149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40">
        <v>1401</v>
      </c>
      <c r="B54" s="42"/>
      <c r="C54" s="42"/>
      <c r="D54" s="42"/>
      <c r="E54" s="42"/>
      <c r="F54" s="42"/>
      <c r="G54" s="42"/>
      <c r="H54" s="43"/>
      <c r="I54" s="44"/>
      <c r="J54" s="45"/>
      <c r="K54" s="46"/>
      <c r="L54" s="14"/>
      <c r="M54" s="123">
        <f>B54</f>
        <v>0</v>
      </c>
      <c r="N54" s="124"/>
      <c r="O54" s="1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40">
        <v>1402</v>
      </c>
      <c r="B55" s="42"/>
      <c r="C55" s="42"/>
      <c r="D55" s="42"/>
      <c r="E55" s="42"/>
      <c r="F55" s="42"/>
      <c r="G55" s="42"/>
      <c r="H55" s="43"/>
      <c r="I55" s="50"/>
      <c r="J55" s="2"/>
      <c r="K55" s="51"/>
      <c r="L55" s="125" t="str">
        <f>IF(C55=0,"",C55/B54)</f>
        <v/>
      </c>
      <c r="M55" s="58"/>
      <c r="N55" s="126" t="str">
        <f t="shared" ref="N55:N59" si="6">IF(M55=0,"",M55/M54)</f>
        <v/>
      </c>
      <c r="O55" s="126" t="str">
        <f t="shared" ref="O55:O59" si="7">IF(M55=0,"",100%-N55)</f>
        <v/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40">
        <v>1501</v>
      </c>
      <c r="B56" s="42"/>
      <c r="C56" s="42"/>
      <c r="D56" s="42"/>
      <c r="E56" s="42"/>
      <c r="F56" s="42"/>
      <c r="G56" s="42"/>
      <c r="H56" s="43"/>
      <c r="I56" s="50"/>
      <c r="J56" s="2"/>
      <c r="K56" s="51"/>
      <c r="L56" s="127" t="str">
        <f>IF(D56=0,"",D56/C55)</f>
        <v/>
      </c>
      <c r="M56" s="58"/>
      <c r="N56" s="128" t="str">
        <f t="shared" si="6"/>
        <v/>
      </c>
      <c r="O56" s="128" t="str">
        <f t="shared" si="7"/>
        <v/>
      </c>
      <c r="P56" s="8" t="e">
        <f>M56/M54</f>
        <v>#DIV/0!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40">
        <v>1502</v>
      </c>
      <c r="B57" s="42"/>
      <c r="C57" s="42"/>
      <c r="D57" s="42"/>
      <c r="E57" s="42"/>
      <c r="F57" s="42"/>
      <c r="G57" s="42"/>
      <c r="H57" s="43"/>
      <c r="I57" s="50"/>
      <c r="J57" s="2"/>
      <c r="K57" s="51"/>
      <c r="L57" s="127" t="str">
        <f>IF(E57=0,"",E57/D56)</f>
        <v/>
      </c>
      <c r="M57" s="58"/>
      <c r="N57" s="128" t="str">
        <f t="shared" si="6"/>
        <v/>
      </c>
      <c r="O57" s="128" t="str">
        <f t="shared" si="7"/>
        <v/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40">
        <v>1601</v>
      </c>
      <c r="B58" s="42"/>
      <c r="C58" s="42"/>
      <c r="D58" s="42"/>
      <c r="E58" s="42"/>
      <c r="F58" s="42">
        <v>7</v>
      </c>
      <c r="G58" s="42"/>
      <c r="H58" s="43"/>
      <c r="I58" s="50"/>
      <c r="J58" s="2"/>
      <c r="K58" s="51"/>
      <c r="L58" s="127" t="e">
        <f>IF(F58=0,"",F58/E57)</f>
        <v>#DIV/0!</v>
      </c>
      <c r="M58" s="58">
        <v>8</v>
      </c>
      <c r="N58" s="128" t="e">
        <f t="shared" si="6"/>
        <v>#DIV/0!</v>
      </c>
      <c r="O58" s="128" t="e">
        <f t="shared" si="7"/>
        <v>#DIV/0!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40">
        <v>1602</v>
      </c>
      <c r="B59" s="42"/>
      <c r="C59" s="42"/>
      <c r="D59" s="42"/>
      <c r="E59" s="42"/>
      <c r="F59" s="42"/>
      <c r="G59" s="42">
        <v>6</v>
      </c>
      <c r="H59" s="43"/>
      <c r="I59" s="50"/>
      <c r="J59" s="2"/>
      <c r="K59" s="51"/>
      <c r="L59" s="127">
        <f>IF(G59=0,"",G59/F58)</f>
        <v>0.8571428571428571</v>
      </c>
      <c r="M59" s="129">
        <v>6</v>
      </c>
      <c r="N59" s="128">
        <f t="shared" si="6"/>
        <v>0.75</v>
      </c>
      <c r="O59" s="128">
        <f t="shared" si="7"/>
        <v>0.25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40">
        <v>1701</v>
      </c>
      <c r="B60" s="42"/>
      <c r="C60" s="42"/>
      <c r="D60" s="42"/>
      <c r="E60" s="42"/>
      <c r="F60" s="42"/>
      <c r="G60" s="42">
        <v>1</v>
      </c>
      <c r="H60" s="43">
        <v>1</v>
      </c>
      <c r="I60" s="50"/>
      <c r="J60" s="2"/>
      <c r="K60" s="1"/>
      <c r="L60" s="57"/>
      <c r="M60" s="129">
        <v>1</v>
      </c>
      <c r="N60" s="59"/>
      <c r="O60" s="13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1"/>
      <c r="B61" s="42"/>
      <c r="C61" s="42"/>
      <c r="D61" s="42"/>
      <c r="E61" s="42"/>
      <c r="F61" s="42"/>
      <c r="G61" s="42"/>
      <c r="H61" s="43"/>
      <c r="I61" s="50"/>
      <c r="J61" s="2"/>
      <c r="K61" s="1"/>
      <c r="L61" s="57"/>
      <c r="M61" s="129"/>
      <c r="N61" s="59"/>
      <c r="O61" s="13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1"/>
      <c r="B62" s="42"/>
      <c r="C62" s="42"/>
      <c r="D62" s="42"/>
      <c r="E62" s="42"/>
      <c r="F62" s="42"/>
      <c r="G62" s="42"/>
      <c r="H62" s="43"/>
      <c r="I62" s="50"/>
      <c r="J62" s="2"/>
      <c r="K62" s="1"/>
      <c r="L62" s="57"/>
      <c r="M62" s="129"/>
      <c r="N62" s="59"/>
      <c r="O62" s="13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1"/>
      <c r="B63" s="42"/>
      <c r="C63" s="42"/>
      <c r="D63" s="42"/>
      <c r="E63" s="42"/>
      <c r="F63" s="42"/>
      <c r="G63" s="42"/>
      <c r="H63" s="43"/>
      <c r="I63" s="76"/>
      <c r="J63" s="77"/>
      <c r="K63" s="78"/>
      <c r="L63" s="132"/>
      <c r="M63" s="129"/>
      <c r="N63" s="133"/>
      <c r="O63" s="13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28"/>
      <c r="B64" s="1"/>
      <c r="C64" s="1"/>
      <c r="D64" s="151" t="s">
        <v>83</v>
      </c>
      <c r="E64" s="152"/>
      <c r="F64" s="152"/>
      <c r="G64" s="152"/>
      <c r="H64" s="80">
        <f>SUM(H54:H63)</f>
        <v>1</v>
      </c>
      <c r="I64" s="135"/>
      <c r="J64" s="135"/>
      <c r="K64" s="135" t="str">
        <f>IF(H62=0,"",J64-I64)</f>
        <v/>
      </c>
      <c r="L64" s="2"/>
      <c r="M64" s="1"/>
      <c r="N64" s="25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2"/>
      <c r="J65" s="2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2"/>
      <c r="J66" s="2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6.25" customHeight="1">
      <c r="A67" s="32"/>
      <c r="B67" s="154" t="s">
        <v>72</v>
      </c>
      <c r="C67" s="155"/>
      <c r="D67" s="155"/>
      <c r="E67" s="155"/>
      <c r="F67" s="155"/>
      <c r="G67" s="155"/>
      <c r="H67" s="121">
        <v>1402</v>
      </c>
      <c r="I67" s="122"/>
      <c r="J67" s="122"/>
      <c r="K67" s="122"/>
      <c r="L67" s="122"/>
      <c r="M67" s="12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56" t="s">
        <v>9</v>
      </c>
      <c r="B68" s="157" t="s">
        <v>73</v>
      </c>
      <c r="C68" s="152"/>
      <c r="D68" s="152"/>
      <c r="E68" s="152"/>
      <c r="F68" s="152"/>
      <c r="G68" s="152"/>
      <c r="H68" s="158" t="s">
        <v>10</v>
      </c>
      <c r="I68" s="150" t="s">
        <v>2</v>
      </c>
      <c r="J68" s="150" t="s">
        <v>3</v>
      </c>
      <c r="K68" s="159" t="s">
        <v>4</v>
      </c>
      <c r="L68" s="150" t="s">
        <v>5</v>
      </c>
      <c r="M68" s="148" t="s">
        <v>6</v>
      </c>
      <c r="N68" s="148" t="s">
        <v>7</v>
      </c>
      <c r="O68" s="150" t="s">
        <v>8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49"/>
      <c r="B69" s="40" t="s">
        <v>74</v>
      </c>
      <c r="C69" s="40" t="s">
        <v>75</v>
      </c>
      <c r="D69" s="40" t="s">
        <v>76</v>
      </c>
      <c r="E69" s="40" t="s">
        <v>77</v>
      </c>
      <c r="F69" s="40" t="s">
        <v>78</v>
      </c>
      <c r="G69" s="40" t="s">
        <v>79</v>
      </c>
      <c r="H69" s="149"/>
      <c r="I69" s="149"/>
      <c r="J69" s="149"/>
      <c r="K69" s="149"/>
      <c r="L69" s="149"/>
      <c r="M69" s="149"/>
      <c r="N69" s="149"/>
      <c r="O69" s="14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40">
        <v>1402</v>
      </c>
      <c r="B70" s="42"/>
      <c r="C70" s="42"/>
      <c r="D70" s="42"/>
      <c r="E70" s="42"/>
      <c r="F70" s="42"/>
      <c r="G70" s="42"/>
      <c r="H70" s="43"/>
      <c r="I70" s="44"/>
      <c r="J70" s="45"/>
      <c r="K70" s="46"/>
      <c r="L70" s="14"/>
      <c r="M70" s="123">
        <f>B70</f>
        <v>0</v>
      </c>
      <c r="N70" s="124"/>
      <c r="O70" s="1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40">
        <v>1501</v>
      </c>
      <c r="B71" s="42"/>
      <c r="C71" s="42"/>
      <c r="D71" s="42"/>
      <c r="E71" s="42"/>
      <c r="F71" s="42"/>
      <c r="G71" s="42"/>
      <c r="H71" s="43"/>
      <c r="I71" s="50"/>
      <c r="J71" s="2"/>
      <c r="K71" s="51"/>
      <c r="L71" s="125" t="str">
        <f>IF(C71=0,"",C71/B70)</f>
        <v/>
      </c>
      <c r="M71" s="58"/>
      <c r="N71" s="126" t="str">
        <f t="shared" ref="N71:N75" si="8">IF(M71=0,"",M71/M70)</f>
        <v/>
      </c>
      <c r="O71" s="126" t="str">
        <f t="shared" ref="O71:O75" si="9">IF(M71=0,"",100%-N71)</f>
        <v/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40">
        <v>1502</v>
      </c>
      <c r="B72" s="42"/>
      <c r="C72" s="42"/>
      <c r="D72" s="42"/>
      <c r="E72" s="42"/>
      <c r="F72" s="42"/>
      <c r="G72" s="42"/>
      <c r="H72" s="43"/>
      <c r="I72" s="50"/>
      <c r="J72" s="2"/>
      <c r="K72" s="51"/>
      <c r="L72" s="127" t="str">
        <f>IF(D72=0,"",D72/C71)</f>
        <v/>
      </c>
      <c r="M72" s="58"/>
      <c r="N72" s="128" t="str">
        <f t="shared" si="8"/>
        <v/>
      </c>
      <c r="O72" s="128" t="str">
        <f t="shared" si="9"/>
        <v/>
      </c>
      <c r="P72" s="8" t="e">
        <f>M72/M70</f>
        <v>#DIV/0!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0">
        <v>1601</v>
      </c>
      <c r="B73" s="42"/>
      <c r="C73" s="42"/>
      <c r="D73" s="42"/>
      <c r="E73" s="42">
        <v>48</v>
      </c>
      <c r="F73" s="42"/>
      <c r="G73" s="42"/>
      <c r="H73" s="43"/>
      <c r="I73" s="50"/>
      <c r="J73" s="2"/>
      <c r="K73" s="51"/>
      <c r="L73" s="127" t="e">
        <f>IF(E73=0,"",E73/D72)</f>
        <v>#DIV/0!</v>
      </c>
      <c r="M73" s="58">
        <v>54</v>
      </c>
      <c r="N73" s="128" t="e">
        <f t="shared" si="8"/>
        <v>#DIV/0!</v>
      </c>
      <c r="O73" s="128" t="e">
        <f t="shared" si="9"/>
        <v>#DIV/0!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40">
        <v>1602</v>
      </c>
      <c r="B74" s="42"/>
      <c r="C74" s="42"/>
      <c r="D74" s="42"/>
      <c r="E74" s="42"/>
      <c r="F74" s="42">
        <v>46</v>
      </c>
      <c r="G74" s="42"/>
      <c r="H74" s="43"/>
      <c r="I74" s="50"/>
      <c r="J74" s="2"/>
      <c r="K74" s="51"/>
      <c r="L74" s="127">
        <f>IF(F74=0,"",F74/E73)</f>
        <v>0.95833333333333337</v>
      </c>
      <c r="M74" s="58">
        <v>50</v>
      </c>
      <c r="N74" s="128">
        <f t="shared" si="8"/>
        <v>0.92592592592592593</v>
      </c>
      <c r="O74" s="128">
        <f t="shared" si="9"/>
        <v>7.407407407407407E-2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40">
        <v>1701</v>
      </c>
      <c r="B75" s="42"/>
      <c r="C75" s="42"/>
      <c r="D75" s="42"/>
      <c r="E75" s="42"/>
      <c r="F75" s="42"/>
      <c r="G75" s="42">
        <v>43</v>
      </c>
      <c r="H75" s="43">
        <v>29</v>
      </c>
      <c r="I75" s="50"/>
      <c r="J75" s="2"/>
      <c r="K75" s="51"/>
      <c r="L75" s="127">
        <f>IF(G75=0,"",G75/F74)</f>
        <v>0.93478260869565222</v>
      </c>
      <c r="M75" s="129">
        <v>48</v>
      </c>
      <c r="N75" s="128">
        <f t="shared" si="8"/>
        <v>0.96</v>
      </c>
      <c r="O75" s="128">
        <f t="shared" si="9"/>
        <v>4.0000000000000036E-2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31" t="s">
        <v>87</v>
      </c>
      <c r="B76" s="42"/>
      <c r="C76" s="42"/>
      <c r="D76" s="42"/>
      <c r="E76" s="42"/>
      <c r="F76" s="42"/>
      <c r="G76" s="42">
        <v>7</v>
      </c>
      <c r="H76" s="43"/>
      <c r="I76" s="50"/>
      <c r="J76" s="2"/>
      <c r="K76" s="1"/>
      <c r="L76" s="57"/>
      <c r="M76" s="129">
        <v>7</v>
      </c>
      <c r="N76" s="59"/>
      <c r="O76" s="13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31" t="s">
        <v>88</v>
      </c>
      <c r="B77" s="42"/>
      <c r="C77" s="42"/>
      <c r="D77" s="42"/>
      <c r="E77" s="42"/>
      <c r="F77" s="42"/>
      <c r="G77" s="42">
        <v>5</v>
      </c>
      <c r="H77" s="43">
        <v>7</v>
      </c>
      <c r="I77" s="50"/>
      <c r="J77" s="2"/>
      <c r="K77" s="1"/>
      <c r="L77" s="57"/>
      <c r="M77" s="129">
        <v>7</v>
      </c>
      <c r="N77" s="59"/>
      <c r="O77" s="13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31"/>
      <c r="B78" s="42"/>
      <c r="C78" s="42"/>
      <c r="D78" s="42"/>
      <c r="E78" s="42"/>
      <c r="F78" s="42"/>
      <c r="G78" s="42"/>
      <c r="H78" s="43"/>
      <c r="I78" s="50"/>
      <c r="J78" s="2"/>
      <c r="K78" s="1"/>
      <c r="L78" s="57"/>
      <c r="M78" s="129"/>
      <c r="N78" s="59"/>
      <c r="O78" s="13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31"/>
      <c r="B79" s="42"/>
      <c r="C79" s="42"/>
      <c r="D79" s="42"/>
      <c r="E79" s="42"/>
      <c r="F79" s="42"/>
      <c r="G79" s="42"/>
      <c r="H79" s="43"/>
      <c r="I79" s="76"/>
      <c r="J79" s="77"/>
      <c r="K79" s="78"/>
      <c r="L79" s="132"/>
      <c r="M79" s="129"/>
      <c r="N79" s="133"/>
      <c r="O79" s="13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28"/>
      <c r="B80" s="1"/>
      <c r="C80" s="1"/>
      <c r="D80" s="151" t="s">
        <v>83</v>
      </c>
      <c r="E80" s="152"/>
      <c r="F80" s="152"/>
      <c r="G80" s="152"/>
      <c r="H80" s="80">
        <f>SUM(H70:H79)</f>
        <v>36</v>
      </c>
      <c r="I80" s="135"/>
      <c r="J80" s="135"/>
      <c r="K80" s="135" t="str">
        <f>IF(H78=0,"",J80-I80)</f>
        <v/>
      </c>
      <c r="L80" s="2"/>
      <c r="M80" s="1"/>
      <c r="N80" s="25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2"/>
      <c r="J81" s="2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2"/>
      <c r="J82" s="2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6.25" customHeight="1">
      <c r="A83" s="32"/>
      <c r="B83" s="154" t="s">
        <v>72</v>
      </c>
      <c r="C83" s="155"/>
      <c r="D83" s="155"/>
      <c r="E83" s="155"/>
      <c r="F83" s="155"/>
      <c r="G83" s="155"/>
      <c r="H83" s="121">
        <v>1501</v>
      </c>
      <c r="I83" s="122"/>
      <c r="J83" s="122"/>
      <c r="K83" s="136" t="s">
        <v>109</v>
      </c>
      <c r="L83" s="122"/>
      <c r="M83" s="12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56" t="s">
        <v>9</v>
      </c>
      <c r="B84" s="157" t="s">
        <v>73</v>
      </c>
      <c r="C84" s="152"/>
      <c r="D84" s="152"/>
      <c r="E84" s="152"/>
      <c r="F84" s="152"/>
      <c r="G84" s="152"/>
      <c r="H84" s="158" t="s">
        <v>10</v>
      </c>
      <c r="I84" s="150" t="s">
        <v>2</v>
      </c>
      <c r="J84" s="150" t="s">
        <v>3</v>
      </c>
      <c r="K84" s="159" t="s">
        <v>4</v>
      </c>
      <c r="L84" s="150" t="s">
        <v>5</v>
      </c>
      <c r="M84" s="148" t="s">
        <v>6</v>
      </c>
      <c r="N84" s="148" t="s">
        <v>7</v>
      </c>
      <c r="O84" s="150" t="s">
        <v>8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49"/>
      <c r="B85" s="40" t="s">
        <v>74</v>
      </c>
      <c r="C85" s="40" t="s">
        <v>75</v>
      </c>
      <c r="D85" s="40" t="s">
        <v>76</v>
      </c>
      <c r="E85" s="40" t="s">
        <v>77</v>
      </c>
      <c r="F85" s="40" t="s">
        <v>78</v>
      </c>
      <c r="G85" s="40" t="s">
        <v>79</v>
      </c>
      <c r="H85" s="149"/>
      <c r="I85" s="149"/>
      <c r="J85" s="149"/>
      <c r="K85" s="149"/>
      <c r="L85" s="149"/>
      <c r="M85" s="149"/>
      <c r="N85" s="149"/>
      <c r="O85" s="14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40">
        <v>1501</v>
      </c>
      <c r="B86" s="42"/>
      <c r="C86" s="42"/>
      <c r="D86" s="42"/>
      <c r="E86" s="42"/>
      <c r="F86" s="42"/>
      <c r="G86" s="42"/>
      <c r="H86" s="43"/>
      <c r="I86" s="44"/>
      <c r="J86" s="45"/>
      <c r="K86" s="46"/>
      <c r="L86" s="14"/>
      <c r="M86" s="123">
        <f>B86</f>
        <v>0</v>
      </c>
      <c r="N86" s="124"/>
      <c r="O86" s="1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40">
        <v>1502</v>
      </c>
      <c r="B87" s="42"/>
      <c r="C87" s="42"/>
      <c r="D87" s="42"/>
      <c r="E87" s="42"/>
      <c r="F87" s="42"/>
      <c r="G87" s="42"/>
      <c r="H87" s="43"/>
      <c r="I87" s="50"/>
      <c r="J87" s="2"/>
      <c r="K87" s="51"/>
      <c r="L87" s="125" t="str">
        <f>IF(C87=0,"",C87/B86)</f>
        <v/>
      </c>
      <c r="M87" s="58"/>
      <c r="N87" s="126" t="str">
        <f t="shared" ref="N87:N91" si="10">IF(M87=0,"",M87/M86)</f>
        <v/>
      </c>
      <c r="O87" s="126" t="str">
        <f t="shared" ref="O87:O91" si="11">IF(M87=0,"",100%-N87)</f>
        <v/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40">
        <v>1601</v>
      </c>
      <c r="B88" s="42"/>
      <c r="C88" s="42"/>
      <c r="D88" s="42"/>
      <c r="E88" s="42"/>
      <c r="F88" s="42"/>
      <c r="G88" s="42"/>
      <c r="H88" s="43"/>
      <c r="I88" s="50"/>
      <c r="J88" s="2"/>
      <c r="K88" s="51"/>
      <c r="L88" s="127" t="str">
        <f>IF(D88=0,"",D88/C87)</f>
        <v/>
      </c>
      <c r="M88" s="58"/>
      <c r="N88" s="128" t="str">
        <f t="shared" si="10"/>
        <v/>
      </c>
      <c r="O88" s="128" t="str">
        <f t="shared" si="11"/>
        <v/>
      </c>
      <c r="P88" s="8" t="e">
        <f>M88/M86</f>
        <v>#DIV/0!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40">
        <v>1602</v>
      </c>
      <c r="B89" s="42"/>
      <c r="C89" s="42"/>
      <c r="D89" s="42"/>
      <c r="E89" s="42"/>
      <c r="F89" s="42"/>
      <c r="G89" s="42"/>
      <c r="H89" s="43"/>
      <c r="I89" s="50"/>
      <c r="J89" s="2"/>
      <c r="K89" s="51"/>
      <c r="L89" s="127" t="str">
        <f>IF(E89=0,"",E89/D88)</f>
        <v/>
      </c>
      <c r="M89" s="58"/>
      <c r="N89" s="128" t="str">
        <f t="shared" si="10"/>
        <v/>
      </c>
      <c r="O89" s="128" t="str">
        <f t="shared" si="11"/>
        <v/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40">
        <v>1701</v>
      </c>
      <c r="B90" s="42"/>
      <c r="C90" s="42"/>
      <c r="D90" s="42"/>
      <c r="E90" s="42"/>
      <c r="F90" s="42"/>
      <c r="G90" s="42"/>
      <c r="H90" s="43"/>
      <c r="I90" s="50"/>
      <c r="J90" s="2"/>
      <c r="K90" s="51"/>
      <c r="L90" s="127" t="str">
        <f>IF(F90=0,"",F90/E89)</f>
        <v/>
      </c>
      <c r="M90" s="58"/>
      <c r="N90" s="128" t="str">
        <f t="shared" si="10"/>
        <v/>
      </c>
      <c r="O90" s="128" t="str">
        <f t="shared" si="11"/>
        <v/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40">
        <v>1702</v>
      </c>
      <c r="B91" s="42"/>
      <c r="C91" s="42"/>
      <c r="D91" s="42"/>
      <c r="E91" s="42"/>
      <c r="F91" s="42"/>
      <c r="G91" s="42"/>
      <c r="H91" s="43"/>
      <c r="I91" s="50"/>
      <c r="J91" s="2"/>
      <c r="K91" s="51"/>
      <c r="L91" s="127" t="str">
        <f>IF(G91=0,"",G91/F90)</f>
        <v/>
      </c>
      <c r="M91" s="129"/>
      <c r="N91" s="128" t="str">
        <f t="shared" si="10"/>
        <v/>
      </c>
      <c r="O91" s="128" t="str">
        <f t="shared" si="11"/>
        <v/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31"/>
      <c r="B92" s="42"/>
      <c r="C92" s="42"/>
      <c r="D92" s="42"/>
      <c r="E92" s="42"/>
      <c r="F92" s="42"/>
      <c r="G92" s="42"/>
      <c r="H92" s="43"/>
      <c r="I92" s="50"/>
      <c r="J92" s="2"/>
      <c r="K92" s="1"/>
      <c r="L92" s="57"/>
      <c r="M92" s="129"/>
      <c r="N92" s="59"/>
      <c r="O92" s="13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31"/>
      <c r="B93" s="42"/>
      <c r="C93" s="42"/>
      <c r="D93" s="42"/>
      <c r="E93" s="42"/>
      <c r="F93" s="42"/>
      <c r="G93" s="42"/>
      <c r="H93" s="43"/>
      <c r="I93" s="50"/>
      <c r="J93" s="2"/>
      <c r="K93" s="1"/>
      <c r="L93" s="57"/>
      <c r="M93" s="129"/>
      <c r="N93" s="59"/>
      <c r="O93" s="13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31"/>
      <c r="B94" s="42"/>
      <c r="C94" s="42"/>
      <c r="D94" s="42"/>
      <c r="E94" s="42"/>
      <c r="F94" s="42"/>
      <c r="G94" s="42"/>
      <c r="H94" s="43"/>
      <c r="I94" s="50"/>
      <c r="J94" s="2"/>
      <c r="K94" s="1"/>
      <c r="L94" s="57"/>
      <c r="M94" s="129"/>
      <c r="N94" s="59"/>
      <c r="O94" s="13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31"/>
      <c r="B95" s="42"/>
      <c r="C95" s="42"/>
      <c r="D95" s="42"/>
      <c r="E95" s="42"/>
      <c r="F95" s="42"/>
      <c r="G95" s="42"/>
      <c r="H95" s="43"/>
      <c r="I95" s="76"/>
      <c r="J95" s="77"/>
      <c r="K95" s="78"/>
      <c r="L95" s="132"/>
      <c r="M95" s="129"/>
      <c r="N95" s="133"/>
      <c r="O95" s="13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28"/>
      <c r="B96" s="1"/>
      <c r="C96" s="1"/>
      <c r="D96" s="151" t="s">
        <v>83</v>
      </c>
      <c r="E96" s="152"/>
      <c r="F96" s="152"/>
      <c r="G96" s="152"/>
      <c r="H96" s="80">
        <f>SUM(H86:H95)</f>
        <v>0</v>
      </c>
      <c r="I96" s="135" t="str">
        <f>IF(H94=0,"",H94/B86)</f>
        <v/>
      </c>
      <c r="J96" s="135" t="str">
        <f>IF(H96=0,"",H96/B86)</f>
        <v/>
      </c>
      <c r="K96" s="135" t="str">
        <f>IF(H94=0,"",J96-I96)</f>
        <v/>
      </c>
      <c r="L96" s="2"/>
      <c r="M96" s="1"/>
      <c r="N96" s="25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2"/>
      <c r="J97" s="2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2"/>
      <c r="J98" s="2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6.25" customHeight="1">
      <c r="A99" s="32"/>
      <c r="B99" s="154" t="s">
        <v>72</v>
      </c>
      <c r="C99" s="155"/>
      <c r="D99" s="155"/>
      <c r="E99" s="155"/>
      <c r="F99" s="155"/>
      <c r="G99" s="155"/>
      <c r="H99" s="121">
        <v>1502</v>
      </c>
      <c r="I99" s="122"/>
      <c r="J99" s="122"/>
      <c r="K99" s="122"/>
      <c r="L99" s="122"/>
      <c r="M99" s="12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56" t="s">
        <v>9</v>
      </c>
      <c r="B100" s="157" t="s">
        <v>73</v>
      </c>
      <c r="C100" s="152"/>
      <c r="D100" s="152"/>
      <c r="E100" s="152"/>
      <c r="F100" s="152"/>
      <c r="G100" s="152"/>
      <c r="H100" s="158" t="s">
        <v>10</v>
      </c>
      <c r="I100" s="150" t="s">
        <v>2</v>
      </c>
      <c r="J100" s="150" t="s">
        <v>3</v>
      </c>
      <c r="K100" s="159" t="s">
        <v>4</v>
      </c>
      <c r="L100" s="150" t="s">
        <v>5</v>
      </c>
      <c r="M100" s="148" t="s">
        <v>6</v>
      </c>
      <c r="N100" s="148" t="s">
        <v>7</v>
      </c>
      <c r="O100" s="150" t="s">
        <v>8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49"/>
      <c r="B101" s="40" t="s">
        <v>74</v>
      </c>
      <c r="C101" s="40" t="s">
        <v>75</v>
      </c>
      <c r="D101" s="40" t="s">
        <v>76</v>
      </c>
      <c r="E101" s="40" t="s">
        <v>77</v>
      </c>
      <c r="F101" s="40" t="s">
        <v>78</v>
      </c>
      <c r="G101" s="40" t="s">
        <v>79</v>
      </c>
      <c r="H101" s="149"/>
      <c r="I101" s="149"/>
      <c r="J101" s="149"/>
      <c r="K101" s="149"/>
      <c r="L101" s="149"/>
      <c r="M101" s="149"/>
      <c r="N101" s="149"/>
      <c r="O101" s="149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0">
        <v>1502</v>
      </c>
      <c r="B102" s="42">
        <v>129</v>
      </c>
      <c r="C102" s="42"/>
      <c r="D102" s="42"/>
      <c r="E102" s="42"/>
      <c r="F102" s="42"/>
      <c r="G102" s="42"/>
      <c r="H102" s="43"/>
      <c r="I102" s="44"/>
      <c r="J102" s="45"/>
      <c r="K102" s="46"/>
      <c r="L102" s="14"/>
      <c r="M102" s="123">
        <f>B102</f>
        <v>129</v>
      </c>
      <c r="N102" s="124"/>
      <c r="O102" s="1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0">
        <v>1601</v>
      </c>
      <c r="B103" s="42"/>
      <c r="C103" s="42">
        <v>116</v>
      </c>
      <c r="D103" s="42"/>
      <c r="E103" s="42"/>
      <c r="F103" s="42"/>
      <c r="G103" s="42"/>
      <c r="H103" s="43"/>
      <c r="I103" s="50"/>
      <c r="J103" s="2"/>
      <c r="K103" s="51"/>
      <c r="L103" s="125">
        <f>IF(C103=0,"",C103/B102)</f>
        <v>0.89922480620155043</v>
      </c>
      <c r="M103" s="58">
        <v>116</v>
      </c>
      <c r="N103" s="126">
        <f t="shared" ref="N103:N107" si="12">IF(M103=0,"",M103/M102)</f>
        <v>0.89922480620155043</v>
      </c>
      <c r="O103" s="126">
        <f t="shared" ref="O103:O107" si="13">IF(M103=0,"",100%-N103)</f>
        <v>0.10077519379844957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0">
        <v>1602</v>
      </c>
      <c r="B104" s="42"/>
      <c r="C104" s="42"/>
      <c r="D104" s="42">
        <v>103</v>
      </c>
      <c r="E104" s="42"/>
      <c r="F104" s="42"/>
      <c r="G104" s="42"/>
      <c r="H104" s="43"/>
      <c r="I104" s="50"/>
      <c r="J104" s="2"/>
      <c r="K104" s="51"/>
      <c r="L104" s="127">
        <f>IF(D104=0,"",D104/C103)</f>
        <v>0.88793103448275867</v>
      </c>
      <c r="M104" s="58">
        <v>114</v>
      </c>
      <c r="N104" s="128">
        <f t="shared" si="12"/>
        <v>0.98275862068965514</v>
      </c>
      <c r="O104" s="128">
        <f t="shared" si="13"/>
        <v>1.7241379310344862E-2</v>
      </c>
      <c r="P104" s="8">
        <f>M104/M102</f>
        <v>0.88372093023255816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0">
        <v>1701</v>
      </c>
      <c r="B105" s="42"/>
      <c r="C105" s="42"/>
      <c r="D105" s="42"/>
      <c r="E105" s="42">
        <v>98</v>
      </c>
      <c r="F105" s="42"/>
      <c r="G105" s="42"/>
      <c r="H105" s="43"/>
      <c r="I105" s="50"/>
      <c r="J105" s="2"/>
      <c r="K105" s="51"/>
      <c r="L105" s="127">
        <f>IF(E105=0,"",E105/D104)</f>
        <v>0.95145631067961167</v>
      </c>
      <c r="M105" s="58">
        <v>103</v>
      </c>
      <c r="N105" s="128">
        <f t="shared" si="12"/>
        <v>0.90350877192982459</v>
      </c>
      <c r="O105" s="128">
        <f t="shared" si="13"/>
        <v>9.6491228070175405E-2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0">
        <v>1702</v>
      </c>
      <c r="B106" s="42"/>
      <c r="C106" s="42"/>
      <c r="D106" s="42"/>
      <c r="E106" s="42"/>
      <c r="F106" s="42">
        <v>85</v>
      </c>
      <c r="G106" s="42"/>
      <c r="H106" s="43"/>
      <c r="I106" s="50"/>
      <c r="J106" s="2"/>
      <c r="K106" s="51"/>
      <c r="L106" s="127">
        <f>IF(F106=0,"",F106/E105)</f>
        <v>0.86734693877551017</v>
      </c>
      <c r="M106" s="58">
        <v>98</v>
      </c>
      <c r="N106" s="128">
        <f t="shared" si="12"/>
        <v>0.95145631067961167</v>
      </c>
      <c r="O106" s="128">
        <f t="shared" si="13"/>
        <v>4.8543689320388328E-2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0">
        <v>1801</v>
      </c>
      <c r="B107" s="42"/>
      <c r="C107" s="42"/>
      <c r="D107" s="42"/>
      <c r="E107" s="42"/>
      <c r="F107" s="42"/>
      <c r="G107" s="42">
        <v>77</v>
      </c>
      <c r="H107" s="43">
        <v>58</v>
      </c>
      <c r="I107" s="50"/>
      <c r="J107" s="2"/>
      <c r="K107" s="51"/>
      <c r="L107" s="127">
        <f>IF(G107=0,"",G107/F106)</f>
        <v>0.90588235294117647</v>
      </c>
      <c r="M107" s="129">
        <v>98</v>
      </c>
      <c r="N107" s="128">
        <f t="shared" si="12"/>
        <v>1</v>
      </c>
      <c r="O107" s="128">
        <f t="shared" si="13"/>
        <v>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31" t="s">
        <v>89</v>
      </c>
      <c r="B108" s="42"/>
      <c r="C108" s="42"/>
      <c r="D108" s="42"/>
      <c r="E108" s="42"/>
      <c r="F108" s="42"/>
      <c r="G108" s="42">
        <v>20</v>
      </c>
      <c r="H108" s="43">
        <v>15</v>
      </c>
      <c r="I108" s="50"/>
      <c r="J108" s="2"/>
      <c r="K108" s="1"/>
      <c r="L108" s="57"/>
      <c r="M108" s="129">
        <v>25</v>
      </c>
      <c r="N108" s="59"/>
      <c r="O108" s="130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31" t="s">
        <v>90</v>
      </c>
      <c r="B109" s="42"/>
      <c r="C109" s="42"/>
      <c r="D109" s="42"/>
      <c r="E109" s="42"/>
      <c r="F109" s="42"/>
      <c r="G109" s="42">
        <v>7</v>
      </c>
      <c r="H109" s="43">
        <v>7</v>
      </c>
      <c r="I109" s="50"/>
      <c r="J109" s="2"/>
      <c r="K109" s="1"/>
      <c r="L109" s="57"/>
      <c r="M109" s="129">
        <v>8</v>
      </c>
      <c r="N109" s="59"/>
      <c r="O109" s="130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31" t="s">
        <v>91</v>
      </c>
      <c r="B110" s="42"/>
      <c r="C110" s="42"/>
      <c r="D110" s="42"/>
      <c r="E110" s="42"/>
      <c r="F110" s="42"/>
      <c r="G110" s="42">
        <v>1</v>
      </c>
      <c r="H110" s="43"/>
      <c r="I110" s="50"/>
      <c r="J110" s="2"/>
      <c r="K110" s="1"/>
      <c r="L110" s="57"/>
      <c r="M110" s="129">
        <v>1</v>
      </c>
      <c r="N110" s="59"/>
      <c r="O110" s="130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31" t="s">
        <v>92</v>
      </c>
      <c r="B111" s="42"/>
      <c r="C111" s="42"/>
      <c r="D111" s="42"/>
      <c r="E111" s="42"/>
      <c r="F111" s="42"/>
      <c r="G111" s="42">
        <v>1</v>
      </c>
      <c r="H111" s="43">
        <v>1</v>
      </c>
      <c r="I111" s="76"/>
      <c r="J111" s="77"/>
      <c r="K111" s="78"/>
      <c r="L111" s="132"/>
      <c r="M111" s="129">
        <v>1</v>
      </c>
      <c r="N111" s="133"/>
      <c r="O111" s="13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28"/>
      <c r="B112" s="1"/>
      <c r="C112" s="1"/>
      <c r="D112" s="151" t="s">
        <v>83</v>
      </c>
      <c r="E112" s="152"/>
      <c r="F112" s="152"/>
      <c r="G112" s="152"/>
      <c r="H112" s="80">
        <f>SUM(H102:H111)</f>
        <v>81</v>
      </c>
      <c r="I112" s="135">
        <f>H107/B102</f>
        <v>0.44961240310077522</v>
      </c>
      <c r="J112" s="135">
        <f>H112/B102</f>
        <v>0.62790697674418605</v>
      </c>
      <c r="K112" s="135" t="str">
        <f>IF(H110=0,"",J112-I112)</f>
        <v/>
      </c>
      <c r="L112" s="2"/>
      <c r="M112" s="1"/>
      <c r="N112" s="25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6.25" customHeight="1">
      <c r="A115" s="32"/>
      <c r="B115" s="154" t="s">
        <v>72</v>
      </c>
      <c r="C115" s="155"/>
      <c r="D115" s="155"/>
      <c r="E115" s="155"/>
      <c r="F115" s="155"/>
      <c r="G115" s="155"/>
      <c r="H115" s="121">
        <v>1601</v>
      </c>
      <c r="I115" s="122"/>
      <c r="J115" s="122"/>
      <c r="K115" s="122"/>
      <c r="L115" s="122"/>
      <c r="M115" s="12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56" t="s">
        <v>9</v>
      </c>
      <c r="B116" s="157" t="s">
        <v>73</v>
      </c>
      <c r="C116" s="152"/>
      <c r="D116" s="152"/>
      <c r="E116" s="152"/>
      <c r="F116" s="152"/>
      <c r="G116" s="152"/>
      <c r="H116" s="158" t="s">
        <v>10</v>
      </c>
      <c r="I116" s="150" t="s">
        <v>2</v>
      </c>
      <c r="J116" s="150" t="s">
        <v>3</v>
      </c>
      <c r="K116" s="159" t="s">
        <v>4</v>
      </c>
      <c r="L116" s="150" t="s">
        <v>5</v>
      </c>
      <c r="M116" s="148" t="s">
        <v>6</v>
      </c>
      <c r="N116" s="148" t="s">
        <v>7</v>
      </c>
      <c r="O116" s="150" t="s">
        <v>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49"/>
      <c r="B117" s="40" t="s">
        <v>74</v>
      </c>
      <c r="C117" s="40" t="s">
        <v>75</v>
      </c>
      <c r="D117" s="40" t="s">
        <v>76</v>
      </c>
      <c r="E117" s="40" t="s">
        <v>77</v>
      </c>
      <c r="F117" s="40" t="s">
        <v>78</v>
      </c>
      <c r="G117" s="40" t="s">
        <v>79</v>
      </c>
      <c r="H117" s="149"/>
      <c r="I117" s="149"/>
      <c r="J117" s="149"/>
      <c r="K117" s="149"/>
      <c r="L117" s="149"/>
      <c r="M117" s="149"/>
      <c r="N117" s="149"/>
      <c r="O117" s="149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40">
        <v>1601</v>
      </c>
      <c r="B118" s="42">
        <v>41</v>
      </c>
      <c r="C118" s="42"/>
      <c r="D118" s="42"/>
      <c r="E118" s="42"/>
      <c r="F118" s="42"/>
      <c r="G118" s="42"/>
      <c r="H118" s="43"/>
      <c r="I118" s="44"/>
      <c r="J118" s="45"/>
      <c r="K118" s="46"/>
      <c r="L118" s="14"/>
      <c r="M118" s="123">
        <f>B118</f>
        <v>41</v>
      </c>
      <c r="N118" s="124"/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40">
        <v>1602</v>
      </c>
      <c r="B119" s="42"/>
      <c r="C119" s="42">
        <v>25</v>
      </c>
      <c r="D119" s="42"/>
      <c r="E119" s="42"/>
      <c r="F119" s="42"/>
      <c r="G119" s="42"/>
      <c r="H119" s="43"/>
      <c r="I119" s="50"/>
      <c r="J119" s="2"/>
      <c r="K119" s="51"/>
      <c r="L119" s="125">
        <f>IF(C119=0,"",C119/B118)</f>
        <v>0.6097560975609756</v>
      </c>
      <c r="M119" s="58">
        <v>25</v>
      </c>
      <c r="N119" s="126">
        <f t="shared" ref="N119:N123" si="14">IF(M119=0,"",M119/M118)</f>
        <v>0.6097560975609756</v>
      </c>
      <c r="O119" s="126">
        <f t="shared" ref="O119:O123" si="15">IF(M119=0,"",100%-N119)</f>
        <v>0.3902439024390244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40">
        <v>1701</v>
      </c>
      <c r="B120" s="42"/>
      <c r="C120" s="42"/>
      <c r="D120" s="42">
        <v>22</v>
      </c>
      <c r="E120" s="42"/>
      <c r="F120" s="42"/>
      <c r="G120" s="42"/>
      <c r="H120" s="43"/>
      <c r="I120" s="50"/>
      <c r="J120" s="2"/>
      <c r="K120" s="51"/>
      <c r="L120" s="127">
        <f>IF(D120=0,"",D120/C119)</f>
        <v>0.88</v>
      </c>
      <c r="M120" s="58">
        <v>22</v>
      </c>
      <c r="N120" s="128">
        <f t="shared" si="14"/>
        <v>0.88</v>
      </c>
      <c r="O120" s="128">
        <f t="shared" si="15"/>
        <v>0.12</v>
      </c>
      <c r="P120" s="8">
        <f>M120/M118</f>
        <v>0.53658536585365857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40">
        <v>1702</v>
      </c>
      <c r="B121" s="42"/>
      <c r="C121" s="42"/>
      <c r="D121" s="42"/>
      <c r="E121" s="42">
        <v>19</v>
      </c>
      <c r="F121" s="42"/>
      <c r="G121" s="42"/>
      <c r="H121" s="43"/>
      <c r="I121" s="50"/>
      <c r="J121" s="2"/>
      <c r="K121" s="51"/>
      <c r="L121" s="127">
        <f>IF(E121=0,"",E121/D120)</f>
        <v>0.86363636363636365</v>
      </c>
      <c r="M121" s="58">
        <v>21</v>
      </c>
      <c r="N121" s="128">
        <f t="shared" si="14"/>
        <v>0.95454545454545459</v>
      </c>
      <c r="O121" s="128">
        <f t="shared" si="15"/>
        <v>4.5454545454545414E-2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40">
        <v>1801</v>
      </c>
      <c r="B122" s="42"/>
      <c r="C122" s="42"/>
      <c r="D122" s="42"/>
      <c r="E122" s="42"/>
      <c r="F122" s="42">
        <v>17</v>
      </c>
      <c r="G122" s="42"/>
      <c r="H122" s="43"/>
      <c r="I122" s="50"/>
      <c r="J122" s="2"/>
      <c r="K122" s="51"/>
      <c r="L122" s="127">
        <f>IF(F122=0,"",F122/E121)</f>
        <v>0.89473684210526316</v>
      </c>
      <c r="M122" s="58">
        <v>19</v>
      </c>
      <c r="N122" s="128">
        <f t="shared" si="14"/>
        <v>0.90476190476190477</v>
      </c>
      <c r="O122" s="128">
        <f t="shared" si="15"/>
        <v>9.5238095238095233E-2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40">
        <v>1802</v>
      </c>
      <c r="B123" s="42"/>
      <c r="C123" s="42"/>
      <c r="D123" s="42"/>
      <c r="E123" s="42"/>
      <c r="F123" s="42"/>
      <c r="G123" s="42">
        <v>14</v>
      </c>
      <c r="H123" s="43">
        <v>10</v>
      </c>
      <c r="I123" s="50"/>
      <c r="J123" s="2"/>
      <c r="K123" s="51"/>
      <c r="L123" s="127">
        <f>IF(G123=0,"",G123/F122)</f>
        <v>0.82352941176470584</v>
      </c>
      <c r="M123" s="129">
        <v>16</v>
      </c>
      <c r="N123" s="128">
        <f t="shared" si="14"/>
        <v>0.84210526315789469</v>
      </c>
      <c r="O123" s="128">
        <f t="shared" si="15"/>
        <v>0.15789473684210531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31" t="s">
        <v>90</v>
      </c>
      <c r="B124" s="42"/>
      <c r="C124" s="42"/>
      <c r="D124" s="42"/>
      <c r="E124" s="42"/>
      <c r="F124" s="42"/>
      <c r="G124" s="42">
        <v>3</v>
      </c>
      <c r="H124" s="43">
        <v>3</v>
      </c>
      <c r="I124" s="50"/>
      <c r="J124" s="2"/>
      <c r="K124" s="1"/>
      <c r="L124" s="57"/>
      <c r="M124" s="129">
        <v>3</v>
      </c>
      <c r="N124" s="59"/>
      <c r="O124" s="13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31" t="s">
        <v>91</v>
      </c>
      <c r="B125" s="42"/>
      <c r="C125" s="42"/>
      <c r="D125" s="42"/>
      <c r="E125" s="42"/>
      <c r="F125" s="42"/>
      <c r="G125" s="42"/>
      <c r="H125" s="43"/>
      <c r="I125" s="50"/>
      <c r="J125" s="2"/>
      <c r="K125" s="1"/>
      <c r="L125" s="57"/>
      <c r="M125" s="129"/>
      <c r="N125" s="59"/>
      <c r="O125" s="13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31" t="s">
        <v>92</v>
      </c>
      <c r="B126" s="42"/>
      <c r="C126" s="42"/>
      <c r="D126" s="42"/>
      <c r="E126" s="42"/>
      <c r="F126" s="42"/>
      <c r="G126" s="42"/>
      <c r="H126" s="43"/>
      <c r="I126" s="50"/>
      <c r="J126" s="2"/>
      <c r="K126" s="1"/>
      <c r="L126" s="57"/>
      <c r="M126" s="129"/>
      <c r="N126" s="59"/>
      <c r="O126" s="130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31"/>
      <c r="B127" s="42"/>
      <c r="C127" s="42"/>
      <c r="D127" s="42"/>
      <c r="E127" s="42"/>
      <c r="F127" s="42"/>
      <c r="G127" s="42"/>
      <c r="H127" s="43"/>
      <c r="I127" s="76"/>
      <c r="J127" s="77"/>
      <c r="K127" s="78"/>
      <c r="L127" s="132"/>
      <c r="M127" s="129"/>
      <c r="N127" s="133"/>
      <c r="O127" s="13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28"/>
      <c r="B128" s="1"/>
      <c r="C128" s="1"/>
      <c r="D128" s="151" t="s">
        <v>83</v>
      </c>
      <c r="E128" s="152"/>
      <c r="F128" s="152"/>
      <c r="G128" s="152"/>
      <c r="H128" s="80">
        <f>SUM(H118:H127)</f>
        <v>13</v>
      </c>
      <c r="I128" s="135">
        <f>IF(H123=0,"",H123/B118)</f>
        <v>0.24390243902439024</v>
      </c>
      <c r="J128" s="135">
        <f>IF(H128=0,"",H128/B118)</f>
        <v>0.31707317073170732</v>
      </c>
      <c r="K128" s="135">
        <f>J128-I128</f>
        <v>7.3170731707317083E-2</v>
      </c>
      <c r="L128" s="2"/>
      <c r="M128" s="1"/>
      <c r="N128" s="25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6.25" customHeight="1">
      <c r="A131" s="32"/>
      <c r="B131" s="154" t="s">
        <v>72</v>
      </c>
      <c r="C131" s="155"/>
      <c r="D131" s="155"/>
      <c r="E131" s="155"/>
      <c r="F131" s="155"/>
      <c r="G131" s="155"/>
      <c r="H131" s="121">
        <v>1602</v>
      </c>
      <c r="I131" s="122"/>
      <c r="J131" s="122"/>
      <c r="K131" s="122"/>
      <c r="L131" s="122"/>
      <c r="M131" s="12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56" t="s">
        <v>9</v>
      </c>
      <c r="B132" s="157" t="s">
        <v>73</v>
      </c>
      <c r="C132" s="152"/>
      <c r="D132" s="152"/>
      <c r="E132" s="152"/>
      <c r="F132" s="152"/>
      <c r="G132" s="152"/>
      <c r="H132" s="158" t="s">
        <v>10</v>
      </c>
      <c r="I132" s="150" t="s">
        <v>2</v>
      </c>
      <c r="J132" s="150" t="s">
        <v>3</v>
      </c>
      <c r="K132" s="159" t="s">
        <v>4</v>
      </c>
      <c r="L132" s="150" t="s">
        <v>5</v>
      </c>
      <c r="M132" s="148" t="s">
        <v>6</v>
      </c>
      <c r="N132" s="148" t="s">
        <v>7</v>
      </c>
      <c r="O132" s="150" t="s">
        <v>8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49"/>
      <c r="B133" s="40" t="s">
        <v>74</v>
      </c>
      <c r="C133" s="40" t="s">
        <v>75</v>
      </c>
      <c r="D133" s="40" t="s">
        <v>76</v>
      </c>
      <c r="E133" s="40" t="s">
        <v>77</v>
      </c>
      <c r="F133" s="40" t="s">
        <v>78</v>
      </c>
      <c r="G133" s="40" t="s">
        <v>79</v>
      </c>
      <c r="H133" s="149"/>
      <c r="I133" s="149"/>
      <c r="J133" s="149"/>
      <c r="K133" s="149"/>
      <c r="L133" s="149"/>
      <c r="M133" s="149"/>
      <c r="N133" s="149"/>
      <c r="O133" s="149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40">
        <v>1602</v>
      </c>
      <c r="B134" s="42">
        <v>382</v>
      </c>
      <c r="C134" s="42"/>
      <c r="D134" s="42"/>
      <c r="E134" s="42"/>
      <c r="F134" s="42"/>
      <c r="G134" s="42"/>
      <c r="H134" s="43"/>
      <c r="I134" s="44"/>
      <c r="J134" s="45"/>
      <c r="K134" s="46"/>
      <c r="L134" s="14"/>
      <c r="M134" s="123">
        <f>B134</f>
        <v>382</v>
      </c>
      <c r="N134" s="124"/>
      <c r="O134" s="1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40">
        <v>1701</v>
      </c>
      <c r="B135" s="42"/>
      <c r="C135" s="42">
        <v>314</v>
      </c>
      <c r="D135" s="42"/>
      <c r="E135" s="42"/>
      <c r="F135" s="42"/>
      <c r="G135" s="42"/>
      <c r="H135" s="43"/>
      <c r="I135" s="50"/>
      <c r="J135" s="2"/>
      <c r="K135" s="51"/>
      <c r="L135" s="125">
        <f>IF(C135=0,"",C135/B134)</f>
        <v>0.82198952879581155</v>
      </c>
      <c r="M135" s="58">
        <v>315</v>
      </c>
      <c r="N135" s="126">
        <f t="shared" ref="N135:N139" si="16">IF(M135=0,"",M135/M134)</f>
        <v>0.82460732984293195</v>
      </c>
      <c r="O135" s="126">
        <f t="shared" ref="O135:O139" si="17">IF(M135=0,"",100%-N135)</f>
        <v>0.17539267015706805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40">
        <v>1702</v>
      </c>
      <c r="B136" s="42"/>
      <c r="C136" s="42"/>
      <c r="D136" s="42">
        <v>295</v>
      </c>
      <c r="E136" s="42"/>
      <c r="F136" s="42"/>
      <c r="G136" s="42"/>
      <c r="H136" s="43"/>
      <c r="I136" s="50"/>
      <c r="J136" s="2"/>
      <c r="K136" s="51"/>
      <c r="L136" s="127">
        <f>IF(D136=0,"",D136/C135)</f>
        <v>0.93949044585987262</v>
      </c>
      <c r="M136" s="58">
        <v>305</v>
      </c>
      <c r="N136" s="128">
        <f t="shared" si="16"/>
        <v>0.96825396825396826</v>
      </c>
      <c r="O136" s="128">
        <f t="shared" si="17"/>
        <v>3.1746031746031744E-2</v>
      </c>
      <c r="P136" s="8">
        <f>M136/M134</f>
        <v>0.79842931937172779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40">
        <v>1801</v>
      </c>
      <c r="B137" s="42"/>
      <c r="C137" s="42"/>
      <c r="D137" s="42"/>
      <c r="E137" s="42">
        <v>268</v>
      </c>
      <c r="F137" s="42"/>
      <c r="G137" s="42"/>
      <c r="H137" s="43"/>
      <c r="I137" s="50"/>
      <c r="J137" s="2"/>
      <c r="K137" s="51"/>
      <c r="L137" s="127">
        <f>IF(E137=0,"",E137/D136)</f>
        <v>0.90847457627118644</v>
      </c>
      <c r="M137" s="58">
        <v>289</v>
      </c>
      <c r="N137" s="128">
        <f t="shared" si="16"/>
        <v>0.94754098360655736</v>
      </c>
      <c r="O137" s="128">
        <f t="shared" si="17"/>
        <v>5.2459016393442637E-2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40">
        <v>1802</v>
      </c>
      <c r="B138" s="42"/>
      <c r="C138" s="42"/>
      <c r="D138" s="42"/>
      <c r="E138" s="42"/>
      <c r="F138" s="42">
        <v>245</v>
      </c>
      <c r="G138" s="42"/>
      <c r="H138" s="43"/>
      <c r="I138" s="50"/>
      <c r="J138" s="2"/>
      <c r="K138" s="51"/>
      <c r="L138" s="127">
        <f>IF(F138=0,"",F138/E137)</f>
        <v>0.91417910447761197</v>
      </c>
      <c r="M138" s="58">
        <v>266</v>
      </c>
      <c r="N138" s="128">
        <f t="shared" si="16"/>
        <v>0.92041522491349481</v>
      </c>
      <c r="O138" s="128">
        <f t="shared" si="17"/>
        <v>7.9584775086505188E-2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40">
        <v>1901</v>
      </c>
      <c r="B139" s="42"/>
      <c r="C139" s="42"/>
      <c r="D139" s="42"/>
      <c r="E139" s="42"/>
      <c r="F139" s="42"/>
      <c r="G139" s="42">
        <v>232</v>
      </c>
      <c r="H139" s="43">
        <v>185</v>
      </c>
      <c r="I139" s="50"/>
      <c r="J139" s="2"/>
      <c r="K139" s="51"/>
      <c r="L139" s="127">
        <f>IF(G139=0,"",G139/F138)</f>
        <v>0.94693877551020411</v>
      </c>
      <c r="M139" s="129">
        <v>246</v>
      </c>
      <c r="N139" s="128">
        <f t="shared" si="16"/>
        <v>0.92481203007518797</v>
      </c>
      <c r="O139" s="128">
        <f t="shared" si="17"/>
        <v>7.5187969924812026E-2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1" t="s">
        <v>91</v>
      </c>
      <c r="B140" s="42"/>
      <c r="C140" s="42"/>
      <c r="D140" s="42"/>
      <c r="E140" s="42"/>
      <c r="F140" s="42"/>
      <c r="G140" s="42">
        <v>34</v>
      </c>
      <c r="H140" s="43">
        <v>33</v>
      </c>
      <c r="I140" s="50"/>
      <c r="J140" s="2"/>
      <c r="K140" s="1"/>
      <c r="L140" s="57"/>
      <c r="M140" s="129">
        <v>49</v>
      </c>
      <c r="N140" s="59"/>
      <c r="O140" s="130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31" t="s">
        <v>92</v>
      </c>
      <c r="B141" s="42"/>
      <c r="C141" s="42"/>
      <c r="D141" s="42"/>
      <c r="E141" s="42"/>
      <c r="F141" s="42"/>
      <c r="G141" s="42">
        <v>13</v>
      </c>
      <c r="H141" s="43">
        <v>10</v>
      </c>
      <c r="I141" s="50"/>
      <c r="J141" s="2"/>
      <c r="K141" s="1"/>
      <c r="L141" s="57"/>
      <c r="M141" s="129">
        <v>15</v>
      </c>
      <c r="N141" s="59"/>
      <c r="O141" s="130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31" t="s">
        <v>93</v>
      </c>
      <c r="B142" s="42"/>
      <c r="C142" s="42"/>
      <c r="D142" s="42"/>
      <c r="E142" s="42"/>
      <c r="F142" s="42"/>
      <c r="G142" s="42">
        <v>5</v>
      </c>
      <c r="H142" s="43">
        <v>5</v>
      </c>
      <c r="I142" s="50"/>
      <c r="J142" s="2"/>
      <c r="K142" s="1"/>
      <c r="L142" s="57"/>
      <c r="M142" s="129">
        <v>5</v>
      </c>
      <c r="N142" s="59"/>
      <c r="O142" s="130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31"/>
      <c r="B143" s="42"/>
      <c r="C143" s="42"/>
      <c r="D143" s="42"/>
      <c r="E143" s="42"/>
      <c r="F143" s="42"/>
      <c r="G143" s="42"/>
      <c r="H143" s="43"/>
      <c r="I143" s="76"/>
      <c r="J143" s="77"/>
      <c r="K143" s="78"/>
      <c r="L143" s="132"/>
      <c r="M143" s="129"/>
      <c r="N143" s="133"/>
      <c r="O143" s="13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28"/>
      <c r="B144" s="1"/>
      <c r="C144" s="1"/>
      <c r="D144" s="151" t="s">
        <v>83</v>
      </c>
      <c r="E144" s="152"/>
      <c r="F144" s="152"/>
      <c r="G144" s="152"/>
      <c r="H144" s="80">
        <f>SUM(H134:H143)</f>
        <v>233</v>
      </c>
      <c r="I144" s="135">
        <f>H139/B134</f>
        <v>0.48429319371727747</v>
      </c>
      <c r="J144" s="135">
        <f>IF(H144=0,"",H144/B134)</f>
        <v>0.60994764397905754</v>
      </c>
      <c r="K144" s="135">
        <f>IF(H142=0,"",J144-I144)</f>
        <v>0.12565445026178007</v>
      </c>
      <c r="L144" s="2"/>
      <c r="M144" s="1"/>
      <c r="N144" s="25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6.25" customHeight="1">
      <c r="A147" s="32"/>
      <c r="B147" s="154" t="s">
        <v>72</v>
      </c>
      <c r="C147" s="155"/>
      <c r="D147" s="155"/>
      <c r="E147" s="155"/>
      <c r="F147" s="155"/>
      <c r="G147" s="155"/>
      <c r="H147" s="121">
        <v>1701</v>
      </c>
      <c r="I147" s="122"/>
      <c r="J147" s="122"/>
      <c r="K147" s="122"/>
      <c r="L147" s="122"/>
      <c r="M147" s="12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56" t="s">
        <v>9</v>
      </c>
      <c r="B148" s="157" t="s">
        <v>73</v>
      </c>
      <c r="C148" s="152"/>
      <c r="D148" s="152"/>
      <c r="E148" s="152"/>
      <c r="F148" s="152"/>
      <c r="G148" s="152"/>
      <c r="H148" s="158" t="s">
        <v>10</v>
      </c>
      <c r="I148" s="150" t="s">
        <v>2</v>
      </c>
      <c r="J148" s="150" t="s">
        <v>3</v>
      </c>
      <c r="K148" s="159" t="s">
        <v>4</v>
      </c>
      <c r="L148" s="150" t="s">
        <v>5</v>
      </c>
      <c r="M148" s="148" t="s">
        <v>6</v>
      </c>
      <c r="N148" s="148" t="s">
        <v>7</v>
      </c>
      <c r="O148" s="150" t="s">
        <v>8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49"/>
      <c r="B149" s="40" t="s">
        <v>74</v>
      </c>
      <c r="C149" s="40" t="s">
        <v>75</v>
      </c>
      <c r="D149" s="40" t="s">
        <v>76</v>
      </c>
      <c r="E149" s="40" t="s">
        <v>77</v>
      </c>
      <c r="F149" s="40" t="s">
        <v>78</v>
      </c>
      <c r="G149" s="40" t="s">
        <v>79</v>
      </c>
      <c r="H149" s="149"/>
      <c r="I149" s="149"/>
      <c r="J149" s="149"/>
      <c r="K149" s="149"/>
      <c r="L149" s="149"/>
      <c r="M149" s="149"/>
      <c r="N149" s="149"/>
      <c r="O149" s="149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40">
        <v>1701</v>
      </c>
      <c r="B150" s="42">
        <v>75</v>
      </c>
      <c r="C150" s="42"/>
      <c r="D150" s="42"/>
      <c r="E150" s="42"/>
      <c r="F150" s="42"/>
      <c r="G150" s="42"/>
      <c r="H150" s="43"/>
      <c r="I150" s="44"/>
      <c r="J150" s="45"/>
      <c r="K150" s="46"/>
      <c r="L150" s="14"/>
      <c r="M150" s="123">
        <f>B150</f>
        <v>75</v>
      </c>
      <c r="N150" s="124"/>
      <c r="O150" s="14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40" t="s">
        <v>87</v>
      </c>
      <c r="B151" s="42"/>
      <c r="C151" s="42">
        <v>43</v>
      </c>
      <c r="D151" s="42"/>
      <c r="E151" s="42"/>
      <c r="F151" s="42"/>
      <c r="G151" s="42"/>
      <c r="H151" s="43"/>
      <c r="I151" s="50"/>
      <c r="J151" s="2"/>
      <c r="K151" s="51"/>
      <c r="L151" s="125">
        <f>IF(C151=0,"",C151/B150)</f>
        <v>0.57333333333333336</v>
      </c>
      <c r="M151" s="58">
        <v>43</v>
      </c>
      <c r="N151" s="126">
        <f t="shared" ref="N151:N155" si="18">IF(M151=0,"",M151/M150)</f>
        <v>0.57333333333333336</v>
      </c>
      <c r="O151" s="126">
        <f t="shared" ref="O151:O155" si="19">IF(M151=0,"",100%-N151)</f>
        <v>0.42666666666666664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40" t="s">
        <v>88</v>
      </c>
      <c r="B152" s="42"/>
      <c r="C152" s="42"/>
      <c r="D152" s="42">
        <v>35</v>
      </c>
      <c r="E152" s="42"/>
      <c r="F152" s="42"/>
      <c r="G152" s="42"/>
      <c r="H152" s="43"/>
      <c r="I152" s="50"/>
      <c r="J152" s="2"/>
      <c r="K152" s="51"/>
      <c r="L152" s="127">
        <f>IF(D152=0,"",D152/C151)</f>
        <v>0.81395348837209303</v>
      </c>
      <c r="M152" s="58">
        <v>36</v>
      </c>
      <c r="N152" s="128">
        <f t="shared" si="18"/>
        <v>0.83720930232558144</v>
      </c>
      <c r="O152" s="128">
        <f t="shared" si="19"/>
        <v>0.16279069767441856</v>
      </c>
      <c r="P152" s="8">
        <f>M152/M150</f>
        <v>0.48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40" t="s">
        <v>89</v>
      </c>
      <c r="B153" s="42"/>
      <c r="C153" s="42"/>
      <c r="D153" s="42"/>
      <c r="E153" s="42">
        <v>32</v>
      </c>
      <c r="F153" s="42"/>
      <c r="G153" s="42"/>
      <c r="H153" s="43"/>
      <c r="I153" s="50"/>
      <c r="J153" s="2"/>
      <c r="K153" s="51"/>
      <c r="L153" s="127">
        <f>IF(E153=0,"",E153/D152)</f>
        <v>0.91428571428571426</v>
      </c>
      <c r="M153" s="58">
        <v>33</v>
      </c>
      <c r="N153" s="128">
        <f t="shared" si="18"/>
        <v>0.91666666666666663</v>
      </c>
      <c r="O153" s="128">
        <f t="shared" si="19"/>
        <v>8.333333333333337E-2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40" t="s">
        <v>90</v>
      </c>
      <c r="B154" s="42"/>
      <c r="C154" s="42"/>
      <c r="D154" s="42"/>
      <c r="E154" s="42"/>
      <c r="F154" s="42">
        <v>27</v>
      </c>
      <c r="G154" s="42"/>
      <c r="H154" s="43"/>
      <c r="I154" s="50"/>
      <c r="J154" s="2"/>
      <c r="K154" s="51"/>
      <c r="L154" s="127">
        <f>IF(F154=0,"",F154/E153)</f>
        <v>0.84375</v>
      </c>
      <c r="M154" s="58">
        <v>27</v>
      </c>
      <c r="N154" s="128">
        <f t="shared" si="18"/>
        <v>0.81818181818181823</v>
      </c>
      <c r="O154" s="128">
        <f t="shared" si="19"/>
        <v>0.18181818181818177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40">
        <v>1902</v>
      </c>
      <c r="B155" s="42"/>
      <c r="C155" s="42"/>
      <c r="D155" s="42"/>
      <c r="E155" s="42"/>
      <c r="F155" s="42"/>
      <c r="G155" s="42">
        <v>25</v>
      </c>
      <c r="H155" s="43">
        <v>16</v>
      </c>
      <c r="I155" s="50"/>
      <c r="J155" s="2"/>
      <c r="K155" s="51"/>
      <c r="L155" s="127">
        <f>IF(G155=0,"",G155/F154)</f>
        <v>0.92592592592592593</v>
      </c>
      <c r="M155" s="129">
        <v>26</v>
      </c>
      <c r="N155" s="128">
        <f t="shared" si="18"/>
        <v>0.96296296296296291</v>
      </c>
      <c r="O155" s="128">
        <f t="shared" si="19"/>
        <v>3.703703703703709E-2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31" t="s">
        <v>92</v>
      </c>
      <c r="B156" s="42"/>
      <c r="C156" s="42"/>
      <c r="D156" s="42"/>
      <c r="E156" s="42"/>
      <c r="F156" s="42"/>
      <c r="G156" s="42">
        <v>6</v>
      </c>
      <c r="H156" s="43">
        <v>4</v>
      </c>
      <c r="I156" s="50"/>
      <c r="J156" s="2"/>
      <c r="K156" s="1"/>
      <c r="L156" s="57"/>
      <c r="M156" s="129">
        <v>8</v>
      </c>
      <c r="N156" s="59"/>
      <c r="O156" s="13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31" t="s">
        <v>93</v>
      </c>
      <c r="B157" s="42"/>
      <c r="C157" s="42"/>
      <c r="D157" s="42"/>
      <c r="E157" s="42"/>
      <c r="F157" s="42"/>
      <c r="G157" s="42">
        <v>2</v>
      </c>
      <c r="H157" s="43">
        <v>2</v>
      </c>
      <c r="I157" s="50"/>
      <c r="J157" s="2"/>
      <c r="K157" s="1"/>
      <c r="L157" s="57"/>
      <c r="M157" s="129">
        <v>2</v>
      </c>
      <c r="N157" s="59"/>
      <c r="O157" s="13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31" t="s">
        <v>94</v>
      </c>
      <c r="B158" s="42"/>
      <c r="C158" s="42"/>
      <c r="D158" s="42"/>
      <c r="E158" s="42"/>
      <c r="F158" s="42"/>
      <c r="G158" s="42">
        <v>1</v>
      </c>
      <c r="H158" s="43">
        <v>1</v>
      </c>
      <c r="I158" s="50"/>
      <c r="J158" s="2"/>
      <c r="K158" s="1"/>
      <c r="L158" s="57"/>
      <c r="M158" s="129">
        <v>1</v>
      </c>
      <c r="N158" s="59"/>
      <c r="O158" s="13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31"/>
      <c r="B159" s="42"/>
      <c r="C159" s="42"/>
      <c r="D159" s="42"/>
      <c r="E159" s="42"/>
      <c r="F159" s="42"/>
      <c r="G159" s="42"/>
      <c r="H159" s="43"/>
      <c r="I159" s="76"/>
      <c r="J159" s="77"/>
      <c r="K159" s="78"/>
      <c r="L159" s="132"/>
      <c r="M159" s="129"/>
      <c r="N159" s="133"/>
      <c r="O159" s="134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28"/>
      <c r="B160" s="151" t="s">
        <v>83</v>
      </c>
      <c r="C160" s="152"/>
      <c r="D160" s="152"/>
      <c r="E160" s="152"/>
      <c r="F160" s="152"/>
      <c r="G160" s="153"/>
      <c r="H160" s="80">
        <f>SUM(H150:H159)</f>
        <v>23</v>
      </c>
      <c r="I160" s="135">
        <f>IF(H155=0,"",H155/B150)</f>
        <v>0.21333333333333335</v>
      </c>
      <c r="J160" s="135">
        <f>IF(H160=0,"",H160/B150)</f>
        <v>0.30666666666666664</v>
      </c>
      <c r="K160" s="135">
        <f>IF(H158=0,"",J160-I160)</f>
        <v>9.3333333333333296E-2</v>
      </c>
      <c r="L160" s="2"/>
      <c r="M160" s="1"/>
      <c r="N160" s="25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6.25" customHeight="1">
      <c r="A163" s="32"/>
      <c r="B163" s="154" t="s">
        <v>72</v>
      </c>
      <c r="C163" s="155"/>
      <c r="D163" s="155"/>
      <c r="E163" s="155"/>
      <c r="F163" s="155"/>
      <c r="G163" s="155"/>
      <c r="H163" s="121">
        <v>1702</v>
      </c>
      <c r="I163" s="122"/>
      <c r="J163" s="122"/>
      <c r="K163" s="122"/>
      <c r="L163" s="122"/>
      <c r="M163" s="12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56" t="s">
        <v>9</v>
      </c>
      <c r="B164" s="157" t="s">
        <v>73</v>
      </c>
      <c r="C164" s="152"/>
      <c r="D164" s="152"/>
      <c r="E164" s="152"/>
      <c r="F164" s="152"/>
      <c r="G164" s="152"/>
      <c r="H164" s="158" t="s">
        <v>10</v>
      </c>
      <c r="I164" s="150" t="s">
        <v>2</v>
      </c>
      <c r="J164" s="150" t="s">
        <v>3</v>
      </c>
      <c r="K164" s="159" t="s">
        <v>4</v>
      </c>
      <c r="L164" s="150" t="s">
        <v>5</v>
      </c>
      <c r="M164" s="148" t="s">
        <v>6</v>
      </c>
      <c r="N164" s="148" t="s">
        <v>7</v>
      </c>
      <c r="O164" s="150" t="s">
        <v>8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49"/>
      <c r="B165" s="40" t="s">
        <v>74</v>
      </c>
      <c r="C165" s="40" t="s">
        <v>75</v>
      </c>
      <c r="D165" s="40" t="s">
        <v>76</v>
      </c>
      <c r="E165" s="40" t="s">
        <v>77</v>
      </c>
      <c r="F165" s="40" t="s">
        <v>78</v>
      </c>
      <c r="G165" s="40" t="s">
        <v>79</v>
      </c>
      <c r="H165" s="149"/>
      <c r="I165" s="149"/>
      <c r="J165" s="149"/>
      <c r="K165" s="149"/>
      <c r="L165" s="149"/>
      <c r="M165" s="149"/>
      <c r="N165" s="149"/>
      <c r="O165" s="149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40">
        <v>1702</v>
      </c>
      <c r="B166" s="42">
        <v>386</v>
      </c>
      <c r="C166" s="42"/>
      <c r="D166" s="42"/>
      <c r="E166" s="42"/>
      <c r="F166" s="42"/>
      <c r="G166" s="42"/>
      <c r="H166" s="43"/>
      <c r="I166" s="44"/>
      <c r="J166" s="45"/>
      <c r="K166" s="46"/>
      <c r="L166" s="14"/>
      <c r="M166" s="123">
        <f>B166</f>
        <v>386</v>
      </c>
      <c r="N166" s="124"/>
      <c r="O166" s="14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40">
        <v>1801</v>
      </c>
      <c r="B167" s="42"/>
      <c r="C167" s="42">
        <v>338</v>
      </c>
      <c r="D167" s="42"/>
      <c r="E167" s="42"/>
      <c r="F167" s="42"/>
      <c r="G167" s="42"/>
      <c r="H167" s="43"/>
      <c r="I167" s="50"/>
      <c r="J167" s="2"/>
      <c r="K167" s="51"/>
      <c r="L167" s="125">
        <f>IF(C167=0,"",C167/B166)</f>
        <v>0.87564766839378239</v>
      </c>
      <c r="M167" s="58">
        <v>340</v>
      </c>
      <c r="N167" s="126">
        <f t="shared" ref="N167:N171" si="20">IF(M167=0,"",M167/M166)</f>
        <v>0.88082901554404147</v>
      </c>
      <c r="O167" s="126">
        <f t="shared" ref="O167:O171" si="21">IF(M167=0,"",100%-N167)</f>
        <v>0.11917098445595853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40">
        <v>1802</v>
      </c>
      <c r="B168" s="42"/>
      <c r="C168" s="42"/>
      <c r="D168" s="42">
        <v>310</v>
      </c>
      <c r="E168" s="42"/>
      <c r="F168" s="42"/>
      <c r="G168" s="42"/>
      <c r="H168" s="43"/>
      <c r="I168" s="50"/>
      <c r="J168" s="2"/>
      <c r="K168" s="51"/>
      <c r="L168" s="127">
        <f>IF(D168=0,"",D168/C167)</f>
        <v>0.91715976331360949</v>
      </c>
      <c r="M168" s="58">
        <v>312</v>
      </c>
      <c r="N168" s="128">
        <f t="shared" si="20"/>
        <v>0.91764705882352937</v>
      </c>
      <c r="O168" s="128">
        <f t="shared" si="21"/>
        <v>8.2352941176470629E-2</v>
      </c>
      <c r="P168" s="8">
        <f>M168/M166</f>
        <v>0.80829015544041449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40">
        <v>1901</v>
      </c>
      <c r="B169" s="42"/>
      <c r="C169" s="42"/>
      <c r="D169" s="42"/>
      <c r="E169" s="42">
        <v>299</v>
      </c>
      <c r="F169" s="42"/>
      <c r="G169" s="42"/>
      <c r="H169" s="43"/>
      <c r="I169" s="50"/>
      <c r="J169" s="2"/>
      <c r="K169" s="51"/>
      <c r="L169" s="127">
        <f>IF(E169=0,"",E169/D168)</f>
        <v>0.96451612903225803</v>
      </c>
      <c r="M169" s="58">
        <v>309</v>
      </c>
      <c r="N169" s="128">
        <f t="shared" si="20"/>
        <v>0.99038461538461542</v>
      </c>
      <c r="O169" s="128">
        <f t="shared" si="21"/>
        <v>9.6153846153845812E-3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40">
        <v>1902</v>
      </c>
      <c r="B170" s="42"/>
      <c r="C170" s="42"/>
      <c r="D170" s="42"/>
      <c r="E170" s="42"/>
      <c r="F170" s="42">
        <v>284</v>
      </c>
      <c r="G170" s="42"/>
      <c r="H170" s="43"/>
      <c r="I170" s="50"/>
      <c r="J170" s="2"/>
      <c r="K170" s="51"/>
      <c r="L170" s="127">
        <f>IF(F170=0,"",F170/E169)</f>
        <v>0.94983277591973247</v>
      </c>
      <c r="M170" s="58">
        <v>290</v>
      </c>
      <c r="N170" s="128">
        <f t="shared" si="20"/>
        <v>0.93851132686084138</v>
      </c>
      <c r="O170" s="128">
        <f t="shared" si="21"/>
        <v>6.1488673139158623E-2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40">
        <v>2001</v>
      </c>
      <c r="B171" s="42"/>
      <c r="C171" s="42"/>
      <c r="D171" s="42"/>
      <c r="E171" s="42"/>
      <c r="F171" s="42"/>
      <c r="G171" s="42">
        <v>266</v>
      </c>
      <c r="H171" s="43">
        <v>224</v>
      </c>
      <c r="I171" s="50"/>
      <c r="J171" s="2"/>
      <c r="K171" s="51"/>
      <c r="L171" s="127">
        <f>IF(G171=0,"",G171/F170)</f>
        <v>0.93661971830985913</v>
      </c>
      <c r="M171" s="129">
        <v>275</v>
      </c>
      <c r="N171" s="128">
        <f t="shared" si="20"/>
        <v>0.94827586206896552</v>
      </c>
      <c r="O171" s="128">
        <f t="shared" si="21"/>
        <v>5.1724137931034475E-2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31" t="s">
        <v>93</v>
      </c>
      <c r="B172" s="42"/>
      <c r="C172" s="42"/>
      <c r="D172" s="42"/>
      <c r="E172" s="42"/>
      <c r="F172" s="42"/>
      <c r="G172" s="42">
        <v>42</v>
      </c>
      <c r="H172" s="43">
        <v>32</v>
      </c>
      <c r="I172" s="50"/>
      <c r="J172" s="2"/>
      <c r="K172" s="1"/>
      <c r="L172" s="57"/>
      <c r="M172" s="129">
        <v>49</v>
      </c>
      <c r="N172" s="59"/>
      <c r="O172" s="130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31" t="s">
        <v>94</v>
      </c>
      <c r="B173" s="42"/>
      <c r="C173" s="42"/>
      <c r="D173" s="42"/>
      <c r="E173" s="42"/>
      <c r="F173" s="42"/>
      <c r="G173" s="42">
        <v>13</v>
      </c>
      <c r="H173" s="43">
        <v>10</v>
      </c>
      <c r="I173" s="50"/>
      <c r="J173" s="2"/>
      <c r="K173" s="1"/>
      <c r="L173" s="57"/>
      <c r="M173" s="129">
        <v>17</v>
      </c>
      <c r="N173" s="59"/>
      <c r="O173" s="130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31" t="s">
        <v>95</v>
      </c>
      <c r="B174" s="42"/>
      <c r="C174" s="42"/>
      <c r="D174" s="42"/>
      <c r="E174" s="42"/>
      <c r="F174" s="42"/>
      <c r="G174" s="42">
        <v>5</v>
      </c>
      <c r="H174" s="43">
        <v>4</v>
      </c>
      <c r="I174" s="50"/>
      <c r="J174" s="2"/>
      <c r="K174" s="1"/>
      <c r="L174" s="57"/>
      <c r="M174" s="129">
        <v>7</v>
      </c>
      <c r="N174" s="59"/>
      <c r="O174" s="130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31" t="s">
        <v>96</v>
      </c>
      <c r="B175" s="42"/>
      <c r="C175" s="42"/>
      <c r="D175" s="42"/>
      <c r="E175" s="42"/>
      <c r="F175" s="42"/>
      <c r="G175" s="42">
        <v>1</v>
      </c>
      <c r="H175" s="43"/>
      <c r="I175" s="76"/>
      <c r="J175" s="77"/>
      <c r="K175" s="78"/>
      <c r="L175" s="132"/>
      <c r="M175" s="129">
        <v>1</v>
      </c>
      <c r="N175" s="133"/>
      <c r="O175" s="134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31" t="s">
        <v>97</v>
      </c>
      <c r="B176" s="137"/>
      <c r="C176" s="137"/>
      <c r="D176" s="138"/>
      <c r="E176" s="138"/>
      <c r="F176" s="138"/>
      <c r="G176" s="138">
        <v>1</v>
      </c>
      <c r="H176" s="88">
        <v>1</v>
      </c>
      <c r="I176" s="76"/>
      <c r="J176" s="77"/>
      <c r="K176" s="78"/>
      <c r="L176" s="57"/>
      <c r="M176" s="139">
        <v>1</v>
      </c>
      <c r="N176" s="59"/>
      <c r="O176" s="59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28"/>
      <c r="B177" s="1"/>
      <c r="C177" s="1"/>
      <c r="D177" s="151" t="s">
        <v>83</v>
      </c>
      <c r="E177" s="152"/>
      <c r="F177" s="152"/>
      <c r="G177" s="152"/>
      <c r="H177" s="80">
        <f>SUM(H166:H176)</f>
        <v>271</v>
      </c>
      <c r="I177" s="135">
        <f>IF(H171=0,"",H171/B166)</f>
        <v>0.5803108808290155</v>
      </c>
      <c r="J177" s="135">
        <f>IF(H177=0,"",H177/B166)</f>
        <v>0.70207253886010368</v>
      </c>
      <c r="K177" s="135">
        <f>IF(H174=0,"",J177-I177)</f>
        <v>0.12176165803108818</v>
      </c>
      <c r="L177" s="2"/>
      <c r="M177" s="1"/>
      <c r="N177" s="25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6.25" customHeight="1">
      <c r="A180" s="32"/>
      <c r="B180" s="154" t="s">
        <v>72</v>
      </c>
      <c r="C180" s="155"/>
      <c r="D180" s="155"/>
      <c r="E180" s="155"/>
      <c r="F180" s="155"/>
      <c r="G180" s="155"/>
      <c r="H180" s="121">
        <v>1801</v>
      </c>
      <c r="I180" s="122"/>
      <c r="J180" s="122"/>
      <c r="K180" s="122"/>
      <c r="L180" s="122"/>
      <c r="M180" s="12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56" t="s">
        <v>9</v>
      </c>
      <c r="B181" s="157" t="s">
        <v>73</v>
      </c>
      <c r="C181" s="152"/>
      <c r="D181" s="152"/>
      <c r="E181" s="152"/>
      <c r="F181" s="152"/>
      <c r="G181" s="152"/>
      <c r="H181" s="158" t="s">
        <v>10</v>
      </c>
      <c r="I181" s="150" t="s">
        <v>2</v>
      </c>
      <c r="J181" s="150" t="s">
        <v>3</v>
      </c>
      <c r="K181" s="159" t="s">
        <v>4</v>
      </c>
      <c r="L181" s="150" t="s">
        <v>5</v>
      </c>
      <c r="M181" s="148" t="s">
        <v>6</v>
      </c>
      <c r="N181" s="148" t="s">
        <v>7</v>
      </c>
      <c r="O181" s="150" t="s">
        <v>8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49"/>
      <c r="B182" s="40" t="s">
        <v>74</v>
      </c>
      <c r="C182" s="40" t="s">
        <v>75</v>
      </c>
      <c r="D182" s="40" t="s">
        <v>76</v>
      </c>
      <c r="E182" s="40" t="s">
        <v>77</v>
      </c>
      <c r="F182" s="40" t="s">
        <v>78</v>
      </c>
      <c r="G182" s="40" t="s">
        <v>79</v>
      </c>
      <c r="H182" s="149"/>
      <c r="I182" s="149"/>
      <c r="J182" s="149"/>
      <c r="K182" s="149"/>
      <c r="L182" s="149"/>
      <c r="M182" s="149"/>
      <c r="N182" s="149"/>
      <c r="O182" s="149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40">
        <v>1801</v>
      </c>
      <c r="B183" s="42">
        <v>115</v>
      </c>
      <c r="C183" s="42"/>
      <c r="D183" s="42"/>
      <c r="E183" s="42"/>
      <c r="F183" s="42"/>
      <c r="G183" s="42"/>
      <c r="H183" s="43"/>
      <c r="I183" s="44"/>
      <c r="J183" s="45"/>
      <c r="K183" s="46"/>
      <c r="L183" s="14"/>
      <c r="M183" s="123">
        <f>B183</f>
        <v>115</v>
      </c>
      <c r="N183" s="124"/>
      <c r="O183" s="14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40">
        <v>1802</v>
      </c>
      <c r="B184" s="42"/>
      <c r="C184" s="42">
        <v>83</v>
      </c>
      <c r="D184" s="42"/>
      <c r="E184" s="42"/>
      <c r="F184" s="42"/>
      <c r="G184" s="42"/>
      <c r="H184" s="43"/>
      <c r="I184" s="50"/>
      <c r="J184" s="2"/>
      <c r="K184" s="51"/>
      <c r="L184" s="125">
        <f>IF(C184=0,"",C184/B183)</f>
        <v>0.72173913043478266</v>
      </c>
      <c r="M184" s="58">
        <v>83</v>
      </c>
      <c r="N184" s="126">
        <f t="shared" ref="N184:N188" si="22">IF(M184=0,"",M184/M183)</f>
        <v>0.72173913043478266</v>
      </c>
      <c r="O184" s="126">
        <f t="shared" ref="O184:O188" si="23">IF(M184=0,"",100%-N184)</f>
        <v>0.27826086956521734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40">
        <v>1901</v>
      </c>
      <c r="B185" s="42"/>
      <c r="C185" s="42"/>
      <c r="D185" s="42">
        <v>77</v>
      </c>
      <c r="E185" s="42"/>
      <c r="F185" s="42"/>
      <c r="G185" s="42"/>
      <c r="H185" s="43"/>
      <c r="I185" s="50"/>
      <c r="J185" s="2"/>
      <c r="K185" s="51"/>
      <c r="L185" s="127">
        <f>IF(D185=0,"",D185/C184)</f>
        <v>0.92771084337349397</v>
      </c>
      <c r="M185" s="58">
        <v>80</v>
      </c>
      <c r="N185" s="128">
        <f t="shared" si="22"/>
        <v>0.96385542168674698</v>
      </c>
      <c r="O185" s="128">
        <f t="shared" si="23"/>
        <v>3.6144578313253017E-2</v>
      </c>
      <c r="P185" s="8">
        <f>M185/M183</f>
        <v>0.69565217391304346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40">
        <v>1902</v>
      </c>
      <c r="B186" s="42"/>
      <c r="C186" s="42"/>
      <c r="D186" s="42"/>
      <c r="E186" s="42">
        <v>74</v>
      </c>
      <c r="F186" s="42"/>
      <c r="G186" s="42"/>
      <c r="H186" s="43"/>
      <c r="I186" s="50"/>
      <c r="J186" s="2"/>
      <c r="K186" s="51"/>
      <c r="L186" s="127">
        <f>IF(E186=0,"",E186/D185)</f>
        <v>0.96103896103896103</v>
      </c>
      <c r="M186" s="58">
        <v>77</v>
      </c>
      <c r="N186" s="128">
        <f t="shared" si="22"/>
        <v>0.96250000000000002</v>
      </c>
      <c r="O186" s="128">
        <f t="shared" si="23"/>
        <v>3.7499999999999978E-2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40">
        <v>2001</v>
      </c>
      <c r="B187" s="42"/>
      <c r="C187" s="42"/>
      <c r="D187" s="42"/>
      <c r="E187" s="42"/>
      <c r="F187" s="42">
        <v>71</v>
      </c>
      <c r="G187" s="42"/>
      <c r="H187" s="43"/>
      <c r="I187" s="50"/>
      <c r="J187" s="2"/>
      <c r="K187" s="51"/>
      <c r="L187" s="127">
        <f>IF(F187=0,"",F187/E186)</f>
        <v>0.95945945945945943</v>
      </c>
      <c r="M187" s="58">
        <v>74</v>
      </c>
      <c r="N187" s="128">
        <f t="shared" si="22"/>
        <v>0.96103896103896103</v>
      </c>
      <c r="O187" s="128">
        <f t="shared" si="23"/>
        <v>3.8961038961038974E-2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40">
        <v>2002</v>
      </c>
      <c r="B188" s="42"/>
      <c r="C188" s="42"/>
      <c r="D188" s="42"/>
      <c r="E188" s="42"/>
      <c r="F188" s="42"/>
      <c r="G188" s="42">
        <v>69</v>
      </c>
      <c r="H188" s="43">
        <v>47</v>
      </c>
      <c r="I188" s="50"/>
      <c r="J188" s="2"/>
      <c r="K188" s="51"/>
      <c r="L188" s="127">
        <f>IF(G188=0,"",G188/F187)</f>
        <v>0.971830985915493</v>
      </c>
      <c r="M188" s="129">
        <v>70</v>
      </c>
      <c r="N188" s="128">
        <f t="shared" si="22"/>
        <v>0.94594594594594594</v>
      </c>
      <c r="O188" s="128">
        <f t="shared" si="23"/>
        <v>5.4054054054054057E-2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31" t="s">
        <v>94</v>
      </c>
      <c r="B189" s="42"/>
      <c r="C189" s="42"/>
      <c r="D189" s="42"/>
      <c r="E189" s="42"/>
      <c r="F189" s="42"/>
      <c r="G189" s="42">
        <v>13</v>
      </c>
      <c r="H189" s="43">
        <v>9</v>
      </c>
      <c r="I189" s="50"/>
      <c r="J189" s="2"/>
      <c r="K189" s="1"/>
      <c r="L189" s="57"/>
      <c r="M189" s="129">
        <v>17</v>
      </c>
      <c r="N189" s="59"/>
      <c r="O189" s="130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31" t="s">
        <v>95</v>
      </c>
      <c r="B190" s="42"/>
      <c r="C190" s="42"/>
      <c r="D190" s="42"/>
      <c r="E190" s="42"/>
      <c r="F190" s="42"/>
      <c r="G190" s="42">
        <v>3</v>
      </c>
      <c r="H190" s="43">
        <v>2</v>
      </c>
      <c r="I190" s="50"/>
      <c r="J190" s="2"/>
      <c r="K190" s="1"/>
      <c r="L190" s="57"/>
      <c r="M190" s="129">
        <v>6</v>
      </c>
      <c r="N190" s="59"/>
      <c r="O190" s="130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31" t="s">
        <v>96</v>
      </c>
      <c r="B191" s="42"/>
      <c r="C191" s="42"/>
      <c r="D191" s="42"/>
      <c r="E191" s="42"/>
      <c r="F191" s="42"/>
      <c r="G191" s="42">
        <v>1</v>
      </c>
      <c r="H191" s="43"/>
      <c r="I191" s="50"/>
      <c r="J191" s="2"/>
      <c r="K191" s="1"/>
      <c r="L191" s="57"/>
      <c r="M191" s="129">
        <v>1</v>
      </c>
      <c r="N191" s="59"/>
      <c r="O191" s="130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31"/>
      <c r="B192" s="42"/>
      <c r="C192" s="42"/>
      <c r="D192" s="42"/>
      <c r="E192" s="42"/>
      <c r="F192" s="42"/>
      <c r="G192" s="42"/>
      <c r="H192" s="43"/>
      <c r="I192" s="76"/>
      <c r="J192" s="77"/>
      <c r="K192" s="78"/>
      <c r="L192" s="132"/>
      <c r="M192" s="129"/>
      <c r="N192" s="133"/>
      <c r="O192" s="134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28"/>
      <c r="B193" s="1"/>
      <c r="C193" s="1"/>
      <c r="D193" s="151" t="s">
        <v>83</v>
      </c>
      <c r="E193" s="152"/>
      <c r="F193" s="152"/>
      <c r="G193" s="152"/>
      <c r="H193" s="80">
        <f>SUM(H183:H192)</f>
        <v>58</v>
      </c>
      <c r="I193" s="135">
        <f>IF(H188=0,"",H188/B183)</f>
        <v>0.40869565217391307</v>
      </c>
      <c r="J193" s="135">
        <f>IF(H193=0,"",H193/B183)</f>
        <v>0.5043478260869565</v>
      </c>
      <c r="K193" s="135">
        <f>J193-I193</f>
        <v>9.5652173913043426E-2</v>
      </c>
      <c r="L193" s="2"/>
      <c r="M193" s="1"/>
      <c r="N193" s="25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6.25" customHeight="1">
      <c r="A196" s="32"/>
      <c r="B196" s="154" t="s">
        <v>72</v>
      </c>
      <c r="C196" s="155"/>
      <c r="D196" s="155"/>
      <c r="E196" s="155"/>
      <c r="F196" s="155"/>
      <c r="G196" s="155"/>
      <c r="H196" s="121">
        <v>1802</v>
      </c>
      <c r="I196" s="122"/>
      <c r="J196" s="122"/>
      <c r="K196" s="122"/>
      <c r="L196" s="122"/>
      <c r="M196" s="12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56" t="s">
        <v>9</v>
      </c>
      <c r="B197" s="157" t="s">
        <v>73</v>
      </c>
      <c r="C197" s="152"/>
      <c r="D197" s="152"/>
      <c r="E197" s="152"/>
      <c r="F197" s="152"/>
      <c r="G197" s="152"/>
      <c r="H197" s="158" t="s">
        <v>10</v>
      </c>
      <c r="I197" s="150" t="s">
        <v>2</v>
      </c>
      <c r="J197" s="150" t="s">
        <v>3</v>
      </c>
      <c r="K197" s="159" t="s">
        <v>4</v>
      </c>
      <c r="L197" s="150" t="s">
        <v>5</v>
      </c>
      <c r="M197" s="148" t="s">
        <v>6</v>
      </c>
      <c r="N197" s="148" t="s">
        <v>7</v>
      </c>
      <c r="O197" s="150" t="s">
        <v>8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49"/>
      <c r="B198" s="40" t="s">
        <v>74</v>
      </c>
      <c r="C198" s="40" t="s">
        <v>75</v>
      </c>
      <c r="D198" s="40" t="s">
        <v>76</v>
      </c>
      <c r="E198" s="40" t="s">
        <v>77</v>
      </c>
      <c r="F198" s="40" t="s">
        <v>78</v>
      </c>
      <c r="G198" s="40" t="s">
        <v>79</v>
      </c>
      <c r="H198" s="149"/>
      <c r="I198" s="149"/>
      <c r="J198" s="149"/>
      <c r="K198" s="149"/>
      <c r="L198" s="149"/>
      <c r="M198" s="149"/>
      <c r="N198" s="149"/>
      <c r="O198" s="149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40">
        <v>1802</v>
      </c>
      <c r="B199" s="42">
        <v>453</v>
      </c>
      <c r="C199" s="42"/>
      <c r="D199" s="42"/>
      <c r="E199" s="42"/>
      <c r="F199" s="42"/>
      <c r="G199" s="42"/>
      <c r="H199" s="43"/>
      <c r="I199" s="44"/>
      <c r="J199" s="45"/>
      <c r="K199" s="46"/>
      <c r="L199" s="14"/>
      <c r="M199" s="123">
        <f>B199</f>
        <v>453</v>
      </c>
      <c r="N199" s="124"/>
      <c r="O199" s="14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40">
        <v>1901</v>
      </c>
      <c r="B200" s="42"/>
      <c r="C200" s="42">
        <v>420</v>
      </c>
      <c r="D200" s="42"/>
      <c r="E200" s="42"/>
      <c r="F200" s="42"/>
      <c r="G200" s="42"/>
      <c r="H200" s="43"/>
      <c r="I200" s="50"/>
      <c r="J200" s="2"/>
      <c r="K200" s="51"/>
      <c r="L200" s="125">
        <f>IF(C200=0,"",C200/B199)</f>
        <v>0.92715231788079466</v>
      </c>
      <c r="M200" s="58">
        <v>420</v>
      </c>
      <c r="N200" s="126">
        <f t="shared" ref="N200:N204" si="24">IF(M200=0,"",M200/M199)</f>
        <v>0.92715231788079466</v>
      </c>
      <c r="O200" s="126">
        <f t="shared" ref="O200:O204" si="25">IF(M200=0,"",100%-N200)</f>
        <v>7.2847682119205337E-2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40">
        <v>1902</v>
      </c>
      <c r="B201" s="42"/>
      <c r="C201" s="42"/>
      <c r="D201" s="42">
        <v>403</v>
      </c>
      <c r="E201" s="42"/>
      <c r="F201" s="42"/>
      <c r="G201" s="42"/>
      <c r="H201" s="43"/>
      <c r="I201" s="50"/>
      <c r="J201" s="2"/>
      <c r="K201" s="51"/>
      <c r="L201" s="127">
        <f>IF(D201=0,"",D201/C200)</f>
        <v>0.95952380952380956</v>
      </c>
      <c r="M201" s="58">
        <v>406</v>
      </c>
      <c r="N201" s="128">
        <f t="shared" si="24"/>
        <v>0.96666666666666667</v>
      </c>
      <c r="O201" s="128">
        <f t="shared" si="25"/>
        <v>3.3333333333333326E-2</v>
      </c>
      <c r="P201" s="8">
        <f>M201/M199</f>
        <v>0.89624724061810157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40">
        <v>2001</v>
      </c>
      <c r="B202" s="42"/>
      <c r="C202" s="42"/>
      <c r="D202" s="42"/>
      <c r="E202" s="42">
        <v>383</v>
      </c>
      <c r="F202" s="42"/>
      <c r="G202" s="42"/>
      <c r="H202" s="43"/>
      <c r="I202" s="50"/>
      <c r="J202" s="2"/>
      <c r="K202" s="51"/>
      <c r="L202" s="127">
        <f>IF(E202=0,"",E202/D201)</f>
        <v>0.95037220843672454</v>
      </c>
      <c r="M202" s="58">
        <v>390</v>
      </c>
      <c r="N202" s="128">
        <f t="shared" si="24"/>
        <v>0.96059113300492616</v>
      </c>
      <c r="O202" s="128">
        <f t="shared" si="25"/>
        <v>3.9408866995073843E-2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40">
        <v>2002</v>
      </c>
      <c r="B203" s="42"/>
      <c r="C203" s="42"/>
      <c r="D203" s="42"/>
      <c r="E203" s="42"/>
      <c r="F203" s="42">
        <v>370</v>
      </c>
      <c r="G203" s="42"/>
      <c r="H203" s="43"/>
      <c r="I203" s="50"/>
      <c r="J203" s="2"/>
      <c r="K203" s="51"/>
      <c r="L203" s="127">
        <f>IF(F203=0,"",F203/E202)</f>
        <v>0.96605744125326376</v>
      </c>
      <c r="M203" s="58">
        <v>378</v>
      </c>
      <c r="N203" s="128">
        <f t="shared" si="24"/>
        <v>0.96923076923076923</v>
      </c>
      <c r="O203" s="128">
        <f t="shared" si="25"/>
        <v>3.0769230769230771E-2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40">
        <v>2101</v>
      </c>
      <c r="B204" s="42"/>
      <c r="C204" s="42"/>
      <c r="D204" s="42"/>
      <c r="E204" s="42"/>
      <c r="F204" s="42"/>
      <c r="G204" s="42">
        <v>353</v>
      </c>
      <c r="H204" s="43">
        <v>279</v>
      </c>
      <c r="I204" s="50"/>
      <c r="J204" s="2"/>
      <c r="K204" s="51"/>
      <c r="L204" s="127">
        <f>IF(G204=0,"",G204/F203)</f>
        <v>0.95405405405405408</v>
      </c>
      <c r="M204" s="129">
        <v>363</v>
      </c>
      <c r="N204" s="128">
        <f t="shared" si="24"/>
        <v>0.96031746031746035</v>
      </c>
      <c r="O204" s="128">
        <f t="shared" si="25"/>
        <v>3.9682539682539653E-2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31" t="s">
        <v>95</v>
      </c>
      <c r="B205" s="42"/>
      <c r="C205" s="42"/>
      <c r="D205" s="42"/>
      <c r="E205" s="42"/>
      <c r="F205" s="42"/>
      <c r="G205" s="42">
        <v>48</v>
      </c>
      <c r="H205" s="43">
        <v>30</v>
      </c>
      <c r="I205" s="50"/>
      <c r="J205" s="2"/>
      <c r="K205" s="1"/>
      <c r="L205" s="57"/>
      <c r="M205" s="129">
        <v>72</v>
      </c>
      <c r="N205" s="59"/>
      <c r="O205" s="130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31" t="s">
        <v>96</v>
      </c>
      <c r="B206" s="42"/>
      <c r="C206" s="42"/>
      <c r="D206" s="42"/>
      <c r="E206" s="42"/>
      <c r="F206" s="42"/>
      <c r="G206" s="42">
        <v>13</v>
      </c>
      <c r="H206" s="43">
        <v>6</v>
      </c>
      <c r="I206" s="50"/>
      <c r="J206" s="2"/>
      <c r="K206" s="1"/>
      <c r="L206" s="57"/>
      <c r="M206" s="129">
        <v>19</v>
      </c>
      <c r="N206" s="59"/>
      <c r="O206" s="130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31" t="s">
        <v>97</v>
      </c>
      <c r="B207" s="42"/>
      <c r="C207" s="42"/>
      <c r="D207" s="42"/>
      <c r="E207" s="42"/>
      <c r="F207" s="42"/>
      <c r="G207" s="42">
        <v>3</v>
      </c>
      <c r="H207" s="88">
        <v>2</v>
      </c>
      <c r="I207" s="50"/>
      <c r="J207" s="2"/>
      <c r="K207" s="1"/>
      <c r="L207" s="57"/>
      <c r="M207" s="129">
        <v>6</v>
      </c>
      <c r="N207" s="59"/>
      <c r="O207" s="130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31"/>
      <c r="B208" s="42"/>
      <c r="C208" s="42"/>
      <c r="D208" s="42"/>
      <c r="E208" s="42"/>
      <c r="F208" s="42"/>
      <c r="G208" s="42"/>
      <c r="H208" s="43"/>
      <c r="I208" s="76"/>
      <c r="J208" s="77"/>
      <c r="K208" s="78"/>
      <c r="L208" s="132"/>
      <c r="M208" s="129"/>
      <c r="N208" s="133"/>
      <c r="O208" s="134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28"/>
      <c r="B209" s="1"/>
      <c r="C209" s="1"/>
      <c r="D209" s="151" t="s">
        <v>83</v>
      </c>
      <c r="E209" s="152"/>
      <c r="F209" s="152"/>
      <c r="G209" s="152"/>
      <c r="H209" s="80">
        <f>SUM(H199:H208)</f>
        <v>317</v>
      </c>
      <c r="I209" s="135">
        <f>IF(H204=0,"",H204/B199)</f>
        <v>0.61589403973509937</v>
      </c>
      <c r="J209" s="135">
        <f>IF(H209=0,"",H209/B199)</f>
        <v>0.69977924944812364</v>
      </c>
      <c r="K209" s="135">
        <f>IF(H207=0,"",J209-I209)</f>
        <v>8.3885209713024267E-2</v>
      </c>
      <c r="L209" s="2"/>
      <c r="M209" s="1"/>
      <c r="N209" s="25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6.25" customHeight="1">
      <c r="A212" s="32"/>
      <c r="B212" s="154" t="s">
        <v>72</v>
      </c>
      <c r="C212" s="155"/>
      <c r="D212" s="155"/>
      <c r="E212" s="155"/>
      <c r="F212" s="155"/>
      <c r="G212" s="155"/>
      <c r="H212" s="121">
        <v>1901</v>
      </c>
      <c r="I212" s="122"/>
      <c r="J212" s="122"/>
      <c r="K212" s="122"/>
      <c r="L212" s="122"/>
      <c r="M212" s="12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56" t="s">
        <v>9</v>
      </c>
      <c r="B213" s="157" t="s">
        <v>73</v>
      </c>
      <c r="C213" s="152"/>
      <c r="D213" s="152"/>
      <c r="E213" s="152"/>
      <c r="F213" s="152"/>
      <c r="G213" s="152"/>
      <c r="H213" s="158" t="s">
        <v>10</v>
      </c>
      <c r="I213" s="150" t="s">
        <v>2</v>
      </c>
      <c r="J213" s="150" t="s">
        <v>3</v>
      </c>
      <c r="K213" s="159" t="s">
        <v>4</v>
      </c>
      <c r="L213" s="150" t="s">
        <v>5</v>
      </c>
      <c r="M213" s="148" t="s">
        <v>6</v>
      </c>
      <c r="N213" s="148" t="s">
        <v>7</v>
      </c>
      <c r="O213" s="150" t="s">
        <v>8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49"/>
      <c r="B214" s="40" t="s">
        <v>74</v>
      </c>
      <c r="C214" s="40" t="s">
        <v>75</v>
      </c>
      <c r="D214" s="40" t="s">
        <v>76</v>
      </c>
      <c r="E214" s="40" t="s">
        <v>77</v>
      </c>
      <c r="F214" s="40" t="s">
        <v>78</v>
      </c>
      <c r="G214" s="40" t="s">
        <v>79</v>
      </c>
      <c r="H214" s="149"/>
      <c r="I214" s="149"/>
      <c r="J214" s="149"/>
      <c r="K214" s="149"/>
      <c r="L214" s="149"/>
      <c r="M214" s="149"/>
      <c r="N214" s="149"/>
      <c r="O214" s="149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40">
        <v>1901</v>
      </c>
      <c r="B215" s="42">
        <v>151</v>
      </c>
      <c r="C215" s="42"/>
      <c r="D215" s="42"/>
      <c r="E215" s="42"/>
      <c r="F215" s="42"/>
      <c r="G215" s="42"/>
      <c r="H215" s="43"/>
      <c r="I215" s="44"/>
      <c r="J215" s="45"/>
      <c r="K215" s="46"/>
      <c r="L215" s="14"/>
      <c r="M215" s="123">
        <f>B215</f>
        <v>151</v>
      </c>
      <c r="N215" s="124"/>
      <c r="O215" s="14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40">
        <v>1902</v>
      </c>
      <c r="B216" s="42"/>
      <c r="C216" s="42">
        <v>129</v>
      </c>
      <c r="D216" s="42"/>
      <c r="E216" s="42"/>
      <c r="F216" s="42"/>
      <c r="G216" s="42"/>
      <c r="H216" s="43"/>
      <c r="I216" s="50"/>
      <c r="J216" s="2"/>
      <c r="K216" s="51"/>
      <c r="L216" s="125">
        <f>IF(C216=0,"",C216/B215)</f>
        <v>0.85430463576158944</v>
      </c>
      <c r="M216" s="58">
        <v>130</v>
      </c>
      <c r="N216" s="126">
        <f t="shared" ref="N216:N220" si="26">IF(M216=0,"",M216/M215)</f>
        <v>0.86092715231788075</v>
      </c>
      <c r="O216" s="126">
        <f t="shared" ref="O216:O220" si="27">IF(M216=0,"",100%-N216)</f>
        <v>0.13907284768211925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40">
        <v>2001</v>
      </c>
      <c r="B217" s="42"/>
      <c r="C217" s="42"/>
      <c r="D217" s="42">
        <v>109</v>
      </c>
      <c r="E217" s="42"/>
      <c r="F217" s="42"/>
      <c r="G217" s="42"/>
      <c r="H217" s="43"/>
      <c r="I217" s="50"/>
      <c r="J217" s="2"/>
      <c r="K217" s="51"/>
      <c r="L217" s="127">
        <f>IF(D217=0,"",D217/C216)</f>
        <v>0.84496124031007747</v>
      </c>
      <c r="M217" s="58">
        <v>110</v>
      </c>
      <c r="N217" s="128">
        <f t="shared" si="26"/>
        <v>0.84615384615384615</v>
      </c>
      <c r="O217" s="128">
        <f t="shared" si="27"/>
        <v>0.15384615384615385</v>
      </c>
      <c r="P217" s="8">
        <f>M217/M215</f>
        <v>0.72847682119205293</v>
      </c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40">
        <v>2002</v>
      </c>
      <c r="B218" s="42"/>
      <c r="C218" s="42"/>
      <c r="D218" s="42"/>
      <c r="E218" s="42">
        <v>103</v>
      </c>
      <c r="F218" s="42"/>
      <c r="G218" s="42"/>
      <c r="H218" s="43"/>
      <c r="I218" s="50"/>
      <c r="J218" s="2"/>
      <c r="K218" s="51"/>
      <c r="L218" s="127">
        <f>IF(E218=0,"",E218/D217)</f>
        <v>0.94495412844036697</v>
      </c>
      <c r="M218" s="58">
        <v>105</v>
      </c>
      <c r="N218" s="128">
        <f t="shared" si="26"/>
        <v>0.95454545454545459</v>
      </c>
      <c r="O218" s="128">
        <f t="shared" si="27"/>
        <v>4.5454545454545414E-2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40">
        <v>2101</v>
      </c>
      <c r="B219" s="42"/>
      <c r="C219" s="42"/>
      <c r="D219" s="42"/>
      <c r="E219" s="42"/>
      <c r="F219" s="42">
        <v>85</v>
      </c>
      <c r="G219" s="42"/>
      <c r="H219" s="43">
        <v>1</v>
      </c>
      <c r="I219" s="50"/>
      <c r="J219" s="2"/>
      <c r="K219" s="51"/>
      <c r="L219" s="127">
        <f>IF(F219=0,"",F219/E218)</f>
        <v>0.82524271844660191</v>
      </c>
      <c r="M219" s="58">
        <v>86</v>
      </c>
      <c r="N219" s="128">
        <f t="shared" si="26"/>
        <v>0.81904761904761902</v>
      </c>
      <c r="O219" s="128">
        <f t="shared" si="27"/>
        <v>0.18095238095238098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40">
        <v>2102</v>
      </c>
      <c r="B220" s="42"/>
      <c r="C220" s="42"/>
      <c r="D220" s="42"/>
      <c r="E220" s="42"/>
      <c r="F220" s="42"/>
      <c r="G220" s="42">
        <v>74</v>
      </c>
      <c r="H220" s="43">
        <v>50</v>
      </c>
      <c r="I220" s="50"/>
      <c r="J220" s="2"/>
      <c r="K220" s="51"/>
      <c r="L220" s="127">
        <f>IF(G220=0,"",G220/F219)</f>
        <v>0.87058823529411766</v>
      </c>
      <c r="M220" s="129">
        <v>76</v>
      </c>
      <c r="N220" s="128">
        <f t="shared" si="26"/>
        <v>0.88372093023255816</v>
      </c>
      <c r="O220" s="128">
        <f t="shared" si="27"/>
        <v>0.11627906976744184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40">
        <v>2201</v>
      </c>
      <c r="B221" s="42"/>
      <c r="C221" s="42"/>
      <c r="D221" s="42"/>
      <c r="E221" s="42"/>
      <c r="F221" s="42"/>
      <c r="G221" s="42">
        <v>10</v>
      </c>
      <c r="H221" s="43">
        <v>3</v>
      </c>
      <c r="I221" s="50"/>
      <c r="J221" s="2"/>
      <c r="K221" s="1"/>
      <c r="L221" s="57"/>
      <c r="M221" s="129">
        <v>13</v>
      </c>
      <c r="N221" s="59"/>
      <c r="O221" s="130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40">
        <v>2202</v>
      </c>
      <c r="B222" s="42"/>
      <c r="C222" s="42"/>
      <c r="D222" s="42"/>
      <c r="E222" s="42"/>
      <c r="F222" s="42"/>
      <c r="G222" s="42">
        <v>5</v>
      </c>
      <c r="H222" s="88">
        <v>1</v>
      </c>
      <c r="I222" s="50"/>
      <c r="J222" s="2"/>
      <c r="K222" s="1"/>
      <c r="L222" s="57"/>
      <c r="M222" s="129">
        <v>5</v>
      </c>
      <c r="N222" s="59"/>
      <c r="O222" s="130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31" t="s">
        <v>114</v>
      </c>
      <c r="B223" s="42"/>
      <c r="C223" s="42"/>
      <c r="D223" s="42"/>
      <c r="E223" s="42"/>
      <c r="F223" s="42"/>
      <c r="G223" s="42">
        <v>1</v>
      </c>
      <c r="H223" s="43">
        <v>1</v>
      </c>
      <c r="I223" s="50"/>
      <c r="J223" s="2"/>
      <c r="K223" s="1"/>
      <c r="L223" s="57"/>
      <c r="M223" s="129">
        <v>4</v>
      </c>
      <c r="N223" s="59"/>
      <c r="O223" s="130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31"/>
      <c r="B224" s="42"/>
      <c r="C224" s="42"/>
      <c r="D224" s="42"/>
      <c r="E224" s="42"/>
      <c r="F224" s="42"/>
      <c r="G224" s="42"/>
      <c r="H224" s="43"/>
      <c r="I224" s="76"/>
      <c r="J224" s="77"/>
      <c r="K224" s="78"/>
      <c r="L224" s="132"/>
      <c r="M224" s="129"/>
      <c r="N224" s="133"/>
      <c r="O224" s="134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28"/>
      <c r="B225" s="1"/>
      <c r="C225" s="1"/>
      <c r="D225" s="151" t="s">
        <v>83</v>
      </c>
      <c r="E225" s="152"/>
      <c r="F225" s="152"/>
      <c r="G225" s="152"/>
      <c r="H225" s="80">
        <f>SUM(H215:H224)</f>
        <v>56</v>
      </c>
      <c r="I225" s="135">
        <f>SUM(H219:H220)/B215</f>
        <v>0.33774834437086093</v>
      </c>
      <c r="J225" s="135">
        <f>IF(H225=0,"",H225/B215)</f>
        <v>0.37086092715231789</v>
      </c>
      <c r="K225" s="135">
        <f>J225-I225</f>
        <v>3.3112582781456956E-2</v>
      </c>
      <c r="L225" s="2"/>
      <c r="M225" s="1"/>
      <c r="N225" s="25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6.25" customHeight="1">
      <c r="A228" s="32"/>
      <c r="B228" s="154" t="s">
        <v>72</v>
      </c>
      <c r="C228" s="155"/>
      <c r="D228" s="155"/>
      <c r="E228" s="155"/>
      <c r="F228" s="155"/>
      <c r="G228" s="155"/>
      <c r="H228" s="121">
        <v>1902</v>
      </c>
      <c r="I228" s="122"/>
      <c r="J228" s="122"/>
      <c r="K228" s="122"/>
      <c r="L228" s="122"/>
      <c r="M228" s="12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56" t="s">
        <v>9</v>
      </c>
      <c r="B229" s="157" t="s">
        <v>73</v>
      </c>
      <c r="C229" s="152"/>
      <c r="D229" s="152"/>
      <c r="E229" s="152"/>
      <c r="F229" s="152"/>
      <c r="G229" s="152"/>
      <c r="H229" s="158" t="s">
        <v>10</v>
      </c>
      <c r="I229" s="150" t="s">
        <v>2</v>
      </c>
      <c r="J229" s="150" t="s">
        <v>3</v>
      </c>
      <c r="K229" s="159" t="s">
        <v>4</v>
      </c>
      <c r="L229" s="150" t="s">
        <v>5</v>
      </c>
      <c r="M229" s="148" t="s">
        <v>6</v>
      </c>
      <c r="N229" s="148" t="s">
        <v>7</v>
      </c>
      <c r="O229" s="150" t="s">
        <v>8</v>
      </c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49"/>
      <c r="B230" s="40" t="s">
        <v>74</v>
      </c>
      <c r="C230" s="40" t="s">
        <v>75</v>
      </c>
      <c r="D230" s="40" t="s">
        <v>76</v>
      </c>
      <c r="E230" s="40" t="s">
        <v>77</v>
      </c>
      <c r="F230" s="40" t="s">
        <v>78</v>
      </c>
      <c r="G230" s="40" t="s">
        <v>79</v>
      </c>
      <c r="H230" s="149"/>
      <c r="I230" s="149"/>
      <c r="J230" s="149"/>
      <c r="K230" s="149"/>
      <c r="L230" s="149"/>
      <c r="M230" s="149"/>
      <c r="N230" s="149"/>
      <c r="O230" s="149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40">
        <v>1902</v>
      </c>
      <c r="B231" s="42">
        <v>507</v>
      </c>
      <c r="C231" s="42"/>
      <c r="D231" s="42"/>
      <c r="E231" s="42"/>
      <c r="F231" s="42"/>
      <c r="G231" s="42"/>
      <c r="H231" s="43"/>
      <c r="I231" s="44"/>
      <c r="J231" s="45"/>
      <c r="K231" s="46"/>
      <c r="L231" s="14"/>
      <c r="M231" s="123">
        <f>B231</f>
        <v>507</v>
      </c>
      <c r="N231" s="124"/>
      <c r="O231" s="14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40">
        <v>2001</v>
      </c>
      <c r="B232" s="42"/>
      <c r="C232" s="42">
        <v>492</v>
      </c>
      <c r="D232" s="42"/>
      <c r="E232" s="42"/>
      <c r="F232" s="42"/>
      <c r="G232" s="42"/>
      <c r="H232" s="43"/>
      <c r="I232" s="50"/>
      <c r="J232" s="2"/>
      <c r="K232" s="51"/>
      <c r="L232" s="125">
        <f>IF(C232=0,"",C232/B231)</f>
        <v>0.97041420118343191</v>
      </c>
      <c r="M232" s="58">
        <v>493</v>
      </c>
      <c r="N232" s="126">
        <f t="shared" ref="N232:N236" si="28">IF(M232=0,"",M232/M231)</f>
        <v>0.97238658777120313</v>
      </c>
      <c r="O232" s="126">
        <f t="shared" ref="O232:O236" si="29">IF(M232=0,"",100%-N232)</f>
        <v>2.7613412228796874E-2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40">
        <v>2002</v>
      </c>
      <c r="B233" s="42"/>
      <c r="C233" s="42"/>
      <c r="D233" s="42">
        <v>433</v>
      </c>
      <c r="E233" s="42"/>
      <c r="F233" s="42"/>
      <c r="G233" s="42"/>
      <c r="H233" s="43"/>
      <c r="I233" s="50"/>
      <c r="J233" s="2"/>
      <c r="K233" s="51"/>
      <c r="L233" s="127">
        <f>IF(D233=0,"",D233/C232)</f>
        <v>0.88008130081300817</v>
      </c>
      <c r="M233" s="58">
        <v>478</v>
      </c>
      <c r="N233" s="128">
        <f t="shared" si="28"/>
        <v>0.96957403651115615</v>
      </c>
      <c r="O233" s="128">
        <f t="shared" si="29"/>
        <v>3.0425963488843855E-2</v>
      </c>
      <c r="P233" s="8">
        <f>M233/M231</f>
        <v>0.94280078895463515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40">
        <v>2101</v>
      </c>
      <c r="B234" s="42"/>
      <c r="C234" s="42"/>
      <c r="D234" s="42"/>
      <c r="E234" s="42">
        <v>387</v>
      </c>
      <c r="F234" s="42"/>
      <c r="G234" s="42"/>
      <c r="H234" s="43"/>
      <c r="I234" s="50"/>
      <c r="J234" s="2"/>
      <c r="K234" s="51"/>
      <c r="L234" s="127">
        <f>IF(E234=0,"",E234/D233)</f>
        <v>0.89376443418013862</v>
      </c>
      <c r="M234" s="58">
        <v>478</v>
      </c>
      <c r="N234" s="128">
        <f t="shared" si="28"/>
        <v>1</v>
      </c>
      <c r="O234" s="128">
        <f t="shared" si="29"/>
        <v>0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40">
        <v>2102</v>
      </c>
      <c r="B235" s="42"/>
      <c r="C235" s="42"/>
      <c r="D235" s="42"/>
      <c r="E235" s="42"/>
      <c r="F235" s="42">
        <v>362</v>
      </c>
      <c r="G235" s="42"/>
      <c r="H235" s="43"/>
      <c r="I235" s="50"/>
      <c r="J235" s="2"/>
      <c r="K235" s="51"/>
      <c r="L235" s="127">
        <f>IF(F235=0,"",F235/E234)</f>
        <v>0.93540051679586567</v>
      </c>
      <c r="M235" s="58">
        <v>442</v>
      </c>
      <c r="N235" s="128">
        <f t="shared" si="28"/>
        <v>0.92468619246861927</v>
      </c>
      <c r="O235" s="128">
        <f t="shared" si="29"/>
        <v>7.5313807531380728E-2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40">
        <v>2201</v>
      </c>
      <c r="B236" s="42"/>
      <c r="C236" s="42"/>
      <c r="D236" s="42"/>
      <c r="E236" s="42"/>
      <c r="F236" s="42"/>
      <c r="G236" s="42">
        <v>335</v>
      </c>
      <c r="H236" s="43">
        <v>307</v>
      </c>
      <c r="I236" s="50"/>
      <c r="J236" s="2"/>
      <c r="K236" s="51"/>
      <c r="L236" s="127">
        <f>IF(G236=0,"",G236/F235)</f>
        <v>0.925414364640884</v>
      </c>
      <c r="M236" s="129">
        <v>403</v>
      </c>
      <c r="N236" s="128">
        <f t="shared" si="28"/>
        <v>0.91176470588235292</v>
      </c>
      <c r="O236" s="128">
        <f t="shared" si="29"/>
        <v>8.8235294117647078E-2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40">
        <v>2202</v>
      </c>
      <c r="B237" s="42"/>
      <c r="C237" s="42"/>
      <c r="D237" s="42"/>
      <c r="E237" s="42"/>
      <c r="F237" s="42"/>
      <c r="G237" s="42">
        <v>40</v>
      </c>
      <c r="H237" s="88">
        <v>25</v>
      </c>
      <c r="I237" s="50"/>
      <c r="J237" s="2"/>
      <c r="K237" s="1"/>
      <c r="L237" s="57"/>
      <c r="M237" s="129">
        <v>75</v>
      </c>
      <c r="N237" s="59"/>
      <c r="O237" s="13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31" t="s">
        <v>114</v>
      </c>
      <c r="B238" s="42"/>
      <c r="C238" s="42"/>
      <c r="D238" s="42"/>
      <c r="E238" s="42"/>
      <c r="F238" s="42"/>
      <c r="G238" s="42">
        <v>40</v>
      </c>
      <c r="H238" s="43">
        <v>32</v>
      </c>
      <c r="I238" s="50"/>
      <c r="J238" s="2"/>
      <c r="K238" s="1"/>
      <c r="L238" s="57"/>
      <c r="M238" s="129">
        <v>47</v>
      </c>
      <c r="N238" s="59"/>
      <c r="O238" s="130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31" t="s">
        <v>111</v>
      </c>
      <c r="B239" s="42"/>
      <c r="C239" s="42"/>
      <c r="D239" s="42"/>
      <c r="E239" s="42"/>
      <c r="F239" s="42"/>
      <c r="G239" s="42">
        <v>9</v>
      </c>
      <c r="H239" s="43">
        <v>6</v>
      </c>
      <c r="I239" s="50"/>
      <c r="J239" s="2"/>
      <c r="K239" s="1"/>
      <c r="L239" s="57"/>
      <c r="M239" s="129">
        <v>10</v>
      </c>
      <c r="N239" s="59"/>
      <c r="O239" s="130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31" t="s">
        <v>117</v>
      </c>
      <c r="B240" s="42"/>
      <c r="C240" s="42"/>
      <c r="D240" s="42"/>
      <c r="E240" s="42"/>
      <c r="F240" s="42"/>
      <c r="G240" s="42">
        <v>1</v>
      </c>
      <c r="H240" s="43">
        <v>1</v>
      </c>
      <c r="I240" s="76"/>
      <c r="J240" s="77"/>
      <c r="K240" s="78"/>
      <c r="L240" s="132"/>
      <c r="M240" s="129">
        <v>2</v>
      </c>
      <c r="N240" s="133"/>
      <c r="O240" s="134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28"/>
      <c r="B241" s="1"/>
      <c r="C241" s="1"/>
      <c r="D241" s="151" t="s">
        <v>83</v>
      </c>
      <c r="E241" s="152"/>
      <c r="F241" s="152"/>
      <c r="G241" s="152"/>
      <c r="H241" s="80">
        <f>SUM(H231:H240)</f>
        <v>371</v>
      </c>
      <c r="I241" s="135">
        <f>IF(H236=0,"",H236/B231)</f>
        <v>0.60552268244575935</v>
      </c>
      <c r="J241" s="135">
        <f>IF(H241=0,"",H241/B231)</f>
        <v>0.73175542406311633</v>
      </c>
      <c r="K241" s="135">
        <f>J241-I241</f>
        <v>0.12623274161735698</v>
      </c>
      <c r="L241" s="2"/>
      <c r="M241" s="1"/>
      <c r="N241" s="25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6.25" customHeight="1">
      <c r="A244" s="32"/>
      <c r="B244" s="154" t="s">
        <v>72</v>
      </c>
      <c r="C244" s="155"/>
      <c r="D244" s="155"/>
      <c r="E244" s="155"/>
      <c r="F244" s="155"/>
      <c r="G244" s="155"/>
      <c r="H244" s="121">
        <v>2001</v>
      </c>
      <c r="I244" s="122"/>
      <c r="J244" s="140" t="s">
        <v>110</v>
      </c>
      <c r="K244" s="122"/>
      <c r="L244" s="122"/>
      <c r="M244" s="12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56" t="s">
        <v>9</v>
      </c>
      <c r="B245" s="157" t="s">
        <v>73</v>
      </c>
      <c r="C245" s="152"/>
      <c r="D245" s="152"/>
      <c r="E245" s="152"/>
      <c r="F245" s="152"/>
      <c r="G245" s="152"/>
      <c r="H245" s="158" t="s">
        <v>10</v>
      </c>
      <c r="I245" s="150" t="s">
        <v>2</v>
      </c>
      <c r="J245" s="150" t="s">
        <v>3</v>
      </c>
      <c r="K245" s="159" t="s">
        <v>4</v>
      </c>
      <c r="L245" s="150" t="s">
        <v>5</v>
      </c>
      <c r="M245" s="148" t="s">
        <v>6</v>
      </c>
      <c r="N245" s="148" t="s">
        <v>7</v>
      </c>
      <c r="O245" s="150" t="s">
        <v>8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49"/>
      <c r="B246" s="40" t="s">
        <v>74</v>
      </c>
      <c r="C246" s="40" t="s">
        <v>75</v>
      </c>
      <c r="D246" s="40" t="s">
        <v>76</v>
      </c>
      <c r="E246" s="40" t="s">
        <v>77</v>
      </c>
      <c r="F246" s="40" t="s">
        <v>78</v>
      </c>
      <c r="G246" s="40" t="s">
        <v>79</v>
      </c>
      <c r="H246" s="149"/>
      <c r="I246" s="149"/>
      <c r="J246" s="149"/>
      <c r="K246" s="149"/>
      <c r="L246" s="149"/>
      <c r="M246" s="149"/>
      <c r="N246" s="149"/>
      <c r="O246" s="149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40">
        <v>2001</v>
      </c>
      <c r="B247" s="42"/>
      <c r="C247" s="42"/>
      <c r="D247" s="42"/>
      <c r="E247" s="42"/>
      <c r="F247" s="42"/>
      <c r="G247" s="42"/>
      <c r="H247" s="43"/>
      <c r="I247" s="44"/>
      <c r="J247" s="45"/>
      <c r="K247" s="46"/>
      <c r="L247" s="14"/>
      <c r="M247" s="123">
        <f>B247</f>
        <v>0</v>
      </c>
      <c r="N247" s="124"/>
      <c r="O247" s="14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40">
        <v>2002</v>
      </c>
      <c r="B248" s="42"/>
      <c r="C248" s="42"/>
      <c r="D248" s="42"/>
      <c r="E248" s="42"/>
      <c r="F248" s="42"/>
      <c r="G248" s="42"/>
      <c r="H248" s="43"/>
      <c r="I248" s="50"/>
      <c r="J248" s="2"/>
      <c r="K248" s="51"/>
      <c r="L248" s="125" t="str">
        <f>IF(C248=0,"",C248/B247)</f>
        <v/>
      </c>
      <c r="M248" s="58"/>
      <c r="N248" s="126" t="str">
        <f t="shared" ref="N248:N252" si="30">IF(M248=0,"",M248/M247)</f>
        <v/>
      </c>
      <c r="O248" s="126" t="str">
        <f t="shared" ref="O248:O252" si="31">IF(M248=0,"",100%-N248)</f>
        <v/>
      </c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40">
        <v>2101</v>
      </c>
      <c r="B249" s="42"/>
      <c r="C249" s="42"/>
      <c r="D249" s="42"/>
      <c r="E249" s="42"/>
      <c r="F249" s="42"/>
      <c r="G249" s="42"/>
      <c r="H249" s="43"/>
      <c r="I249" s="50"/>
      <c r="J249" s="2"/>
      <c r="K249" s="51"/>
      <c r="L249" s="127" t="str">
        <f>IF(D249=0,"",D249/C248)</f>
        <v/>
      </c>
      <c r="M249" s="58"/>
      <c r="N249" s="128" t="str">
        <f t="shared" si="30"/>
        <v/>
      </c>
      <c r="O249" s="128" t="str">
        <f t="shared" si="31"/>
        <v/>
      </c>
      <c r="P249" s="8" t="e">
        <f>M249/M247</f>
        <v>#DIV/0!</v>
      </c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40">
        <v>2102</v>
      </c>
      <c r="B250" s="42"/>
      <c r="C250" s="42"/>
      <c r="D250" s="42"/>
      <c r="E250" s="42"/>
      <c r="F250" s="42"/>
      <c r="G250" s="42"/>
      <c r="H250" s="43"/>
      <c r="I250" s="50"/>
      <c r="J250" s="2"/>
      <c r="K250" s="51"/>
      <c r="L250" s="127" t="str">
        <f>IF(E250=0,"",E250/D249)</f>
        <v/>
      </c>
      <c r="M250" s="58"/>
      <c r="N250" s="128" t="str">
        <f t="shared" si="30"/>
        <v/>
      </c>
      <c r="O250" s="128" t="str">
        <f t="shared" si="31"/>
        <v/>
      </c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40">
        <v>2201</v>
      </c>
      <c r="B251" s="42"/>
      <c r="C251" s="42"/>
      <c r="D251" s="42"/>
      <c r="E251" s="42"/>
      <c r="F251" s="42"/>
      <c r="G251" s="42"/>
      <c r="H251" s="43"/>
      <c r="I251" s="50"/>
      <c r="J251" s="2"/>
      <c r="K251" s="51"/>
      <c r="L251" s="127" t="str">
        <f>IF(F251=0,"",F251/E250)</f>
        <v/>
      </c>
      <c r="M251" s="58"/>
      <c r="N251" s="128" t="str">
        <f t="shared" si="30"/>
        <v/>
      </c>
      <c r="O251" s="128" t="str">
        <f t="shared" si="31"/>
        <v/>
      </c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40">
        <v>2202</v>
      </c>
      <c r="B252" s="42"/>
      <c r="C252" s="42"/>
      <c r="D252" s="42"/>
      <c r="E252" s="42"/>
      <c r="F252" s="42"/>
      <c r="G252" s="42"/>
      <c r="H252" s="43"/>
      <c r="I252" s="50"/>
      <c r="J252" s="2"/>
      <c r="K252" s="51"/>
      <c r="L252" s="127" t="str">
        <f>IF(G252=0,"",G252/F251)</f>
        <v/>
      </c>
      <c r="M252" s="129"/>
      <c r="N252" s="128" t="str">
        <f t="shared" si="30"/>
        <v/>
      </c>
      <c r="O252" s="128" t="str">
        <f t="shared" si="31"/>
        <v/>
      </c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31"/>
      <c r="B253" s="42"/>
      <c r="C253" s="42"/>
      <c r="D253" s="42"/>
      <c r="E253" s="42"/>
      <c r="F253" s="42"/>
      <c r="G253" s="42"/>
      <c r="H253" s="43"/>
      <c r="I253" s="50"/>
      <c r="J253" s="2"/>
      <c r="K253" s="1"/>
      <c r="L253" s="57"/>
      <c r="M253" s="129"/>
      <c r="N253" s="59"/>
      <c r="O253" s="130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31"/>
      <c r="B254" s="42"/>
      <c r="C254" s="42"/>
      <c r="D254" s="42"/>
      <c r="E254" s="42"/>
      <c r="F254" s="42"/>
      <c r="G254" s="42"/>
      <c r="H254" s="43"/>
      <c r="I254" s="50"/>
      <c r="J254" s="2"/>
      <c r="K254" s="1"/>
      <c r="L254" s="57"/>
      <c r="M254" s="129"/>
      <c r="N254" s="59"/>
      <c r="O254" s="130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31"/>
      <c r="B255" s="42"/>
      <c r="C255" s="42"/>
      <c r="D255" s="42"/>
      <c r="E255" s="42"/>
      <c r="F255" s="42"/>
      <c r="G255" s="42"/>
      <c r="H255" s="43"/>
      <c r="I255" s="50"/>
      <c r="J255" s="2"/>
      <c r="K255" s="1"/>
      <c r="L255" s="57"/>
      <c r="M255" s="129"/>
      <c r="N255" s="59"/>
      <c r="O255" s="130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31"/>
      <c r="B256" s="42"/>
      <c r="C256" s="42"/>
      <c r="D256" s="42"/>
      <c r="E256" s="42"/>
      <c r="F256" s="42"/>
      <c r="G256" s="42"/>
      <c r="H256" s="43"/>
      <c r="I256" s="76"/>
      <c r="J256" s="77"/>
      <c r="K256" s="78"/>
      <c r="L256" s="132"/>
      <c r="M256" s="129"/>
      <c r="N256" s="133"/>
      <c r="O256" s="134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28"/>
      <c r="B257" s="1"/>
      <c r="C257" s="1"/>
      <c r="D257" s="151" t="s">
        <v>83</v>
      </c>
      <c r="E257" s="152"/>
      <c r="F257" s="152"/>
      <c r="G257" s="152"/>
      <c r="H257" s="80">
        <f>SUM(H247:H256)</f>
        <v>0</v>
      </c>
      <c r="I257" s="135" t="str">
        <f>IF(H255=0,"",H255/B247)</f>
        <v/>
      </c>
      <c r="J257" s="135" t="str">
        <f>IF(H257=0,"",H257/B247)</f>
        <v/>
      </c>
      <c r="K257" s="135" t="str">
        <f>IF(H255=0,"",J257-I257)</f>
        <v/>
      </c>
      <c r="L257" s="2"/>
      <c r="M257" s="1"/>
      <c r="N257" s="25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6.25" customHeight="1">
      <c r="A260" s="32"/>
      <c r="B260" s="154" t="s">
        <v>72</v>
      </c>
      <c r="C260" s="155"/>
      <c r="D260" s="155"/>
      <c r="E260" s="155"/>
      <c r="F260" s="155"/>
      <c r="G260" s="155"/>
      <c r="H260" s="121">
        <v>2002</v>
      </c>
      <c r="I260" s="122"/>
      <c r="J260" s="122"/>
      <c r="K260" s="122"/>
      <c r="L260" s="122"/>
      <c r="M260" s="12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56" t="s">
        <v>9</v>
      </c>
      <c r="B261" s="157" t="s">
        <v>73</v>
      </c>
      <c r="C261" s="152"/>
      <c r="D261" s="152"/>
      <c r="E261" s="152"/>
      <c r="F261" s="152"/>
      <c r="G261" s="152"/>
      <c r="H261" s="158" t="s">
        <v>10</v>
      </c>
      <c r="I261" s="150" t="s">
        <v>2</v>
      </c>
      <c r="J261" s="150" t="s">
        <v>3</v>
      </c>
      <c r="K261" s="159" t="s">
        <v>4</v>
      </c>
      <c r="L261" s="150" t="s">
        <v>5</v>
      </c>
      <c r="M261" s="148" t="s">
        <v>6</v>
      </c>
      <c r="N261" s="148" t="s">
        <v>7</v>
      </c>
      <c r="O261" s="150" t="s">
        <v>8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49"/>
      <c r="B262" s="40" t="s">
        <v>74</v>
      </c>
      <c r="C262" s="40" t="s">
        <v>75</v>
      </c>
      <c r="D262" s="40" t="s">
        <v>76</v>
      </c>
      <c r="E262" s="40" t="s">
        <v>77</v>
      </c>
      <c r="F262" s="40" t="s">
        <v>78</v>
      </c>
      <c r="G262" s="40" t="s">
        <v>79</v>
      </c>
      <c r="H262" s="149"/>
      <c r="I262" s="149"/>
      <c r="J262" s="149"/>
      <c r="K262" s="149"/>
      <c r="L262" s="149"/>
      <c r="M262" s="149"/>
      <c r="N262" s="149"/>
      <c r="O262" s="149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40">
        <v>2002</v>
      </c>
      <c r="B263" s="42">
        <v>477</v>
      </c>
      <c r="C263" s="42"/>
      <c r="D263" s="42"/>
      <c r="E263" s="42"/>
      <c r="F263" s="42"/>
      <c r="G263" s="42"/>
      <c r="H263" s="43"/>
      <c r="I263" s="44"/>
      <c r="J263" s="45"/>
      <c r="K263" s="46"/>
      <c r="L263" s="14"/>
      <c r="M263" s="123">
        <f>B263</f>
        <v>477</v>
      </c>
      <c r="N263" s="124"/>
      <c r="O263" s="14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40">
        <v>2101</v>
      </c>
      <c r="B264" s="42"/>
      <c r="C264" s="42">
        <v>443</v>
      </c>
      <c r="D264" s="42"/>
      <c r="E264" s="42"/>
      <c r="F264" s="42"/>
      <c r="G264" s="42"/>
      <c r="H264" s="43"/>
      <c r="I264" s="50"/>
      <c r="J264" s="2"/>
      <c r="K264" s="51"/>
      <c r="L264" s="125">
        <f>IF(C264=0,"",C264/B263)</f>
        <v>0.92872117400419285</v>
      </c>
      <c r="M264" s="58">
        <v>452</v>
      </c>
      <c r="N264" s="126">
        <f t="shared" ref="N264:N268" si="32">IF(M264=0,"",M264/M263)</f>
        <v>0.94758909853249473</v>
      </c>
      <c r="O264" s="126">
        <f t="shared" ref="O264:O268" si="33">IF(M264=0,"",100%-N264)</f>
        <v>5.2410901467505266E-2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40">
        <v>2102</v>
      </c>
      <c r="B265" s="42"/>
      <c r="C265" s="42"/>
      <c r="D265" s="42">
        <v>412</v>
      </c>
      <c r="E265" s="42"/>
      <c r="F265" s="42"/>
      <c r="G265" s="42"/>
      <c r="H265" s="43"/>
      <c r="I265" s="50"/>
      <c r="J265" s="2"/>
      <c r="K265" s="51"/>
      <c r="L265" s="127">
        <f>IF(D265=0,"",D265/C264)</f>
        <v>0.93002257336343119</v>
      </c>
      <c r="M265" s="58">
        <v>449</v>
      </c>
      <c r="N265" s="128">
        <f t="shared" si="32"/>
        <v>0.99336283185840712</v>
      </c>
      <c r="O265" s="128">
        <f t="shared" si="33"/>
        <v>6.6371681415928752E-3</v>
      </c>
      <c r="P265" s="8">
        <f>M265/M263</f>
        <v>0.94129979035639411</v>
      </c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40">
        <v>2201</v>
      </c>
      <c r="B266" s="42"/>
      <c r="C266" s="42"/>
      <c r="D266" s="42"/>
      <c r="E266" s="42">
        <v>389</v>
      </c>
      <c r="F266" s="42"/>
      <c r="G266" s="42"/>
      <c r="H266" s="43"/>
      <c r="I266" s="50"/>
      <c r="J266" s="2"/>
      <c r="K266" s="51"/>
      <c r="L266" s="127">
        <f>IF(E266=0,"",E266/D265)</f>
        <v>0.94417475728155342</v>
      </c>
      <c r="M266" s="58">
        <v>416</v>
      </c>
      <c r="N266" s="128">
        <f t="shared" si="32"/>
        <v>0.92650334075723828</v>
      </c>
      <c r="O266" s="128">
        <f t="shared" si="33"/>
        <v>7.3496659242761719E-2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40">
        <v>2202</v>
      </c>
      <c r="B267" s="42"/>
      <c r="C267" s="42"/>
      <c r="D267" s="42"/>
      <c r="E267" s="42"/>
      <c r="F267" s="42">
        <v>357</v>
      </c>
      <c r="G267" s="42"/>
      <c r="H267" s="43"/>
      <c r="I267" s="50"/>
      <c r="J267" s="2"/>
      <c r="K267" s="51"/>
      <c r="L267" s="127">
        <f>IF(F267=0,"",F267/E266)</f>
        <v>0.9177377892030848</v>
      </c>
      <c r="M267" s="58">
        <v>395</v>
      </c>
      <c r="N267" s="128">
        <f t="shared" si="32"/>
        <v>0.94951923076923073</v>
      </c>
      <c r="O267" s="128">
        <f t="shared" si="33"/>
        <v>5.0480769230769273E-2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40">
        <v>2301</v>
      </c>
      <c r="B268" s="42"/>
      <c r="C268" s="42"/>
      <c r="D268" s="42"/>
      <c r="E268" s="42"/>
      <c r="F268" s="42"/>
      <c r="G268" s="42">
        <v>357</v>
      </c>
      <c r="H268" s="43">
        <v>337</v>
      </c>
      <c r="I268" s="50"/>
      <c r="J268" s="2"/>
      <c r="K268" s="51"/>
      <c r="L268" s="127">
        <f>IF(G268=0,"",G268/F267)</f>
        <v>1</v>
      </c>
      <c r="M268" s="129">
        <v>383</v>
      </c>
      <c r="N268" s="128">
        <f t="shared" si="32"/>
        <v>0.96962025316455691</v>
      </c>
      <c r="O268" s="128">
        <f t="shared" si="33"/>
        <v>3.0379746835443089E-2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31" t="s">
        <v>111</v>
      </c>
      <c r="B269" s="42"/>
      <c r="C269" s="42"/>
      <c r="D269" s="42"/>
      <c r="E269" s="42"/>
      <c r="F269" s="42"/>
      <c r="G269" s="42">
        <v>28</v>
      </c>
      <c r="H269" s="43">
        <v>19</v>
      </c>
      <c r="I269" s="50"/>
      <c r="J269" s="2"/>
      <c r="K269" s="1"/>
      <c r="L269" s="57"/>
      <c r="M269" s="129">
        <v>40</v>
      </c>
      <c r="N269" s="59"/>
      <c r="O269" s="130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31" t="s">
        <v>117</v>
      </c>
      <c r="B270" s="42"/>
      <c r="C270" s="42"/>
      <c r="D270" s="42"/>
      <c r="E270" s="42"/>
      <c r="F270" s="42"/>
      <c r="G270" s="42">
        <v>13</v>
      </c>
      <c r="H270" s="43">
        <v>12</v>
      </c>
      <c r="I270" s="50"/>
      <c r="J270" s="2"/>
      <c r="K270" s="1"/>
      <c r="L270" s="57"/>
      <c r="M270" s="129">
        <v>17</v>
      </c>
      <c r="N270" s="59"/>
      <c r="O270" s="130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31" t="s">
        <v>112</v>
      </c>
      <c r="B271" s="42"/>
      <c r="C271" s="42"/>
      <c r="D271" s="42"/>
      <c r="E271" s="42"/>
      <c r="F271" s="42"/>
      <c r="G271" s="42">
        <v>3</v>
      </c>
      <c r="H271" s="43">
        <v>3</v>
      </c>
      <c r="I271" s="50"/>
      <c r="J271" s="2"/>
      <c r="K271" s="1"/>
      <c r="L271" s="57"/>
      <c r="M271" s="129">
        <v>3</v>
      </c>
      <c r="N271" s="59"/>
      <c r="O271" s="130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31"/>
      <c r="B272" s="42"/>
      <c r="C272" s="42"/>
      <c r="D272" s="42"/>
      <c r="E272" s="42"/>
      <c r="F272" s="42"/>
      <c r="G272" s="42"/>
      <c r="H272" s="43"/>
      <c r="I272" s="76"/>
      <c r="J272" s="77"/>
      <c r="K272" s="78"/>
      <c r="L272" s="132"/>
      <c r="M272" s="129"/>
      <c r="N272" s="133"/>
      <c r="O272" s="134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28"/>
      <c r="B273" s="1"/>
      <c r="C273" s="1"/>
      <c r="D273" s="151" t="s">
        <v>83</v>
      </c>
      <c r="E273" s="152"/>
      <c r="F273" s="152"/>
      <c r="G273" s="152"/>
      <c r="H273" s="80">
        <f>SUM(H263:H272)</f>
        <v>371</v>
      </c>
      <c r="I273" s="135">
        <f>IF(H268=0,"",H268/B263)</f>
        <v>0.70649895178197064</v>
      </c>
      <c r="J273" s="135">
        <f>IF(H273=0,"",H273/B263)</f>
        <v>0.77777777777777779</v>
      </c>
      <c r="K273" s="135">
        <f>IF(H268=0,"",J273-I273)</f>
        <v>7.1278825995807149E-2</v>
      </c>
      <c r="L273" s="2"/>
      <c r="M273" s="1"/>
      <c r="N273" s="25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6.25" customHeight="1">
      <c r="A277" s="32"/>
      <c r="B277" s="154" t="s">
        <v>72</v>
      </c>
      <c r="C277" s="155"/>
      <c r="D277" s="155"/>
      <c r="E277" s="155"/>
      <c r="F277" s="155"/>
      <c r="G277" s="155"/>
      <c r="H277" s="121">
        <v>2102</v>
      </c>
      <c r="I277" s="122"/>
      <c r="J277" s="122"/>
      <c r="K277" s="122"/>
      <c r="L277" s="122"/>
      <c r="M277" s="12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56" t="s">
        <v>9</v>
      </c>
      <c r="B278" s="157" t="s">
        <v>73</v>
      </c>
      <c r="C278" s="152"/>
      <c r="D278" s="152"/>
      <c r="E278" s="152"/>
      <c r="F278" s="152"/>
      <c r="G278" s="152"/>
      <c r="H278" s="158" t="s">
        <v>10</v>
      </c>
      <c r="I278" s="150" t="s">
        <v>2</v>
      </c>
      <c r="J278" s="150" t="s">
        <v>3</v>
      </c>
      <c r="K278" s="159" t="s">
        <v>4</v>
      </c>
      <c r="L278" s="150" t="s">
        <v>5</v>
      </c>
      <c r="M278" s="148" t="s">
        <v>6</v>
      </c>
      <c r="N278" s="148" t="s">
        <v>7</v>
      </c>
      <c r="O278" s="150" t="s">
        <v>8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49"/>
      <c r="B279" s="40" t="s">
        <v>74</v>
      </c>
      <c r="C279" s="40" t="s">
        <v>75</v>
      </c>
      <c r="D279" s="40" t="s">
        <v>76</v>
      </c>
      <c r="E279" s="40" t="s">
        <v>77</v>
      </c>
      <c r="F279" s="40" t="s">
        <v>78</v>
      </c>
      <c r="G279" s="40" t="s">
        <v>79</v>
      </c>
      <c r="H279" s="149"/>
      <c r="I279" s="149"/>
      <c r="J279" s="149"/>
      <c r="K279" s="149"/>
      <c r="L279" s="149"/>
      <c r="M279" s="149"/>
      <c r="N279" s="149"/>
      <c r="O279" s="149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40">
        <v>2102</v>
      </c>
      <c r="B280" s="42">
        <v>476</v>
      </c>
      <c r="C280" s="42"/>
      <c r="D280" s="42"/>
      <c r="E280" s="42"/>
      <c r="F280" s="42"/>
      <c r="G280" s="42"/>
      <c r="H280" s="43"/>
      <c r="I280" s="44"/>
      <c r="J280" s="45"/>
      <c r="K280" s="46"/>
      <c r="L280" s="14"/>
      <c r="M280" s="123">
        <f>B280</f>
        <v>476</v>
      </c>
      <c r="N280" s="124"/>
      <c r="O280" s="14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40">
        <v>2201</v>
      </c>
      <c r="B281" s="42"/>
      <c r="C281" s="42">
        <v>442</v>
      </c>
      <c r="D281" s="42"/>
      <c r="E281" s="42"/>
      <c r="F281" s="42"/>
      <c r="G281" s="42"/>
      <c r="H281" s="43"/>
      <c r="I281" s="50"/>
      <c r="J281" s="2"/>
      <c r="K281" s="51"/>
      <c r="L281" s="125">
        <f>IF(C281=0,"",C281/B280)</f>
        <v>0.9285714285714286</v>
      </c>
      <c r="M281" s="58">
        <v>447</v>
      </c>
      <c r="N281" s="126">
        <f t="shared" ref="N281:N285" si="34">IF(M281=0,"",M281/M280)</f>
        <v>0.93907563025210083</v>
      </c>
      <c r="O281" s="126">
        <f t="shared" ref="O281:O285" si="35">IF(M281=0,"",100%-N281)</f>
        <v>6.0924369747899165E-2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40">
        <v>2202</v>
      </c>
      <c r="B282" s="42"/>
      <c r="C282" s="42"/>
      <c r="D282" s="42">
        <v>399</v>
      </c>
      <c r="E282" s="42"/>
      <c r="F282" s="42"/>
      <c r="G282" s="42"/>
      <c r="H282" s="43"/>
      <c r="I282" s="50"/>
      <c r="J282" s="2"/>
      <c r="K282" s="51"/>
      <c r="L282" s="127">
        <f>IF(D282=0,"",D282/C281)</f>
        <v>0.90271493212669685</v>
      </c>
      <c r="M282" s="58">
        <v>427</v>
      </c>
      <c r="N282" s="128">
        <f t="shared" si="34"/>
        <v>0.95525727069351229</v>
      </c>
      <c r="O282" s="128">
        <f t="shared" si="35"/>
        <v>4.4742729306487705E-2</v>
      </c>
      <c r="P282" s="8">
        <f>M282/M280</f>
        <v>0.8970588235294118</v>
      </c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40">
        <v>2301</v>
      </c>
      <c r="B283" s="42"/>
      <c r="C283" s="42"/>
      <c r="D283" s="42"/>
      <c r="E283" s="42">
        <v>372</v>
      </c>
      <c r="F283" s="42"/>
      <c r="G283" s="42"/>
      <c r="H283" s="43"/>
      <c r="I283" s="50"/>
      <c r="J283" s="2"/>
      <c r="K283" s="51"/>
      <c r="L283" s="127">
        <f>IF(E283=0,"",E283/D282)</f>
        <v>0.93233082706766912</v>
      </c>
      <c r="M283" s="58">
        <v>410</v>
      </c>
      <c r="N283" s="128">
        <f t="shared" si="34"/>
        <v>0.96018735362997654</v>
      </c>
      <c r="O283" s="128">
        <f t="shared" si="35"/>
        <v>3.9812646370023463E-2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40">
        <v>2302</v>
      </c>
      <c r="B284" s="42"/>
      <c r="C284" s="42"/>
      <c r="D284" s="42"/>
      <c r="E284" s="42"/>
      <c r="F284" s="42">
        <v>358</v>
      </c>
      <c r="G284" s="42"/>
      <c r="H284" s="43"/>
      <c r="I284" s="50"/>
      <c r="J284" s="2"/>
      <c r="K284" s="51"/>
      <c r="L284" s="127">
        <f>IF(F284=0,"",F284/E283)</f>
        <v>0.9623655913978495</v>
      </c>
      <c r="M284" s="58">
        <v>398</v>
      </c>
      <c r="N284" s="128">
        <f t="shared" si="34"/>
        <v>0.97073170731707314</v>
      </c>
      <c r="O284" s="128">
        <f t="shared" si="35"/>
        <v>2.9268292682926855E-2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40">
        <v>2401</v>
      </c>
      <c r="B285" s="42"/>
      <c r="C285" s="42"/>
      <c r="D285" s="42"/>
      <c r="E285" s="42"/>
      <c r="F285" s="42"/>
      <c r="G285" s="42">
        <v>352</v>
      </c>
      <c r="H285" s="43">
        <v>312</v>
      </c>
      <c r="I285" s="50"/>
      <c r="J285" s="2"/>
      <c r="K285" s="51"/>
      <c r="L285" s="127">
        <f>IF(G285=0,"",G285/F284)</f>
        <v>0.98324022346368711</v>
      </c>
      <c r="M285" s="129">
        <v>380</v>
      </c>
      <c r="N285" s="128">
        <f t="shared" si="34"/>
        <v>0.95477386934673369</v>
      </c>
      <c r="O285" s="128">
        <f t="shared" si="35"/>
        <v>4.5226130653266305E-2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31" t="s">
        <v>112</v>
      </c>
      <c r="B286" s="42"/>
      <c r="C286" s="42"/>
      <c r="D286" s="42"/>
      <c r="E286" s="42"/>
      <c r="F286" s="42"/>
      <c r="G286" s="42">
        <v>32</v>
      </c>
      <c r="H286" s="43">
        <v>15</v>
      </c>
      <c r="I286" s="50"/>
      <c r="J286" s="2"/>
      <c r="K286" s="1"/>
      <c r="L286" s="57"/>
      <c r="M286" s="129">
        <v>52</v>
      </c>
      <c r="N286" s="59"/>
      <c r="O286" s="130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31" t="s">
        <v>113</v>
      </c>
      <c r="B287" s="42"/>
      <c r="C287" s="42"/>
      <c r="D287" s="42"/>
      <c r="E287" s="42"/>
      <c r="F287" s="42"/>
      <c r="G287" s="42"/>
      <c r="H287" s="43"/>
      <c r="I287" s="50"/>
      <c r="J287" s="2"/>
      <c r="K287" s="1"/>
      <c r="L287" s="57"/>
      <c r="M287" s="129"/>
      <c r="N287" s="59"/>
      <c r="O287" s="130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31"/>
      <c r="B288" s="42"/>
      <c r="C288" s="42"/>
      <c r="D288" s="42"/>
      <c r="E288" s="42"/>
      <c r="F288" s="42"/>
      <c r="G288" s="42"/>
      <c r="H288" s="43"/>
      <c r="I288" s="50"/>
      <c r="J288" s="2"/>
      <c r="K288" s="1"/>
      <c r="L288" s="57"/>
      <c r="M288" s="129"/>
      <c r="N288" s="59"/>
      <c r="O288" s="130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31"/>
      <c r="B289" s="42"/>
      <c r="C289" s="42"/>
      <c r="D289" s="42"/>
      <c r="E289" s="42"/>
      <c r="F289" s="42"/>
      <c r="G289" s="42"/>
      <c r="H289" s="43"/>
      <c r="I289" s="76"/>
      <c r="J289" s="77"/>
      <c r="K289" s="78"/>
      <c r="L289" s="132"/>
      <c r="M289" s="129"/>
      <c r="N289" s="133"/>
      <c r="O289" s="134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28"/>
      <c r="B290" s="1"/>
      <c r="C290" s="1"/>
      <c r="D290" s="151" t="s">
        <v>83</v>
      </c>
      <c r="E290" s="152"/>
      <c r="F290" s="152"/>
      <c r="G290" s="152"/>
      <c r="H290" s="80">
        <f>SUM(H280:H289)</f>
        <v>327</v>
      </c>
      <c r="I290" s="135">
        <f>IF(H285=0,"",H285/B280)</f>
        <v>0.65546218487394958</v>
      </c>
      <c r="J290" s="135">
        <f>IF(H290=0,"",H290/B280)</f>
        <v>0.68697478991596639</v>
      </c>
      <c r="K290" s="135">
        <f>IF(H285=0,"",J290-I290)</f>
        <v>3.1512605042016806E-2</v>
      </c>
      <c r="L290" s="2"/>
      <c r="M290" s="1"/>
      <c r="N290" s="25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6.25">
      <c r="A293" s="32"/>
      <c r="B293" s="154" t="s">
        <v>72</v>
      </c>
      <c r="C293" s="155"/>
      <c r="D293" s="155"/>
      <c r="E293" s="155"/>
      <c r="F293" s="155"/>
      <c r="G293" s="155"/>
      <c r="H293" s="121">
        <v>2202</v>
      </c>
      <c r="I293" s="122"/>
      <c r="J293" s="122"/>
      <c r="K293" s="122"/>
      <c r="L293" s="122"/>
      <c r="M293" s="12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>
      <c r="A294" s="156" t="s">
        <v>9</v>
      </c>
      <c r="B294" s="157" t="s">
        <v>73</v>
      </c>
      <c r="C294" s="152"/>
      <c r="D294" s="152"/>
      <c r="E294" s="152"/>
      <c r="F294" s="152"/>
      <c r="G294" s="152"/>
      <c r="H294" s="158" t="s">
        <v>10</v>
      </c>
      <c r="I294" s="150" t="s">
        <v>2</v>
      </c>
      <c r="J294" s="150" t="s">
        <v>3</v>
      </c>
      <c r="K294" s="159" t="s">
        <v>4</v>
      </c>
      <c r="L294" s="150" t="s">
        <v>5</v>
      </c>
      <c r="M294" s="148" t="s">
        <v>6</v>
      </c>
      <c r="N294" s="148" t="s">
        <v>7</v>
      </c>
      <c r="O294" s="150" t="s">
        <v>8</v>
      </c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>
      <c r="A295" s="149"/>
      <c r="B295" s="40" t="s">
        <v>74</v>
      </c>
      <c r="C295" s="40" t="s">
        <v>75</v>
      </c>
      <c r="D295" s="40" t="s">
        <v>76</v>
      </c>
      <c r="E295" s="40" t="s">
        <v>77</v>
      </c>
      <c r="F295" s="40" t="s">
        <v>78</v>
      </c>
      <c r="G295" s="40" t="s">
        <v>79</v>
      </c>
      <c r="H295" s="149"/>
      <c r="I295" s="149"/>
      <c r="J295" s="149"/>
      <c r="K295" s="149"/>
      <c r="L295" s="149"/>
      <c r="M295" s="149"/>
      <c r="N295" s="149"/>
      <c r="O295" s="149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>
      <c r="A296" s="40">
        <v>2202</v>
      </c>
      <c r="B296" s="42">
        <v>371</v>
      </c>
      <c r="C296" s="42"/>
      <c r="D296" s="42"/>
      <c r="E296" s="42"/>
      <c r="F296" s="42"/>
      <c r="G296" s="42"/>
      <c r="H296" s="43"/>
      <c r="I296" s="50"/>
      <c r="J296" s="2"/>
      <c r="K296" s="51"/>
      <c r="L296" s="127" t="str">
        <f>IF(D296=0,"",D296/#REF!)</f>
        <v/>
      </c>
      <c r="M296" s="58">
        <f>B296</f>
        <v>371</v>
      </c>
      <c r="N296" s="128"/>
      <c r="O296" s="128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>
      <c r="A297" s="40">
        <v>2301</v>
      </c>
      <c r="B297" s="42"/>
      <c r="C297" s="42">
        <v>355</v>
      </c>
      <c r="D297" s="42"/>
      <c r="E297" s="42"/>
      <c r="F297" s="42"/>
      <c r="G297" s="42"/>
      <c r="H297" s="43"/>
      <c r="I297" s="50"/>
      <c r="J297" s="2"/>
      <c r="K297" s="51"/>
      <c r="L297" s="127">
        <f>C297/B296</f>
        <v>0.95687331536388143</v>
      </c>
      <c r="M297" s="58">
        <v>358</v>
      </c>
      <c r="N297" s="128">
        <f>IF(M297=0,"",M297/M296)</f>
        <v>0.96495956873315369</v>
      </c>
      <c r="O297" s="128">
        <f t="shared" ref="O297:O299" si="36">IF(M297=0,"",100%-N297)</f>
        <v>3.5040431266846306E-2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>
      <c r="A298" s="40">
        <v>2302</v>
      </c>
      <c r="B298" s="42"/>
      <c r="C298" s="42"/>
      <c r="D298" s="42">
        <v>338</v>
      </c>
      <c r="E298" s="42"/>
      <c r="F298" s="42"/>
      <c r="G298" s="42"/>
      <c r="H298" s="43"/>
      <c r="I298" s="50"/>
      <c r="J298" s="2"/>
      <c r="K298" s="51"/>
      <c r="L298" s="127">
        <f>IF(D298=0,"",D298/C297)</f>
        <v>0.95211267605633798</v>
      </c>
      <c r="M298" s="58">
        <v>349</v>
      </c>
      <c r="N298" s="128">
        <f t="shared" ref="N298:N299" si="37">IF(M298=0,"",M298/M297)</f>
        <v>0.97486033519553073</v>
      </c>
      <c r="O298" s="128">
        <f t="shared" si="36"/>
        <v>2.5139664804469275E-2</v>
      </c>
      <c r="P298" s="145">
        <f>M298/M296</f>
        <v>0.94070080862533689</v>
      </c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>
      <c r="A299" s="40">
        <v>2401</v>
      </c>
      <c r="B299" s="42"/>
      <c r="C299" s="42"/>
      <c r="D299" s="42"/>
      <c r="E299" s="42">
        <v>328</v>
      </c>
      <c r="F299" s="42"/>
      <c r="G299" s="42"/>
      <c r="H299" s="43"/>
      <c r="I299" s="50"/>
      <c r="J299" s="2"/>
      <c r="K299" s="51"/>
      <c r="L299" s="127">
        <f>IF(E299=0,"",E299/D298)</f>
        <v>0.97041420118343191</v>
      </c>
      <c r="M299" s="129">
        <v>344</v>
      </c>
      <c r="N299" s="128">
        <f t="shared" si="37"/>
        <v>0.98567335243553011</v>
      </c>
      <c r="O299" s="128">
        <f t="shared" si="36"/>
        <v>1.4326647564469885E-2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>
      <c r="A300" s="131" t="s">
        <v>112</v>
      </c>
      <c r="B300" s="42"/>
      <c r="C300" s="42"/>
      <c r="D300" s="42"/>
      <c r="E300" s="42"/>
      <c r="F300" s="42">
        <v>306</v>
      </c>
      <c r="G300" s="42"/>
      <c r="H300" s="43"/>
      <c r="I300" s="50"/>
      <c r="J300" s="2"/>
      <c r="K300" s="1"/>
      <c r="L300" s="127">
        <f>IF(F300=0,"",F300/E299)</f>
        <v>0.93292682926829273</v>
      </c>
      <c r="M300" s="129">
        <v>323</v>
      </c>
      <c r="N300" s="128">
        <f t="shared" ref="N300:N301" si="38">IF(M300=0,"",M300/M299)</f>
        <v>0.93895348837209303</v>
      </c>
      <c r="O300" s="128">
        <f t="shared" ref="O300:O301" si="39">IF(M300=0,"",100%-N300)</f>
        <v>6.1046511627906974E-2</v>
      </c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>
      <c r="A301" s="131" t="s">
        <v>113</v>
      </c>
      <c r="B301" s="42"/>
      <c r="C301" s="42"/>
      <c r="D301" s="42"/>
      <c r="E301" s="42"/>
      <c r="F301" s="42"/>
      <c r="G301" s="42"/>
      <c r="H301" s="43"/>
      <c r="I301" s="50"/>
      <c r="J301" s="2"/>
      <c r="K301" s="1"/>
      <c r="L301" s="127" t="str">
        <f>IF(G301=0,"",G301/F300)</f>
        <v/>
      </c>
      <c r="M301" s="129"/>
      <c r="N301" s="128" t="str">
        <f t="shared" si="38"/>
        <v/>
      </c>
      <c r="O301" s="128" t="str">
        <f t="shared" si="39"/>
        <v/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>
      <c r="A302" s="131"/>
      <c r="B302" s="42"/>
      <c r="C302" s="42"/>
      <c r="D302" s="42"/>
      <c r="E302" s="42"/>
      <c r="F302" s="42"/>
      <c r="G302" s="42"/>
      <c r="H302" s="43"/>
      <c r="I302" s="50"/>
      <c r="J302" s="2"/>
      <c r="K302" s="1"/>
      <c r="L302" s="57"/>
      <c r="M302" s="129"/>
      <c r="N302" s="59"/>
      <c r="O302" s="130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>
      <c r="A303" s="131"/>
      <c r="B303" s="42"/>
      <c r="C303" s="42"/>
      <c r="D303" s="42"/>
      <c r="E303" s="42"/>
      <c r="F303" s="42"/>
      <c r="G303" s="42"/>
      <c r="H303" s="43"/>
      <c r="I303" s="76"/>
      <c r="J303" s="77"/>
      <c r="K303" s="78"/>
      <c r="L303" s="132"/>
      <c r="M303" s="129"/>
      <c r="N303" s="133"/>
      <c r="O303" s="134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>
      <c r="A304" s="28"/>
      <c r="B304" s="1"/>
      <c r="C304" s="1"/>
      <c r="D304" s="151" t="s">
        <v>83</v>
      </c>
      <c r="E304" s="152"/>
      <c r="F304" s="152"/>
      <c r="G304" s="152"/>
      <c r="H304" s="80">
        <f>SUM(H296:H303)</f>
        <v>0</v>
      </c>
      <c r="I304" s="135" t="str">
        <f>IF(H302=0,"",H302/#REF!)</f>
        <v/>
      </c>
      <c r="J304" s="135" t="str">
        <f>IF(H304=0,"",H304/#REF!)</f>
        <v/>
      </c>
      <c r="K304" s="135" t="str">
        <f>IF(H302=0,"",J304-I304)</f>
        <v/>
      </c>
      <c r="L304" s="2"/>
      <c r="M304" s="1"/>
      <c r="N304" s="25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6.25">
      <c r="A307" s="32"/>
      <c r="B307" s="154" t="s">
        <v>72</v>
      </c>
      <c r="C307" s="155"/>
      <c r="D307" s="155"/>
      <c r="E307" s="155"/>
      <c r="F307" s="155"/>
      <c r="G307" s="155"/>
      <c r="H307" s="121">
        <v>2302</v>
      </c>
      <c r="I307" s="122"/>
      <c r="J307" s="122"/>
      <c r="K307" s="122"/>
      <c r="L307" s="122"/>
      <c r="M307" s="12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>
      <c r="A308" s="156" t="s">
        <v>9</v>
      </c>
      <c r="B308" s="157" t="s">
        <v>73</v>
      </c>
      <c r="C308" s="152"/>
      <c r="D308" s="152"/>
      <c r="E308" s="152"/>
      <c r="F308" s="152"/>
      <c r="G308" s="152"/>
      <c r="H308" s="158" t="s">
        <v>10</v>
      </c>
      <c r="I308" s="150" t="s">
        <v>2</v>
      </c>
      <c r="J308" s="150" t="s">
        <v>3</v>
      </c>
      <c r="K308" s="159" t="s">
        <v>4</v>
      </c>
      <c r="L308" s="150" t="s">
        <v>5</v>
      </c>
      <c r="M308" s="148" t="s">
        <v>6</v>
      </c>
      <c r="N308" s="148" t="s">
        <v>7</v>
      </c>
      <c r="O308" s="150" t="s">
        <v>8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>
      <c r="A309" s="149"/>
      <c r="B309" s="40" t="s">
        <v>74</v>
      </c>
      <c r="C309" s="40" t="s">
        <v>75</v>
      </c>
      <c r="D309" s="40" t="s">
        <v>76</v>
      </c>
      <c r="E309" s="40" t="s">
        <v>77</v>
      </c>
      <c r="F309" s="40" t="s">
        <v>78</v>
      </c>
      <c r="G309" s="40" t="s">
        <v>79</v>
      </c>
      <c r="H309" s="149"/>
      <c r="I309" s="149"/>
      <c r="J309" s="149"/>
      <c r="K309" s="149"/>
      <c r="L309" s="149"/>
      <c r="M309" s="149"/>
      <c r="N309" s="149"/>
      <c r="O309" s="149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>
      <c r="A310" s="40">
        <v>2302</v>
      </c>
      <c r="B310" s="42">
        <v>454</v>
      </c>
      <c r="C310" s="42"/>
      <c r="D310" s="42"/>
      <c r="E310" s="42"/>
      <c r="F310" s="42"/>
      <c r="G310" s="42"/>
      <c r="H310" s="88"/>
      <c r="I310" s="50"/>
      <c r="J310" s="2"/>
      <c r="K310" s="51"/>
      <c r="L310" s="127" t="str">
        <f>IF(D310=0,"",D310/#REF!)</f>
        <v/>
      </c>
      <c r="M310" s="58">
        <f>B310</f>
        <v>454</v>
      </c>
      <c r="N310" s="128"/>
      <c r="O310" s="128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>
      <c r="A311" s="40">
        <v>2401</v>
      </c>
      <c r="B311" s="42"/>
      <c r="C311" s="42">
        <v>435</v>
      </c>
      <c r="D311" s="42"/>
      <c r="E311" s="42"/>
      <c r="F311" s="42"/>
      <c r="G311" s="42"/>
      <c r="H311" s="88"/>
      <c r="I311" s="50"/>
      <c r="J311" s="2"/>
      <c r="K311" s="51"/>
      <c r="L311" s="127">
        <f>C311/B310</f>
        <v>0.95814977973568283</v>
      </c>
      <c r="M311" s="58">
        <v>437</v>
      </c>
      <c r="N311" s="128">
        <f>IF(M311=0,"",M311/M310)</f>
        <v>0.9625550660792952</v>
      </c>
      <c r="O311" s="128">
        <f t="shared" ref="O311:O315" si="40">IF(M311=0,"",100%-N311)</f>
        <v>3.7444933920704804E-2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>
      <c r="A312" s="40">
        <v>2402</v>
      </c>
      <c r="B312" s="42"/>
      <c r="C312" s="42"/>
      <c r="D312" s="42">
        <v>408</v>
      </c>
      <c r="E312" s="42"/>
      <c r="F312" s="42"/>
      <c r="G312" s="42"/>
      <c r="H312" s="88"/>
      <c r="I312" s="50"/>
      <c r="J312" s="2"/>
      <c r="K312" s="51"/>
      <c r="L312" s="127">
        <f>IF(D312=0,"",D312/C311)</f>
        <v>0.93793103448275861</v>
      </c>
      <c r="M312" s="58">
        <v>426</v>
      </c>
      <c r="N312" s="128">
        <f t="shared" ref="N312:N315" si="41">IF(M312=0,"",M312/M311)</f>
        <v>0.97482837528604116</v>
      </c>
      <c r="O312" s="128">
        <f t="shared" si="40"/>
        <v>2.517162471395884E-2</v>
      </c>
      <c r="P312" s="145">
        <f>M312/M310</f>
        <v>0.93832599118942728</v>
      </c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>
      <c r="A313" s="40">
        <v>2501</v>
      </c>
      <c r="B313" s="42"/>
      <c r="C313" s="42"/>
      <c r="D313" s="42"/>
      <c r="E313" s="42"/>
      <c r="F313" s="42"/>
      <c r="G313" s="42"/>
      <c r="H313" s="88"/>
      <c r="I313" s="50"/>
      <c r="J313" s="2"/>
      <c r="K313" s="51"/>
      <c r="L313" s="127" t="str">
        <f>IF(E313=0,"",E313/D312)</f>
        <v/>
      </c>
      <c r="M313" s="129"/>
      <c r="N313" s="128" t="str">
        <f t="shared" si="41"/>
        <v/>
      </c>
      <c r="O313" s="128" t="str">
        <f t="shared" si="40"/>
        <v/>
      </c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>
      <c r="A314" s="131" t="s">
        <v>115</v>
      </c>
      <c r="B314" s="42"/>
      <c r="C314" s="42"/>
      <c r="D314" s="42"/>
      <c r="E314" s="42"/>
      <c r="F314" s="42"/>
      <c r="G314" s="42"/>
      <c r="H314" s="88"/>
      <c r="I314" s="50"/>
      <c r="J314" s="2"/>
      <c r="K314" s="1"/>
      <c r="L314" s="127" t="str">
        <f>IF(F314=0,"",F314/E313)</f>
        <v/>
      </c>
      <c r="M314" s="129"/>
      <c r="N314" s="128" t="str">
        <f t="shared" si="41"/>
        <v/>
      </c>
      <c r="O314" s="128" t="str">
        <f t="shared" si="40"/>
        <v/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>
      <c r="A315" s="131" t="s">
        <v>116</v>
      </c>
      <c r="B315" s="42"/>
      <c r="C315" s="42"/>
      <c r="D315" s="42"/>
      <c r="E315" s="42"/>
      <c r="F315" s="42"/>
      <c r="G315" s="42"/>
      <c r="H315" s="88"/>
      <c r="I315" s="50"/>
      <c r="J315" s="2"/>
      <c r="K315" s="1"/>
      <c r="L315" s="57" t="str">
        <f>IF(G315=0,"",G315/F314)</f>
        <v/>
      </c>
      <c r="M315" s="129"/>
      <c r="N315" s="59" t="str">
        <f t="shared" si="41"/>
        <v/>
      </c>
      <c r="O315" s="130" t="str">
        <f t="shared" si="40"/>
        <v/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>
      <c r="A316" s="131"/>
      <c r="B316" s="42"/>
      <c r="C316" s="42"/>
      <c r="D316" s="42"/>
      <c r="E316" s="42"/>
      <c r="F316" s="42"/>
      <c r="G316" s="42"/>
      <c r="H316" s="88"/>
      <c r="I316" s="50"/>
      <c r="J316" s="2"/>
      <c r="K316" s="1"/>
      <c r="L316" s="57"/>
      <c r="M316" s="129"/>
      <c r="N316" s="59"/>
      <c r="O316" s="130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>
      <c r="A317" s="131"/>
      <c r="B317" s="42"/>
      <c r="C317" s="42"/>
      <c r="D317" s="42"/>
      <c r="E317" s="42"/>
      <c r="F317" s="42"/>
      <c r="G317" s="42"/>
      <c r="H317" s="88"/>
      <c r="I317" s="76"/>
      <c r="J317" s="77"/>
      <c r="K317" s="78"/>
      <c r="L317" s="132"/>
      <c r="M317" s="129"/>
      <c r="N317" s="133"/>
      <c r="O317" s="134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>
      <c r="A318" s="28"/>
      <c r="B318" s="1"/>
      <c r="C318" s="1"/>
      <c r="D318" s="151" t="s">
        <v>83</v>
      </c>
      <c r="E318" s="152"/>
      <c r="F318" s="152"/>
      <c r="G318" s="152"/>
      <c r="H318" s="80">
        <f>SUM(H310:H317)</f>
        <v>0</v>
      </c>
      <c r="I318" s="135" t="str">
        <f>IF(H316=0,"",H316/#REF!)</f>
        <v/>
      </c>
      <c r="J318" s="135" t="str">
        <f>IF(H318=0,"",H318/#REF!)</f>
        <v/>
      </c>
      <c r="K318" s="135" t="str">
        <f>IF(H316=0,"",J318-I318)</f>
        <v/>
      </c>
      <c r="L318" s="2"/>
      <c r="M318" s="1"/>
      <c r="N318" s="25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32"/>
      <c r="B321" s="154" t="s">
        <v>72</v>
      </c>
      <c r="C321" s="155"/>
      <c r="D321" s="155"/>
      <c r="E321" s="155"/>
      <c r="F321" s="155"/>
      <c r="G321" s="155"/>
      <c r="H321" s="121">
        <v>2402</v>
      </c>
      <c r="I321" s="122"/>
      <c r="J321" s="122"/>
      <c r="K321" s="122"/>
      <c r="L321" s="122"/>
      <c r="M321" s="12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56" t="s">
        <v>9</v>
      </c>
      <c r="B322" s="157" t="s">
        <v>73</v>
      </c>
      <c r="C322" s="152"/>
      <c r="D322" s="152"/>
      <c r="E322" s="152"/>
      <c r="F322" s="152"/>
      <c r="G322" s="152"/>
      <c r="H322" s="158" t="s">
        <v>10</v>
      </c>
      <c r="I322" s="150" t="s">
        <v>2</v>
      </c>
      <c r="J322" s="150" t="s">
        <v>3</v>
      </c>
      <c r="K322" s="159" t="s">
        <v>4</v>
      </c>
      <c r="L322" s="150" t="s">
        <v>5</v>
      </c>
      <c r="M322" s="148" t="s">
        <v>6</v>
      </c>
      <c r="N322" s="148" t="s">
        <v>7</v>
      </c>
      <c r="O322" s="150" t="s">
        <v>8</v>
      </c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49"/>
      <c r="B323" s="40" t="s">
        <v>74</v>
      </c>
      <c r="C323" s="40" t="s">
        <v>75</v>
      </c>
      <c r="D323" s="40" t="s">
        <v>76</v>
      </c>
      <c r="E323" s="40" t="s">
        <v>77</v>
      </c>
      <c r="F323" s="40" t="s">
        <v>78</v>
      </c>
      <c r="G323" s="40" t="s">
        <v>79</v>
      </c>
      <c r="H323" s="149"/>
      <c r="I323" s="149"/>
      <c r="J323" s="149"/>
      <c r="K323" s="149"/>
      <c r="L323" s="149"/>
      <c r="M323" s="149"/>
      <c r="N323" s="149"/>
      <c r="O323" s="149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40">
        <v>2402</v>
      </c>
      <c r="B324" s="42">
        <v>1009</v>
      </c>
      <c r="C324" s="42"/>
      <c r="D324" s="42"/>
      <c r="E324" s="42"/>
      <c r="F324" s="42"/>
      <c r="G324" s="42"/>
      <c r="H324" s="88"/>
      <c r="I324" s="50"/>
      <c r="J324" s="2"/>
      <c r="K324" s="51"/>
      <c r="L324" s="127" t="str">
        <f>IF(D324=0,"",D324/#REF!)</f>
        <v/>
      </c>
      <c r="M324" s="58">
        <f>B324</f>
        <v>1009</v>
      </c>
      <c r="N324" s="128"/>
      <c r="O324" s="128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40">
        <v>2501</v>
      </c>
      <c r="B325" s="42"/>
      <c r="C325" s="42"/>
      <c r="D325" s="42"/>
      <c r="E325" s="42"/>
      <c r="F325" s="42"/>
      <c r="G325" s="42"/>
      <c r="H325" s="88"/>
      <c r="I325" s="50"/>
      <c r="J325" s="2"/>
      <c r="K325" s="51"/>
      <c r="L325" s="127">
        <f>C325/B324</f>
        <v>0</v>
      </c>
      <c r="M325" s="58"/>
      <c r="N325" s="128" t="str">
        <f>IF(M325=0,"",M325/M324)</f>
        <v/>
      </c>
      <c r="O325" s="128" t="str">
        <f t="shared" ref="O325:O329" si="42">IF(M325=0,"",100%-N325)</f>
        <v/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31" t="s">
        <v>115</v>
      </c>
      <c r="B326" s="42"/>
      <c r="C326" s="42"/>
      <c r="D326" s="42"/>
      <c r="E326" s="42"/>
      <c r="F326" s="42"/>
      <c r="G326" s="42"/>
      <c r="H326" s="88"/>
      <c r="I326" s="50"/>
      <c r="J326" s="2"/>
      <c r="K326" s="51"/>
      <c r="L326" s="127" t="str">
        <f>IF(D326=0,"",D326/C325)</f>
        <v/>
      </c>
      <c r="M326" s="58"/>
      <c r="N326" s="128" t="str">
        <f t="shared" ref="N326:N329" si="43">IF(M326=0,"",M326/M325)</f>
        <v/>
      </c>
      <c r="O326" s="128" t="str">
        <f t="shared" si="42"/>
        <v/>
      </c>
      <c r="P326" s="145">
        <f>M326/M324</f>
        <v>0</v>
      </c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31" t="s">
        <v>116</v>
      </c>
      <c r="B327" s="42"/>
      <c r="C327" s="42"/>
      <c r="D327" s="42"/>
      <c r="E327" s="42"/>
      <c r="F327" s="42"/>
      <c r="G327" s="42"/>
      <c r="H327" s="88"/>
      <c r="I327" s="50"/>
      <c r="J327" s="2"/>
      <c r="K327" s="51"/>
      <c r="L327" s="127" t="str">
        <f>IF(E327=0,"",E327/D326)</f>
        <v/>
      </c>
      <c r="M327" s="129"/>
      <c r="N327" s="128" t="str">
        <f t="shared" si="43"/>
        <v/>
      </c>
      <c r="O327" s="128" t="str">
        <f t="shared" si="42"/>
        <v/>
      </c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31" t="s">
        <v>119</v>
      </c>
      <c r="B328" s="42"/>
      <c r="C328" s="42"/>
      <c r="D328" s="42"/>
      <c r="E328" s="42"/>
      <c r="F328" s="42"/>
      <c r="G328" s="42"/>
      <c r="H328" s="88"/>
      <c r="I328" s="50"/>
      <c r="J328" s="2"/>
      <c r="K328" s="1"/>
      <c r="L328" s="127" t="str">
        <f>IF(F328=0,"",F328/E327)</f>
        <v/>
      </c>
      <c r="M328" s="129"/>
      <c r="N328" s="128" t="str">
        <f t="shared" si="43"/>
        <v/>
      </c>
      <c r="O328" s="128" t="str">
        <f t="shared" si="42"/>
        <v/>
      </c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31" t="s">
        <v>120</v>
      </c>
      <c r="B329" s="42"/>
      <c r="C329" s="42"/>
      <c r="D329" s="42"/>
      <c r="E329" s="42"/>
      <c r="F329" s="42"/>
      <c r="G329" s="42"/>
      <c r="H329" s="88"/>
      <c r="I329" s="50"/>
      <c r="J329" s="2"/>
      <c r="K329" s="1"/>
      <c r="L329" s="57" t="str">
        <f>IF(G329=0,"",G329/F328)</f>
        <v/>
      </c>
      <c r="M329" s="129"/>
      <c r="N329" s="59" t="str">
        <f t="shared" si="43"/>
        <v/>
      </c>
      <c r="O329" s="130" t="str">
        <f t="shared" si="42"/>
        <v/>
      </c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31"/>
      <c r="B330" s="42"/>
      <c r="C330" s="42"/>
      <c r="D330" s="42"/>
      <c r="E330" s="42"/>
      <c r="F330" s="42"/>
      <c r="G330" s="42"/>
      <c r="H330" s="88"/>
      <c r="I330" s="50"/>
      <c r="J330" s="2"/>
      <c r="K330" s="1"/>
      <c r="L330" s="57"/>
      <c r="M330" s="129"/>
      <c r="N330" s="59"/>
      <c r="O330" s="130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31"/>
      <c r="B331" s="42"/>
      <c r="C331" s="42"/>
      <c r="D331" s="42"/>
      <c r="E331" s="42"/>
      <c r="F331" s="42"/>
      <c r="G331" s="42"/>
      <c r="H331" s="88"/>
      <c r="I331" s="76"/>
      <c r="J331" s="77"/>
      <c r="K331" s="78"/>
      <c r="L331" s="132"/>
      <c r="M331" s="129"/>
      <c r="N331" s="133"/>
      <c r="O331" s="134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8"/>
      <c r="B332" s="1"/>
      <c r="C332" s="1"/>
      <c r="D332" s="151" t="s">
        <v>83</v>
      </c>
      <c r="E332" s="152"/>
      <c r="F332" s="152"/>
      <c r="G332" s="152"/>
      <c r="H332" s="80">
        <f>SUM(H324:H331)</f>
        <v>0</v>
      </c>
      <c r="I332" s="135" t="str">
        <f>IF(H330=0,"",H330/#REF!)</f>
        <v/>
      </c>
      <c r="J332" s="135" t="str">
        <f>IF(H332=0,"",H332/#REF!)</f>
        <v/>
      </c>
      <c r="K332" s="135" t="str">
        <f>IF(H330=0,"",J332-I332)</f>
        <v/>
      </c>
      <c r="L332" s="2"/>
      <c r="M332" s="1"/>
      <c r="N332" s="25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2"/>
      <c r="J442" s="2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2"/>
      <c r="J443" s="2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2"/>
      <c r="J444" s="2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2"/>
      <c r="J445" s="2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2"/>
      <c r="J446" s="2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2"/>
      <c r="J447" s="2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2"/>
      <c r="J448" s="2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2"/>
      <c r="J449" s="2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2"/>
      <c r="J450" s="2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2"/>
      <c r="J451" s="2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2"/>
      <c r="J452" s="2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2"/>
      <c r="J453" s="2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2"/>
      <c r="J454" s="2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2"/>
      <c r="J455" s="2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2"/>
      <c r="J456" s="2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2"/>
      <c r="J457" s="2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2"/>
      <c r="J458" s="2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2"/>
      <c r="J459" s="2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2"/>
      <c r="J460" s="2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2"/>
      <c r="J461" s="2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2"/>
      <c r="J462" s="2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2"/>
      <c r="J463" s="2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2"/>
      <c r="J464" s="2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2"/>
      <c r="J465" s="2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2"/>
      <c r="J466" s="2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2"/>
      <c r="J467" s="2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2"/>
      <c r="J468" s="2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2"/>
      <c r="J469" s="2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2"/>
      <c r="J470" s="2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2"/>
      <c r="J471" s="2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2"/>
      <c r="J472" s="2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2"/>
      <c r="J473" s="2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2"/>
      <c r="J474" s="2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2"/>
      <c r="J475" s="2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2"/>
      <c r="J476" s="2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2"/>
      <c r="J477" s="2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2"/>
      <c r="J478" s="2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2"/>
      <c r="J479" s="2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2"/>
      <c r="J480" s="2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2"/>
      <c r="J481" s="2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2"/>
      <c r="J482" s="2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2"/>
      <c r="J483" s="2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2"/>
      <c r="J484" s="2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2"/>
      <c r="J485" s="2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2"/>
      <c r="J486" s="2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2"/>
      <c r="J487" s="2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2"/>
      <c r="J488" s="2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2"/>
      <c r="J489" s="2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2"/>
      <c r="J490" s="2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2"/>
      <c r="J491" s="2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2"/>
      <c r="J492" s="2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2"/>
      <c r="J493" s="2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2"/>
      <c r="J494" s="2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2"/>
      <c r="J495" s="2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2"/>
      <c r="J496" s="2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2"/>
      <c r="J497" s="2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2"/>
      <c r="J498" s="2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2"/>
      <c r="J499" s="2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2"/>
      <c r="J500" s="2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2"/>
      <c r="J501" s="2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2"/>
      <c r="J502" s="2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2"/>
      <c r="J503" s="2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2"/>
      <c r="J504" s="2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2"/>
      <c r="J505" s="2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2"/>
      <c r="J506" s="2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2"/>
      <c r="J507" s="2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2"/>
      <c r="J508" s="2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2"/>
      <c r="J509" s="2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2"/>
      <c r="J510" s="2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2"/>
      <c r="J511" s="2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2"/>
      <c r="J512" s="2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2"/>
      <c r="J513" s="2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2"/>
      <c r="J514" s="2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2"/>
      <c r="J515" s="2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2"/>
      <c r="J516" s="2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2"/>
      <c r="J517" s="2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2"/>
      <c r="J518" s="2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2"/>
      <c r="J519" s="2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2"/>
      <c r="J520" s="2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2"/>
      <c r="J521" s="2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2"/>
      <c r="J522" s="2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2"/>
      <c r="J523" s="2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2"/>
      <c r="J524" s="2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2"/>
      <c r="J525" s="2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2"/>
      <c r="J526" s="2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2"/>
      <c r="J527" s="2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2"/>
      <c r="J528" s="2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2"/>
      <c r="J529" s="2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2"/>
      <c r="J530" s="2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2"/>
      <c r="J531" s="2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2"/>
      <c r="J532" s="2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2"/>
      <c r="J533" s="2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2"/>
      <c r="J534" s="2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2"/>
      <c r="J535" s="2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2"/>
      <c r="J536" s="2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2"/>
      <c r="J537" s="2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2"/>
      <c r="J538" s="2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2"/>
      <c r="J539" s="2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2"/>
      <c r="J540" s="2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2"/>
      <c r="J541" s="2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2"/>
      <c r="J542" s="2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2"/>
      <c r="J543" s="2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2"/>
      <c r="J544" s="2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2"/>
      <c r="J545" s="2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2"/>
      <c r="J546" s="2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2"/>
      <c r="J547" s="2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2"/>
      <c r="J548" s="2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2"/>
      <c r="J549" s="2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2"/>
      <c r="J550" s="2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2"/>
      <c r="J551" s="2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2"/>
      <c r="J552" s="2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2"/>
      <c r="J553" s="2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2"/>
      <c r="J554" s="2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2"/>
      <c r="J555" s="2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2"/>
      <c r="J556" s="2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2"/>
      <c r="J557" s="2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2"/>
      <c r="J558" s="2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2"/>
      <c r="J559" s="2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2"/>
      <c r="J560" s="2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2"/>
      <c r="J561" s="2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2"/>
      <c r="J562" s="2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2"/>
      <c r="J563" s="2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2"/>
      <c r="J564" s="2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2"/>
      <c r="J565" s="2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2"/>
      <c r="J566" s="2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2"/>
      <c r="J567" s="2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2"/>
      <c r="J568" s="2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2"/>
      <c r="J569" s="2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2"/>
      <c r="J570" s="2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2"/>
      <c r="J571" s="2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2"/>
      <c r="J572" s="2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2"/>
      <c r="J573" s="2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2"/>
      <c r="J574" s="2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2"/>
      <c r="J575" s="2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2"/>
      <c r="J576" s="2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2"/>
      <c r="J577" s="2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2"/>
      <c r="J578" s="2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2"/>
      <c r="J579" s="2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2"/>
      <c r="J580" s="2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2"/>
      <c r="J581" s="2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2"/>
      <c r="J582" s="2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2"/>
      <c r="J583" s="2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2"/>
      <c r="J584" s="2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2"/>
      <c r="J585" s="2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2"/>
      <c r="J586" s="2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2"/>
      <c r="J587" s="2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2"/>
      <c r="J588" s="2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2"/>
      <c r="J589" s="2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2"/>
      <c r="J590" s="2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2"/>
      <c r="J591" s="2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2"/>
      <c r="J592" s="2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2"/>
      <c r="J593" s="2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2"/>
      <c r="J594" s="2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2"/>
      <c r="J595" s="2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2"/>
      <c r="J596" s="2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2"/>
      <c r="J597" s="2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2"/>
      <c r="J598" s="2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2"/>
      <c r="J599" s="2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2"/>
      <c r="J600" s="2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2"/>
      <c r="J601" s="2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2"/>
      <c r="J602" s="2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2"/>
      <c r="J603" s="2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2"/>
      <c r="J604" s="2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2"/>
      <c r="J605" s="2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2"/>
      <c r="J606" s="2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2"/>
      <c r="J607" s="2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2"/>
      <c r="J608" s="2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2"/>
      <c r="J609" s="2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2"/>
      <c r="J610" s="2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2"/>
      <c r="J611" s="2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2"/>
      <c r="J612" s="2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2"/>
      <c r="J613" s="2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2"/>
      <c r="J614" s="2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2"/>
      <c r="J615" s="2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2"/>
      <c r="J616" s="2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2"/>
      <c r="J617" s="2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2"/>
      <c r="J618" s="2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2"/>
      <c r="J619" s="2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2"/>
      <c r="J620" s="2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2"/>
      <c r="J621" s="2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2"/>
      <c r="J622" s="2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2"/>
      <c r="J623" s="2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2"/>
      <c r="J624" s="2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2"/>
      <c r="J625" s="2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2"/>
      <c r="J626" s="2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2"/>
      <c r="J627" s="2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2"/>
      <c r="J628" s="2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2"/>
      <c r="J629" s="2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2"/>
      <c r="J630" s="2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2"/>
      <c r="J631" s="2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2"/>
      <c r="J632" s="2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2"/>
      <c r="J633" s="2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2"/>
      <c r="J634" s="2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2"/>
      <c r="J635" s="2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2"/>
      <c r="J636" s="2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2"/>
      <c r="J637" s="2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2"/>
      <c r="J638" s="2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2"/>
      <c r="J639" s="2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2"/>
      <c r="J640" s="2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2"/>
      <c r="J641" s="2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2"/>
      <c r="J642" s="2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2"/>
      <c r="J643" s="2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2"/>
      <c r="J644" s="2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2"/>
      <c r="J645" s="2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2"/>
      <c r="J646" s="2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2"/>
      <c r="J647" s="2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2"/>
      <c r="J648" s="2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2"/>
      <c r="J649" s="2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2"/>
      <c r="J650" s="2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2"/>
      <c r="J651" s="2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2"/>
      <c r="J652" s="2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2"/>
      <c r="J653" s="2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2"/>
      <c r="J654" s="2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2"/>
      <c r="J655" s="2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2"/>
      <c r="J656" s="2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2"/>
      <c r="J657" s="2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2"/>
      <c r="J658" s="2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2"/>
      <c r="J659" s="2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2"/>
      <c r="J660" s="2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2"/>
      <c r="J661" s="2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2"/>
      <c r="J662" s="2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2"/>
      <c r="J663" s="2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2"/>
      <c r="J664" s="2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2"/>
      <c r="J665" s="2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2"/>
      <c r="J666" s="2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2"/>
      <c r="J667" s="2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2"/>
      <c r="J668" s="2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2"/>
      <c r="J669" s="2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2"/>
      <c r="J670" s="2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2"/>
      <c r="J671" s="2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2"/>
      <c r="J672" s="2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2"/>
      <c r="J673" s="2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2"/>
      <c r="J674" s="2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2"/>
      <c r="J675" s="2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2"/>
      <c r="J676" s="2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2"/>
      <c r="J677" s="2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2"/>
      <c r="J678" s="2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2"/>
      <c r="J679" s="2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2"/>
      <c r="J680" s="2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2"/>
      <c r="J681" s="2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2"/>
      <c r="J682" s="2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2"/>
      <c r="J683" s="2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2"/>
      <c r="J684" s="2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2"/>
      <c r="J685" s="2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2"/>
      <c r="J686" s="2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2"/>
      <c r="J687" s="2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2"/>
      <c r="J688" s="2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2"/>
      <c r="J689" s="2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2"/>
      <c r="J690" s="2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2"/>
      <c r="J691" s="2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2"/>
      <c r="J692" s="2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2"/>
      <c r="J693" s="2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2"/>
      <c r="J694" s="2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2"/>
      <c r="J695" s="2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2"/>
      <c r="J696" s="2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2"/>
      <c r="J697" s="2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2"/>
      <c r="J698" s="2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2"/>
      <c r="J699" s="2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2"/>
      <c r="J700" s="2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2"/>
      <c r="J701" s="2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2"/>
      <c r="J702" s="2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2"/>
      <c r="J703" s="2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2"/>
      <c r="J704" s="2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2"/>
      <c r="J705" s="2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2"/>
      <c r="J706" s="2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2"/>
      <c r="J707" s="2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2"/>
      <c r="J708" s="2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2"/>
      <c r="J709" s="2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2"/>
      <c r="J710" s="2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2"/>
      <c r="J711" s="2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2"/>
      <c r="J712" s="2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2"/>
      <c r="J713" s="2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2"/>
      <c r="J714" s="2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2"/>
      <c r="J715" s="2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2"/>
      <c r="J716" s="2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2"/>
      <c r="J717" s="2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2"/>
      <c r="J718" s="2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2"/>
      <c r="J719" s="2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2"/>
      <c r="J720" s="2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2"/>
      <c r="J721" s="2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2"/>
      <c r="J722" s="2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2"/>
      <c r="J723" s="2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2"/>
      <c r="J724" s="2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2"/>
      <c r="J725" s="2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2"/>
      <c r="J726" s="2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2"/>
      <c r="J727" s="2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2"/>
      <c r="J728" s="2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2"/>
      <c r="J729" s="2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2"/>
      <c r="J730" s="2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2"/>
      <c r="J731" s="2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2"/>
      <c r="J732" s="2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2"/>
      <c r="J733" s="2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2"/>
      <c r="J734" s="2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2"/>
      <c r="J735" s="2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2"/>
      <c r="J736" s="2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2"/>
      <c r="J737" s="2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2"/>
      <c r="J738" s="2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2"/>
      <c r="J739" s="2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2"/>
      <c r="J740" s="2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2"/>
      <c r="J741" s="2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2"/>
      <c r="J742" s="2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2"/>
      <c r="J743" s="2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2"/>
      <c r="J744" s="2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2"/>
      <c r="J745" s="2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2"/>
      <c r="J746" s="2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2"/>
      <c r="J747" s="2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2"/>
      <c r="J748" s="2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2"/>
      <c r="J749" s="2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2"/>
      <c r="J750" s="2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2"/>
      <c r="J751" s="2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2"/>
      <c r="J752" s="2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2"/>
      <c r="J753" s="2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2"/>
      <c r="J754" s="2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2"/>
      <c r="J755" s="2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2"/>
      <c r="J756" s="2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2"/>
      <c r="J757" s="2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2"/>
      <c r="J758" s="2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2"/>
      <c r="J759" s="2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2"/>
      <c r="J760" s="2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2"/>
      <c r="J761" s="2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2"/>
      <c r="J762" s="2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2"/>
      <c r="J763" s="2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2"/>
      <c r="J764" s="2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2"/>
      <c r="J765" s="2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2"/>
      <c r="J766" s="2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2"/>
      <c r="J767" s="2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2"/>
      <c r="J768" s="2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2"/>
      <c r="J769" s="2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2"/>
      <c r="J770" s="2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2"/>
      <c r="J771" s="2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2"/>
      <c r="J772" s="2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2"/>
      <c r="J773" s="2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2"/>
      <c r="J774" s="2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2"/>
      <c r="J775" s="2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2"/>
      <c r="J776" s="2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2"/>
      <c r="J777" s="2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2"/>
      <c r="J778" s="2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2"/>
      <c r="J779" s="2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2"/>
      <c r="J780" s="2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2"/>
      <c r="J781" s="2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2"/>
      <c r="J782" s="2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2"/>
      <c r="J783" s="2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2"/>
      <c r="J784" s="2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2"/>
      <c r="J785" s="2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2"/>
      <c r="J786" s="2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2"/>
      <c r="J787" s="2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2"/>
      <c r="J788" s="2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2"/>
      <c r="J789" s="2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2"/>
      <c r="J790" s="2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2"/>
      <c r="J791" s="2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2"/>
      <c r="J792" s="2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2"/>
      <c r="J793" s="2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2"/>
      <c r="J794" s="2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2"/>
      <c r="J795" s="2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2"/>
      <c r="J796" s="2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2"/>
      <c r="J797" s="2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2"/>
      <c r="J798" s="2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2"/>
      <c r="J799" s="2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2"/>
      <c r="J800" s="2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2"/>
      <c r="J801" s="2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2"/>
      <c r="J802" s="2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2"/>
      <c r="J803" s="2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2"/>
      <c r="J804" s="2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2"/>
      <c r="J805" s="2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2"/>
      <c r="J806" s="2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2"/>
      <c r="J807" s="2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2"/>
      <c r="J808" s="2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2"/>
      <c r="J809" s="2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2"/>
      <c r="J810" s="2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2"/>
      <c r="J811" s="2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2"/>
      <c r="J812" s="2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2"/>
      <c r="J813" s="2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2"/>
      <c r="J814" s="2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2"/>
      <c r="J815" s="2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2"/>
      <c r="J816" s="2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2"/>
      <c r="J817" s="2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2"/>
      <c r="J818" s="2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2"/>
      <c r="J819" s="2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2"/>
      <c r="J820" s="2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2"/>
      <c r="J821" s="2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2"/>
      <c r="J822" s="2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2"/>
      <c r="J823" s="2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2"/>
      <c r="J824" s="2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2"/>
      <c r="J825" s="2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2"/>
      <c r="J826" s="2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2"/>
      <c r="J827" s="2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2"/>
      <c r="J828" s="2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2"/>
      <c r="J829" s="2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2"/>
      <c r="J830" s="2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2"/>
      <c r="J831" s="2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2"/>
      <c r="J832" s="2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2"/>
      <c r="J833" s="2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2"/>
      <c r="J834" s="2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2"/>
      <c r="J835" s="2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2"/>
      <c r="J836" s="2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2"/>
      <c r="J837" s="2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2"/>
      <c r="J838" s="2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2"/>
      <c r="J839" s="2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2"/>
      <c r="J840" s="2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2"/>
      <c r="J841" s="2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2"/>
      <c r="J842" s="2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2"/>
      <c r="J843" s="2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2"/>
      <c r="J844" s="2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2"/>
      <c r="J845" s="2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2"/>
      <c r="J846" s="2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2"/>
      <c r="J847" s="2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2"/>
      <c r="J848" s="2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2"/>
      <c r="J849" s="2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2"/>
      <c r="J850" s="2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2"/>
      <c r="J851" s="2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2"/>
      <c r="J852" s="2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2"/>
      <c r="J853" s="2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2"/>
      <c r="J854" s="2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2"/>
      <c r="J855" s="2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2"/>
      <c r="J856" s="2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2"/>
      <c r="J857" s="2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2"/>
      <c r="J858" s="2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2"/>
      <c r="J859" s="2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2"/>
      <c r="J860" s="2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2"/>
      <c r="J861" s="2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2"/>
      <c r="J862" s="2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2"/>
      <c r="J863" s="2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2"/>
      <c r="J864" s="2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2"/>
      <c r="J865" s="2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2"/>
      <c r="J866" s="2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2"/>
      <c r="J867" s="2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2"/>
      <c r="J868" s="2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2"/>
      <c r="J869" s="2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2"/>
      <c r="J870" s="2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2"/>
      <c r="J871" s="2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2"/>
      <c r="J872" s="2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2"/>
      <c r="J873" s="2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2"/>
      <c r="J874" s="2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2"/>
      <c r="J875" s="2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2"/>
      <c r="J876" s="2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2"/>
      <c r="J877" s="2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2"/>
      <c r="J878" s="2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2"/>
      <c r="J879" s="2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2"/>
      <c r="J880" s="2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2"/>
      <c r="J881" s="2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2"/>
      <c r="J882" s="2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2"/>
      <c r="J883" s="2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2"/>
      <c r="J884" s="2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2"/>
      <c r="J885" s="2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2"/>
      <c r="J886" s="2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2"/>
      <c r="J887" s="2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2"/>
      <c r="J888" s="2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2"/>
      <c r="J889" s="2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2"/>
      <c r="J890" s="2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2"/>
      <c r="J891" s="2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2"/>
      <c r="J892" s="2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2"/>
      <c r="J893" s="2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2"/>
      <c r="J894" s="2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2"/>
      <c r="J895" s="2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2"/>
      <c r="J896" s="2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2"/>
      <c r="J897" s="2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2"/>
      <c r="J898" s="2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2"/>
      <c r="J899" s="2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2"/>
      <c r="J900" s="2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2"/>
      <c r="J901" s="2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2"/>
      <c r="J902" s="2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2"/>
      <c r="J903" s="2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2"/>
      <c r="J904" s="2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2"/>
      <c r="J905" s="2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2"/>
      <c r="J906" s="2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2"/>
      <c r="J907" s="2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2"/>
      <c r="J908" s="2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2"/>
      <c r="J909" s="2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2"/>
      <c r="J910" s="2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2"/>
      <c r="J911" s="2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2"/>
      <c r="J912" s="2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2"/>
      <c r="J913" s="2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2"/>
      <c r="J914" s="2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2"/>
      <c r="J915" s="2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2"/>
      <c r="J916" s="2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2"/>
      <c r="J917" s="2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2"/>
      <c r="J918" s="2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2"/>
      <c r="J919" s="2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2"/>
      <c r="J920" s="2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2"/>
      <c r="J921" s="2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2"/>
      <c r="J922" s="2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2"/>
      <c r="J923" s="2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2"/>
      <c r="J924" s="2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2"/>
      <c r="J925" s="2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2"/>
      <c r="J926" s="2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2"/>
      <c r="J927" s="2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2"/>
      <c r="J928" s="2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2"/>
      <c r="J929" s="2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2"/>
      <c r="J930" s="2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2"/>
      <c r="J931" s="2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2"/>
      <c r="J932" s="2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2"/>
      <c r="J933" s="2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2"/>
      <c r="J934" s="2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2"/>
      <c r="J935" s="2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2"/>
      <c r="J936" s="2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2"/>
      <c r="J937" s="2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2"/>
      <c r="J938" s="2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2"/>
      <c r="J939" s="2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2"/>
      <c r="J940" s="2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2"/>
      <c r="J941" s="2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2"/>
      <c r="J942" s="2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2"/>
      <c r="J943" s="2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2"/>
      <c r="J944" s="2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2"/>
      <c r="J945" s="2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2"/>
      <c r="J946" s="2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2"/>
      <c r="J947" s="2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2"/>
      <c r="J948" s="2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2"/>
      <c r="J949" s="2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2"/>
      <c r="J950" s="2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2"/>
      <c r="J951" s="2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2"/>
      <c r="J952" s="2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2"/>
      <c r="J953" s="2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2"/>
      <c r="J954" s="2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2"/>
      <c r="J955" s="2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2"/>
      <c r="J956" s="2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2"/>
      <c r="J957" s="2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2"/>
      <c r="J958" s="2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2"/>
      <c r="J959" s="2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2"/>
      <c r="J960" s="2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2"/>
      <c r="J961" s="2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2"/>
      <c r="J962" s="2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2"/>
      <c r="J963" s="2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2"/>
      <c r="J964" s="2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2"/>
      <c r="J965" s="2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2"/>
      <c r="J966" s="2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2"/>
      <c r="J967" s="2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2"/>
      <c r="J968" s="2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2"/>
      <c r="J969" s="2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2"/>
      <c r="J970" s="2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2"/>
      <c r="J971" s="2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2"/>
      <c r="J972" s="2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2"/>
      <c r="J973" s="2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2"/>
      <c r="J974" s="2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2"/>
      <c r="J975" s="2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2"/>
      <c r="J976" s="2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2"/>
      <c r="J977" s="2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2"/>
      <c r="J978" s="2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2"/>
      <c r="J979" s="2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2"/>
      <c r="J980" s="2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2"/>
      <c r="J981" s="2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2"/>
      <c r="J982" s="2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2"/>
      <c r="J983" s="2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2"/>
      <c r="J984" s="2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2"/>
      <c r="J985" s="2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2"/>
      <c r="J986" s="2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2"/>
      <c r="J987" s="2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2"/>
      <c r="J988" s="2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2"/>
      <c r="J989" s="2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2"/>
      <c r="J990" s="2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2"/>
      <c r="J991" s="2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2"/>
      <c r="J992" s="2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2"/>
      <c r="J993" s="2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2"/>
      <c r="J994" s="2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2"/>
      <c r="J995" s="2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2"/>
      <c r="J996" s="2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2"/>
      <c r="J997" s="2"/>
      <c r="K997" s="1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2"/>
      <c r="J998" s="2"/>
      <c r="K998" s="1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2"/>
      <c r="J999" s="2"/>
      <c r="K999" s="1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52">
    <mergeCell ref="N322:N323"/>
    <mergeCell ref="O322:O323"/>
    <mergeCell ref="D332:G332"/>
    <mergeCell ref="B321:G321"/>
    <mergeCell ref="A322:A323"/>
    <mergeCell ref="B322:G322"/>
    <mergeCell ref="H322:H323"/>
    <mergeCell ref="I322:I323"/>
    <mergeCell ref="J322:J323"/>
    <mergeCell ref="K322:K323"/>
    <mergeCell ref="L322:L323"/>
    <mergeCell ref="M322:M323"/>
    <mergeCell ref="K52:K53"/>
    <mergeCell ref="L52:L53"/>
    <mergeCell ref="M52:M53"/>
    <mergeCell ref="N52:N53"/>
    <mergeCell ref="O52:O53"/>
    <mergeCell ref="D48:G48"/>
    <mergeCell ref="B51:G51"/>
    <mergeCell ref="A52:A53"/>
    <mergeCell ref="B52:G52"/>
    <mergeCell ref="H52:H53"/>
    <mergeCell ref="I52:I53"/>
    <mergeCell ref="J52:J53"/>
    <mergeCell ref="K68:K69"/>
    <mergeCell ref="L68:L69"/>
    <mergeCell ref="M68:M69"/>
    <mergeCell ref="N68:N69"/>
    <mergeCell ref="O68:O69"/>
    <mergeCell ref="D64:G64"/>
    <mergeCell ref="B67:G67"/>
    <mergeCell ref="A68:A69"/>
    <mergeCell ref="B68:G68"/>
    <mergeCell ref="H68:H69"/>
    <mergeCell ref="I68:I69"/>
    <mergeCell ref="J68:J69"/>
    <mergeCell ref="K84:K85"/>
    <mergeCell ref="L84:L85"/>
    <mergeCell ref="M84:M85"/>
    <mergeCell ref="N84:N85"/>
    <mergeCell ref="O84:O85"/>
    <mergeCell ref="D80:G80"/>
    <mergeCell ref="B83:G83"/>
    <mergeCell ref="A84:A85"/>
    <mergeCell ref="B84:G84"/>
    <mergeCell ref="H84:H85"/>
    <mergeCell ref="I84:I85"/>
    <mergeCell ref="J84:J85"/>
    <mergeCell ref="K100:K101"/>
    <mergeCell ref="L100:L101"/>
    <mergeCell ref="M100:M101"/>
    <mergeCell ref="N100:N101"/>
    <mergeCell ref="O100:O101"/>
    <mergeCell ref="D96:G96"/>
    <mergeCell ref="B99:G99"/>
    <mergeCell ref="A100:A101"/>
    <mergeCell ref="B100:G100"/>
    <mergeCell ref="H100:H101"/>
    <mergeCell ref="I100:I101"/>
    <mergeCell ref="J100:J101"/>
    <mergeCell ref="K116:K117"/>
    <mergeCell ref="L116:L117"/>
    <mergeCell ref="M116:M117"/>
    <mergeCell ref="N116:N117"/>
    <mergeCell ref="O116:O117"/>
    <mergeCell ref="D112:G112"/>
    <mergeCell ref="B115:G115"/>
    <mergeCell ref="A116:A117"/>
    <mergeCell ref="B116:G116"/>
    <mergeCell ref="H116:H117"/>
    <mergeCell ref="I116:I117"/>
    <mergeCell ref="J116:J117"/>
    <mergeCell ref="K132:K133"/>
    <mergeCell ref="L132:L133"/>
    <mergeCell ref="M132:M133"/>
    <mergeCell ref="N132:N133"/>
    <mergeCell ref="O132:O133"/>
    <mergeCell ref="D128:G128"/>
    <mergeCell ref="B131:G131"/>
    <mergeCell ref="A132:A133"/>
    <mergeCell ref="B132:G132"/>
    <mergeCell ref="H132:H133"/>
    <mergeCell ref="I132:I133"/>
    <mergeCell ref="J132:J133"/>
    <mergeCell ref="K148:K149"/>
    <mergeCell ref="L148:L149"/>
    <mergeCell ref="M148:M149"/>
    <mergeCell ref="N148:N149"/>
    <mergeCell ref="O148:O149"/>
    <mergeCell ref="D144:G144"/>
    <mergeCell ref="B147:G147"/>
    <mergeCell ref="A148:A149"/>
    <mergeCell ref="B148:G148"/>
    <mergeCell ref="H148:H149"/>
    <mergeCell ref="I148:I149"/>
    <mergeCell ref="J148:J149"/>
    <mergeCell ref="K278:K279"/>
    <mergeCell ref="L278:L279"/>
    <mergeCell ref="M278:M279"/>
    <mergeCell ref="N278:N279"/>
    <mergeCell ref="O278:O279"/>
    <mergeCell ref="D273:G273"/>
    <mergeCell ref="B277:G277"/>
    <mergeCell ref="A278:A279"/>
    <mergeCell ref="B278:G278"/>
    <mergeCell ref="H278:H279"/>
    <mergeCell ref="I278:I279"/>
    <mergeCell ref="J278:J279"/>
    <mergeCell ref="L4:L5"/>
    <mergeCell ref="M4:M5"/>
    <mergeCell ref="N4:N5"/>
    <mergeCell ref="O4:O5"/>
    <mergeCell ref="B3:G3"/>
    <mergeCell ref="A4:A5"/>
    <mergeCell ref="B4:G4"/>
    <mergeCell ref="H4:H5"/>
    <mergeCell ref="I4:I5"/>
    <mergeCell ref="J4:J5"/>
    <mergeCell ref="K4:K5"/>
    <mergeCell ref="K20:K21"/>
    <mergeCell ref="L20:L21"/>
    <mergeCell ref="M20:M21"/>
    <mergeCell ref="N20:N21"/>
    <mergeCell ref="O20:O21"/>
    <mergeCell ref="D16:G16"/>
    <mergeCell ref="B19:G19"/>
    <mergeCell ref="A20:A21"/>
    <mergeCell ref="B20:G20"/>
    <mergeCell ref="H20:H21"/>
    <mergeCell ref="I20:I21"/>
    <mergeCell ref="J20:J21"/>
    <mergeCell ref="K36:K37"/>
    <mergeCell ref="L36:L37"/>
    <mergeCell ref="M36:M37"/>
    <mergeCell ref="N36:N37"/>
    <mergeCell ref="O36:O37"/>
    <mergeCell ref="D32:G32"/>
    <mergeCell ref="B35:G35"/>
    <mergeCell ref="A36:A37"/>
    <mergeCell ref="B36:G36"/>
    <mergeCell ref="H36:H37"/>
    <mergeCell ref="I36:I37"/>
    <mergeCell ref="J36:J37"/>
    <mergeCell ref="K294:K295"/>
    <mergeCell ref="L294:L295"/>
    <mergeCell ref="M294:M295"/>
    <mergeCell ref="N294:N295"/>
    <mergeCell ref="O294:O295"/>
    <mergeCell ref="D290:G290"/>
    <mergeCell ref="B293:G293"/>
    <mergeCell ref="A294:A295"/>
    <mergeCell ref="B294:G294"/>
    <mergeCell ref="H294:H295"/>
    <mergeCell ref="I294:I295"/>
    <mergeCell ref="J294:J295"/>
    <mergeCell ref="D304:G304"/>
    <mergeCell ref="K164:K165"/>
    <mergeCell ref="L164:L165"/>
    <mergeCell ref="M164:M165"/>
    <mergeCell ref="N164:N165"/>
    <mergeCell ref="O164:O165"/>
    <mergeCell ref="B160:G160"/>
    <mergeCell ref="B163:G163"/>
    <mergeCell ref="A164:A165"/>
    <mergeCell ref="B164:G164"/>
    <mergeCell ref="H164:H165"/>
    <mergeCell ref="I164:I165"/>
    <mergeCell ref="J164:J165"/>
    <mergeCell ref="K181:K182"/>
    <mergeCell ref="L181:L182"/>
    <mergeCell ref="M181:M182"/>
    <mergeCell ref="N181:N182"/>
    <mergeCell ref="O181:O182"/>
    <mergeCell ref="D177:G177"/>
    <mergeCell ref="B180:G180"/>
    <mergeCell ref="A181:A182"/>
    <mergeCell ref="B181:G181"/>
    <mergeCell ref="H181:H182"/>
    <mergeCell ref="I181:I182"/>
    <mergeCell ref="J181:J182"/>
    <mergeCell ref="K197:K198"/>
    <mergeCell ref="L197:L198"/>
    <mergeCell ref="M197:M198"/>
    <mergeCell ref="N197:N198"/>
    <mergeCell ref="O197:O198"/>
    <mergeCell ref="D193:G193"/>
    <mergeCell ref="B196:G196"/>
    <mergeCell ref="A197:A198"/>
    <mergeCell ref="B197:G197"/>
    <mergeCell ref="H197:H198"/>
    <mergeCell ref="I197:I198"/>
    <mergeCell ref="J197:J198"/>
    <mergeCell ref="K213:K214"/>
    <mergeCell ref="L213:L214"/>
    <mergeCell ref="M213:M214"/>
    <mergeCell ref="N213:N214"/>
    <mergeCell ref="O213:O214"/>
    <mergeCell ref="D209:G209"/>
    <mergeCell ref="B212:G212"/>
    <mergeCell ref="A213:A214"/>
    <mergeCell ref="B213:G213"/>
    <mergeCell ref="H213:H214"/>
    <mergeCell ref="I213:I214"/>
    <mergeCell ref="J213:J214"/>
    <mergeCell ref="K229:K230"/>
    <mergeCell ref="L229:L230"/>
    <mergeCell ref="M229:M230"/>
    <mergeCell ref="N229:N230"/>
    <mergeCell ref="O229:O230"/>
    <mergeCell ref="D225:G225"/>
    <mergeCell ref="B228:G228"/>
    <mergeCell ref="A229:A230"/>
    <mergeCell ref="B229:G229"/>
    <mergeCell ref="H229:H230"/>
    <mergeCell ref="I229:I230"/>
    <mergeCell ref="J229:J230"/>
    <mergeCell ref="K245:K246"/>
    <mergeCell ref="L245:L246"/>
    <mergeCell ref="M245:M246"/>
    <mergeCell ref="N245:N246"/>
    <mergeCell ref="O245:O246"/>
    <mergeCell ref="D241:G241"/>
    <mergeCell ref="B244:G244"/>
    <mergeCell ref="A245:A246"/>
    <mergeCell ref="B245:G245"/>
    <mergeCell ref="H245:H246"/>
    <mergeCell ref="I245:I246"/>
    <mergeCell ref="J245:J246"/>
    <mergeCell ref="K261:K262"/>
    <mergeCell ref="L261:L262"/>
    <mergeCell ref="M261:M262"/>
    <mergeCell ref="N261:N262"/>
    <mergeCell ref="O261:O262"/>
    <mergeCell ref="D257:G257"/>
    <mergeCell ref="B260:G260"/>
    <mergeCell ref="A261:A262"/>
    <mergeCell ref="B261:G261"/>
    <mergeCell ref="H261:H262"/>
    <mergeCell ref="I261:I262"/>
    <mergeCell ref="J261:J262"/>
    <mergeCell ref="N308:N309"/>
    <mergeCell ref="O308:O309"/>
    <mergeCell ref="D318:G318"/>
    <mergeCell ref="B307:G307"/>
    <mergeCell ref="A308:A309"/>
    <mergeCell ref="B308:G308"/>
    <mergeCell ref="H308:H309"/>
    <mergeCell ref="I308:I309"/>
    <mergeCell ref="J308:J309"/>
    <mergeCell ref="K308:K309"/>
    <mergeCell ref="L308:L309"/>
    <mergeCell ref="M308:M30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TURISMO</vt:lpstr>
      <vt:lpstr>Gestión Tecnológica</vt:lpstr>
      <vt:lpstr>ELECT. TELECOM</vt:lpstr>
      <vt:lpstr>Ing Computacion</vt:lpstr>
      <vt:lpstr>Ing Tec Info</vt:lpstr>
      <vt:lpstr>Ing Automatizacion</vt:lpstr>
      <vt:lpstr>Ing Autom Indust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ClaretDGP</cp:lastModifiedBy>
  <dcterms:modified xsi:type="dcterms:W3CDTF">2025-01-31T15:44:41Z</dcterms:modified>
</cp:coreProperties>
</file>